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Documents pour migration\"/>
    </mc:Choice>
  </mc:AlternateContent>
  <xr:revisionPtr revIDLastSave="0" documentId="8_{C9E89991-19CD-4698-B741-491439378809}" xr6:coauthVersionLast="47" xr6:coauthVersionMax="47" xr10:uidLastSave="{00000000-0000-0000-0000-000000000000}"/>
  <bookViews>
    <workbookView xWindow="38280" yWindow="-120" windowWidth="29040" windowHeight="15840" xr2:uid="{3B8EA0C9-AA97-4BB2-81C0-10B367346624}"/>
  </bookViews>
  <sheets>
    <sheet name="Août (2)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[1]Clients!$B$2:$B$1287</definedName>
    <definedName name="Liste_de_comptes_de_GL">'[1]Comptes GL'!$B$7:$B$67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1" i="1" s="1"/>
  <c r="K6" i="1"/>
  <c r="O6" i="1"/>
  <c r="P6" i="1"/>
  <c r="Q6" i="1"/>
  <c r="R6" i="1"/>
  <c r="R9" i="1" s="1"/>
  <c r="S6" i="1"/>
  <c r="T6" i="1"/>
  <c r="U6" i="1"/>
  <c r="V6" i="1"/>
  <c r="V11" i="1" s="1"/>
  <c r="W6" i="1"/>
  <c r="W10" i="1" s="1"/>
  <c r="X6" i="1"/>
  <c r="Y6" i="1"/>
  <c r="Y9" i="1" s="1"/>
  <c r="Z6" i="1"/>
  <c r="Z10" i="1" s="1"/>
  <c r="AA6" i="1"/>
  <c r="AB6" i="1"/>
  <c r="AC6" i="1"/>
  <c r="AD6" i="1"/>
  <c r="AD9" i="1" s="1"/>
  <c r="AG6" i="1"/>
  <c r="AG10" i="1" s="1"/>
  <c r="AH6" i="1"/>
  <c r="AH11" i="1" s="1"/>
  <c r="AI6" i="1"/>
  <c r="AJ6" i="1"/>
  <c r="AK6" i="1"/>
  <c r="AL6" i="1"/>
  <c r="AM6" i="1"/>
  <c r="AN6" i="1"/>
  <c r="AR6" i="1"/>
  <c r="AS6" i="1"/>
  <c r="AS10" i="1" s="1"/>
  <c r="AT6" i="1"/>
  <c r="AU6" i="1"/>
  <c r="AV6" i="1"/>
  <c r="AW6" i="1"/>
  <c r="AW9" i="1" s="1"/>
  <c r="AX6" i="1"/>
  <c r="AY6" i="1"/>
  <c r="AZ6" i="1"/>
  <c r="AZ9" i="1" s="1"/>
  <c r="BA6" i="1"/>
  <c r="BB6" i="1"/>
  <c r="BB9" i="1" s="1"/>
  <c r="BC6" i="1"/>
  <c r="BD6" i="1"/>
  <c r="BE6" i="1"/>
  <c r="BE10" i="1" s="1"/>
  <c r="BF6" i="1"/>
  <c r="BG6" i="1"/>
  <c r="BH6" i="1"/>
  <c r="BI6" i="1"/>
  <c r="BI9" i="1" s="1"/>
  <c r="BJ6" i="1"/>
  <c r="BK6" i="1"/>
  <c r="BL6" i="1"/>
  <c r="BL9" i="1" s="1"/>
  <c r="BM6" i="1"/>
  <c r="BN6" i="1"/>
  <c r="BN9" i="1" s="1"/>
  <c r="BO6" i="1"/>
  <c r="BP6" i="1"/>
  <c r="BQ6" i="1"/>
  <c r="BQ10" i="1" s="1"/>
  <c r="BR7" i="1"/>
  <c r="E9" i="1"/>
  <c r="G9" i="1" s="1"/>
  <c r="F9" i="1"/>
  <c r="K9" i="1"/>
  <c r="L9" i="1"/>
  <c r="M9" i="1"/>
  <c r="N9" i="1"/>
  <c r="O9" i="1"/>
  <c r="P9" i="1"/>
  <c r="Q9" i="1"/>
  <c r="S9" i="1"/>
  <c r="T9" i="1"/>
  <c r="U9" i="1"/>
  <c r="X9" i="1"/>
  <c r="Z9" i="1"/>
  <c r="AA9" i="1"/>
  <c r="AB9" i="1"/>
  <c r="AC9" i="1"/>
  <c r="AE9" i="1"/>
  <c r="AF9" i="1"/>
  <c r="AG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X9" i="1"/>
  <c r="AY9" i="1"/>
  <c r="BA9" i="1"/>
  <c r="BC9" i="1"/>
  <c r="BD9" i="1"/>
  <c r="BE9" i="1"/>
  <c r="BF9" i="1"/>
  <c r="BG9" i="1"/>
  <c r="BH9" i="1"/>
  <c r="BJ9" i="1"/>
  <c r="BK9" i="1"/>
  <c r="BM9" i="1"/>
  <c r="BO9" i="1"/>
  <c r="BP9" i="1"/>
  <c r="BQ9" i="1"/>
  <c r="E10" i="1"/>
  <c r="AK10" i="1" s="1"/>
  <c r="F10" i="1"/>
  <c r="AL10" i="1" s="1"/>
  <c r="J10" i="1"/>
  <c r="K10" i="1"/>
  <c r="L10" i="1"/>
  <c r="M10" i="1"/>
  <c r="N10" i="1"/>
  <c r="O10" i="1"/>
  <c r="P10" i="1"/>
  <c r="Q10" i="1"/>
  <c r="S10" i="1"/>
  <c r="T10" i="1"/>
  <c r="V10" i="1"/>
  <c r="X10" i="1"/>
  <c r="Y10" i="1"/>
  <c r="AA10" i="1"/>
  <c r="AB10" i="1"/>
  <c r="AC10" i="1"/>
  <c r="AE10" i="1"/>
  <c r="AF10" i="1"/>
  <c r="AH10" i="1"/>
  <c r="AI10" i="1"/>
  <c r="AJ10" i="1"/>
  <c r="AM10" i="1"/>
  <c r="AN10" i="1"/>
  <c r="AO10" i="1"/>
  <c r="AP10" i="1"/>
  <c r="AQ10" i="1"/>
  <c r="AR10" i="1"/>
  <c r="AT10" i="1"/>
  <c r="AU10" i="1"/>
  <c r="AV10" i="1"/>
  <c r="AW10" i="1"/>
  <c r="AX10" i="1"/>
  <c r="AY10" i="1"/>
  <c r="BA10" i="1"/>
  <c r="BC10" i="1"/>
  <c r="BD10" i="1"/>
  <c r="BF10" i="1"/>
  <c r="BG10" i="1"/>
  <c r="BH10" i="1"/>
  <c r="BI10" i="1"/>
  <c r="BJ10" i="1"/>
  <c r="BK10" i="1"/>
  <c r="BM10" i="1"/>
  <c r="BO10" i="1"/>
  <c r="BP10" i="1"/>
  <c r="E11" i="1"/>
  <c r="G11" i="1" s="1"/>
  <c r="F11" i="1"/>
  <c r="K11" i="1"/>
  <c r="L11" i="1"/>
  <c r="M11" i="1"/>
  <c r="N11" i="1"/>
  <c r="O11" i="1"/>
  <c r="P11" i="1"/>
  <c r="Q11" i="1"/>
  <c r="R11" i="1"/>
  <c r="S11" i="1"/>
  <c r="T11" i="1"/>
  <c r="U11" i="1"/>
  <c r="X11" i="1"/>
  <c r="Y11" i="1"/>
  <c r="AA11" i="1"/>
  <c r="AB11" i="1"/>
  <c r="AC11" i="1"/>
  <c r="AD11" i="1"/>
  <c r="AE11" i="1"/>
  <c r="AF11" i="1"/>
  <c r="AG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E12" i="1"/>
  <c r="G12" i="1" s="1"/>
  <c r="F12" i="1"/>
  <c r="K12" i="1"/>
  <c r="L12" i="1"/>
  <c r="M12" i="1"/>
  <c r="N12" i="1"/>
  <c r="O12" i="1"/>
  <c r="P12" i="1"/>
  <c r="Q12" i="1"/>
  <c r="S12" i="1"/>
  <c r="T12" i="1"/>
  <c r="U12" i="1"/>
  <c r="X12" i="1"/>
  <c r="Z12" i="1"/>
  <c r="AA12" i="1"/>
  <c r="AB12" i="1"/>
  <c r="AC12" i="1"/>
  <c r="AE12" i="1"/>
  <c r="AF12" i="1"/>
  <c r="AG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X12" i="1"/>
  <c r="AY12" i="1"/>
  <c r="BA12" i="1"/>
  <c r="BC12" i="1"/>
  <c r="BD12" i="1"/>
  <c r="BE12" i="1"/>
  <c r="BF12" i="1"/>
  <c r="BG12" i="1"/>
  <c r="BH12" i="1"/>
  <c r="BJ12" i="1"/>
  <c r="BK12" i="1"/>
  <c r="BM12" i="1"/>
  <c r="BO12" i="1"/>
  <c r="BP12" i="1"/>
  <c r="BQ12" i="1"/>
  <c r="E13" i="1"/>
  <c r="G13" i="1" s="1"/>
  <c r="F13" i="1"/>
  <c r="J13" i="1"/>
  <c r="K13" i="1"/>
  <c r="L13" i="1"/>
  <c r="M13" i="1"/>
  <c r="N13" i="1"/>
  <c r="O13" i="1"/>
  <c r="P13" i="1"/>
  <c r="Q13" i="1"/>
  <c r="S13" i="1"/>
  <c r="T13" i="1"/>
  <c r="U13" i="1"/>
  <c r="V13" i="1"/>
  <c r="X13" i="1"/>
  <c r="Y13" i="1"/>
  <c r="AA13" i="1"/>
  <c r="AB13" i="1"/>
  <c r="AC13" i="1"/>
  <c r="AE13" i="1"/>
  <c r="AF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BA13" i="1"/>
  <c r="BC13" i="1"/>
  <c r="BD13" i="1"/>
  <c r="BF13" i="1"/>
  <c r="BG13" i="1"/>
  <c r="BH13" i="1"/>
  <c r="BI13" i="1"/>
  <c r="BJ13" i="1"/>
  <c r="BK13" i="1"/>
  <c r="BM13" i="1"/>
  <c r="BO13" i="1"/>
  <c r="BP13" i="1"/>
  <c r="E14" i="1"/>
  <c r="G14" i="1" s="1"/>
  <c r="F14" i="1"/>
  <c r="K14" i="1"/>
  <c r="L14" i="1"/>
  <c r="M14" i="1"/>
  <c r="N14" i="1"/>
  <c r="O14" i="1"/>
  <c r="P14" i="1"/>
  <c r="Q14" i="1"/>
  <c r="R14" i="1"/>
  <c r="S14" i="1"/>
  <c r="T14" i="1"/>
  <c r="U14" i="1"/>
  <c r="X14" i="1"/>
  <c r="Y14" i="1"/>
  <c r="AA14" i="1"/>
  <c r="AB14" i="1"/>
  <c r="AC14" i="1"/>
  <c r="AD14" i="1"/>
  <c r="AE14" i="1"/>
  <c r="AF14" i="1"/>
  <c r="AG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E15" i="1"/>
  <c r="G15" i="1" s="1"/>
  <c r="F15" i="1"/>
  <c r="J15" i="1"/>
  <c r="K15" i="1"/>
  <c r="L15" i="1"/>
  <c r="M15" i="1"/>
  <c r="N15" i="1"/>
  <c r="O15" i="1"/>
  <c r="P15" i="1"/>
  <c r="Q15" i="1"/>
  <c r="S15" i="1"/>
  <c r="T15" i="1"/>
  <c r="U15" i="1"/>
  <c r="V15" i="1"/>
  <c r="X15" i="1"/>
  <c r="Y15" i="1"/>
  <c r="Z15" i="1"/>
  <c r="AA15" i="1"/>
  <c r="AB15" i="1"/>
  <c r="AC15" i="1"/>
  <c r="AE15" i="1"/>
  <c r="AF15" i="1"/>
  <c r="AG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X15" i="1"/>
  <c r="AY15" i="1"/>
  <c r="BA15" i="1"/>
  <c r="BC15" i="1"/>
  <c r="BD15" i="1"/>
  <c r="BE15" i="1"/>
  <c r="BF15" i="1"/>
  <c r="BG15" i="1"/>
  <c r="BH15" i="1"/>
  <c r="BJ15" i="1"/>
  <c r="BK15" i="1"/>
  <c r="BM15" i="1"/>
  <c r="BO15" i="1"/>
  <c r="BP15" i="1"/>
  <c r="BQ15" i="1"/>
  <c r="E16" i="1"/>
  <c r="G16" i="1" s="1"/>
  <c r="F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A16" i="1"/>
  <c r="BB16" i="1"/>
  <c r="BC16" i="1"/>
  <c r="BD16" i="1"/>
  <c r="BE16" i="1"/>
  <c r="BF16" i="1"/>
  <c r="BG16" i="1"/>
  <c r="BH16" i="1"/>
  <c r="BI16" i="1"/>
  <c r="BJ16" i="1"/>
  <c r="BK16" i="1"/>
  <c r="BM16" i="1"/>
  <c r="BN16" i="1"/>
  <c r="BO16" i="1"/>
  <c r="BP16" i="1"/>
  <c r="BQ16" i="1"/>
  <c r="E17" i="1"/>
  <c r="G17" i="1" s="1"/>
  <c r="F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E18" i="1"/>
  <c r="G18" i="1" s="1"/>
  <c r="F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A18" i="1"/>
  <c r="BB18" i="1"/>
  <c r="BC18" i="1"/>
  <c r="BD18" i="1"/>
  <c r="BE18" i="1"/>
  <c r="BF18" i="1"/>
  <c r="BG18" i="1"/>
  <c r="BH18" i="1"/>
  <c r="BI18" i="1"/>
  <c r="BJ18" i="1"/>
  <c r="BK18" i="1"/>
  <c r="BM18" i="1"/>
  <c r="BN18" i="1"/>
  <c r="BO18" i="1"/>
  <c r="BP18" i="1"/>
  <c r="BQ18" i="1"/>
  <c r="E19" i="1"/>
  <c r="G19" i="1" s="1"/>
  <c r="F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A19" i="1"/>
  <c r="BB19" i="1"/>
  <c r="BC19" i="1"/>
  <c r="BD19" i="1"/>
  <c r="BE19" i="1"/>
  <c r="BF19" i="1"/>
  <c r="BG19" i="1"/>
  <c r="BH19" i="1"/>
  <c r="BI19" i="1"/>
  <c r="BJ19" i="1"/>
  <c r="BK19" i="1"/>
  <c r="BM19" i="1"/>
  <c r="BN19" i="1"/>
  <c r="BO19" i="1"/>
  <c r="BP19" i="1"/>
  <c r="BQ19" i="1"/>
  <c r="E20" i="1"/>
  <c r="G20" i="1" s="1"/>
  <c r="F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E21" i="1"/>
  <c r="G21" i="1" s="1"/>
  <c r="F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A21" i="1"/>
  <c r="BB21" i="1"/>
  <c r="BC21" i="1"/>
  <c r="BD21" i="1"/>
  <c r="BE21" i="1"/>
  <c r="BF21" i="1"/>
  <c r="BG21" i="1"/>
  <c r="BH21" i="1"/>
  <c r="BI21" i="1"/>
  <c r="BJ21" i="1"/>
  <c r="BK21" i="1"/>
  <c r="BM21" i="1"/>
  <c r="BN21" i="1"/>
  <c r="BO21" i="1"/>
  <c r="BP21" i="1"/>
  <c r="BQ21" i="1"/>
  <c r="E22" i="1"/>
  <c r="G22" i="1" s="1"/>
  <c r="F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A22" i="1"/>
  <c r="BB22" i="1"/>
  <c r="BC22" i="1"/>
  <c r="BD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E23" i="1"/>
  <c r="G23" i="1" s="1"/>
  <c r="F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E24" i="1"/>
  <c r="G24" i="1" s="1"/>
  <c r="F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A24" i="1"/>
  <c r="BB24" i="1"/>
  <c r="BC24" i="1"/>
  <c r="BD24" i="1"/>
  <c r="BE24" i="1"/>
  <c r="BF24" i="1"/>
  <c r="BG24" i="1"/>
  <c r="BH24" i="1"/>
  <c r="BI24" i="1"/>
  <c r="BJ24" i="1"/>
  <c r="BK24" i="1"/>
  <c r="BM24" i="1"/>
  <c r="BN24" i="1"/>
  <c r="BO24" i="1"/>
  <c r="BP24" i="1"/>
  <c r="BQ24" i="1"/>
  <c r="E25" i="1"/>
  <c r="G25" i="1" s="1"/>
  <c r="F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A25" i="1"/>
  <c r="BB25" i="1"/>
  <c r="BC25" i="1"/>
  <c r="BD25" i="1"/>
  <c r="BE25" i="1"/>
  <c r="BF25" i="1"/>
  <c r="BG25" i="1"/>
  <c r="BH25" i="1"/>
  <c r="BI25" i="1"/>
  <c r="BJ25" i="1"/>
  <c r="BK25" i="1"/>
  <c r="BM25" i="1"/>
  <c r="BN25" i="1"/>
  <c r="BO25" i="1"/>
  <c r="BP25" i="1"/>
  <c r="BQ25" i="1"/>
  <c r="E26" i="1"/>
  <c r="G26" i="1" s="1"/>
  <c r="F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E27" i="1"/>
  <c r="G27" i="1" s="1"/>
  <c r="F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A27" i="1"/>
  <c r="BB27" i="1"/>
  <c r="BC27" i="1"/>
  <c r="BD27" i="1"/>
  <c r="BE27" i="1"/>
  <c r="BF27" i="1"/>
  <c r="BG27" i="1"/>
  <c r="BH27" i="1"/>
  <c r="BI27" i="1"/>
  <c r="BJ27" i="1"/>
  <c r="BK27" i="1"/>
  <c r="BM27" i="1"/>
  <c r="BN27" i="1"/>
  <c r="BO27" i="1"/>
  <c r="BP27" i="1"/>
  <c r="BQ27" i="1"/>
  <c r="E28" i="1"/>
  <c r="G28" i="1" s="1"/>
  <c r="F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A28" i="1"/>
  <c r="BB28" i="1"/>
  <c r="BC28" i="1"/>
  <c r="BD28" i="1"/>
  <c r="BE28" i="1"/>
  <c r="BF28" i="1"/>
  <c r="BG28" i="1"/>
  <c r="BH28" i="1"/>
  <c r="BI28" i="1"/>
  <c r="BJ28" i="1"/>
  <c r="BK28" i="1"/>
  <c r="BM28" i="1"/>
  <c r="BN28" i="1"/>
  <c r="BO28" i="1"/>
  <c r="BP28" i="1"/>
  <c r="BQ28" i="1"/>
  <c r="E29" i="1"/>
  <c r="G29" i="1" s="1"/>
  <c r="F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E30" i="1"/>
  <c r="G30" i="1" s="1"/>
  <c r="F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A30" i="1"/>
  <c r="BB30" i="1"/>
  <c r="BC30" i="1"/>
  <c r="BD30" i="1"/>
  <c r="BE30" i="1"/>
  <c r="BF30" i="1"/>
  <c r="BG30" i="1"/>
  <c r="BH30" i="1"/>
  <c r="BI30" i="1"/>
  <c r="BJ30" i="1"/>
  <c r="BK30" i="1"/>
  <c r="BM30" i="1"/>
  <c r="BN30" i="1"/>
  <c r="BO30" i="1"/>
  <c r="BP30" i="1"/>
  <c r="BQ30" i="1"/>
  <c r="E31" i="1"/>
  <c r="G31" i="1" s="1"/>
  <c r="F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A31" i="1"/>
  <c r="BB31" i="1"/>
  <c r="BC31" i="1"/>
  <c r="BD31" i="1"/>
  <c r="BE31" i="1"/>
  <c r="BF31" i="1"/>
  <c r="BG31" i="1"/>
  <c r="BH31" i="1"/>
  <c r="BI31" i="1"/>
  <c r="BJ31" i="1"/>
  <c r="BK31" i="1"/>
  <c r="BM31" i="1"/>
  <c r="BN31" i="1"/>
  <c r="BO31" i="1"/>
  <c r="BP31" i="1"/>
  <c r="BQ31" i="1"/>
  <c r="E32" i="1"/>
  <c r="G32" i="1" s="1"/>
  <c r="F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E33" i="1"/>
  <c r="G33" i="1" s="1"/>
  <c r="F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A33" i="1"/>
  <c r="BB33" i="1"/>
  <c r="BC33" i="1"/>
  <c r="BD33" i="1"/>
  <c r="BE33" i="1"/>
  <c r="BF33" i="1"/>
  <c r="BG33" i="1"/>
  <c r="BH33" i="1"/>
  <c r="BI33" i="1"/>
  <c r="BJ33" i="1"/>
  <c r="BK33" i="1"/>
  <c r="BM33" i="1"/>
  <c r="BN33" i="1"/>
  <c r="BO33" i="1"/>
  <c r="BP33" i="1"/>
  <c r="BQ33" i="1"/>
  <c r="E34" i="1"/>
  <c r="G34" i="1" s="1"/>
  <c r="F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A34" i="1"/>
  <c r="BB34" i="1"/>
  <c r="BC34" i="1"/>
  <c r="BD34" i="1"/>
  <c r="BE34" i="1"/>
  <c r="BF34" i="1"/>
  <c r="BG34" i="1"/>
  <c r="BH34" i="1"/>
  <c r="BI34" i="1"/>
  <c r="BJ34" i="1"/>
  <c r="BK34" i="1"/>
  <c r="BM34" i="1"/>
  <c r="BN34" i="1"/>
  <c r="BO34" i="1"/>
  <c r="BP34" i="1"/>
  <c r="BQ34" i="1"/>
  <c r="E35" i="1"/>
  <c r="G35" i="1" s="1"/>
  <c r="F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E36" i="1"/>
  <c r="G36" i="1" s="1"/>
  <c r="F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A36" i="1"/>
  <c r="BB36" i="1"/>
  <c r="BC36" i="1"/>
  <c r="BD36" i="1"/>
  <c r="BE36" i="1"/>
  <c r="BF36" i="1"/>
  <c r="BG36" i="1"/>
  <c r="BH36" i="1"/>
  <c r="BI36" i="1"/>
  <c r="BJ36" i="1"/>
  <c r="BK36" i="1"/>
  <c r="BM36" i="1"/>
  <c r="BN36" i="1"/>
  <c r="BO36" i="1"/>
  <c r="BP36" i="1"/>
  <c r="BQ36" i="1"/>
  <c r="E37" i="1"/>
  <c r="G37" i="1" s="1"/>
  <c r="AO37" i="1" s="1"/>
  <c r="F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P37" i="1"/>
  <c r="AQ37" i="1"/>
  <c r="AR37" i="1"/>
  <c r="AS37" i="1"/>
  <c r="AT37" i="1"/>
  <c r="AU37" i="1"/>
  <c r="AV37" i="1"/>
  <c r="AW37" i="1"/>
  <c r="AX37" i="1"/>
  <c r="AY37" i="1"/>
  <c r="BA37" i="1"/>
  <c r="BB37" i="1"/>
  <c r="BC37" i="1"/>
  <c r="BD37" i="1"/>
  <c r="BE37" i="1"/>
  <c r="BF37" i="1"/>
  <c r="BG37" i="1"/>
  <c r="BH37" i="1"/>
  <c r="BI37" i="1"/>
  <c r="BJ37" i="1"/>
  <c r="BK37" i="1"/>
  <c r="BM37" i="1"/>
  <c r="BN37" i="1"/>
  <c r="BO37" i="1"/>
  <c r="BP37" i="1"/>
  <c r="BQ37" i="1"/>
  <c r="E38" i="1"/>
  <c r="G38" i="1" s="1"/>
  <c r="AP38" i="1" s="1"/>
  <c r="F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E39" i="1"/>
  <c r="G39" i="1" s="1"/>
  <c r="F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A39" i="1"/>
  <c r="BB39" i="1"/>
  <c r="BC39" i="1"/>
  <c r="BD39" i="1"/>
  <c r="BE39" i="1"/>
  <c r="BF39" i="1"/>
  <c r="BG39" i="1"/>
  <c r="BH39" i="1"/>
  <c r="BI39" i="1"/>
  <c r="BJ39" i="1"/>
  <c r="BK39" i="1"/>
  <c r="BM39" i="1"/>
  <c r="BN39" i="1"/>
  <c r="BO39" i="1"/>
  <c r="BP39" i="1"/>
  <c r="BQ39" i="1"/>
  <c r="E40" i="1"/>
  <c r="G40" i="1" s="1"/>
  <c r="AC40" i="1" s="1"/>
  <c r="F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A40" i="1"/>
  <c r="BB40" i="1"/>
  <c r="BC40" i="1"/>
  <c r="BD40" i="1"/>
  <c r="BE40" i="1"/>
  <c r="BF40" i="1"/>
  <c r="BG40" i="1"/>
  <c r="BH40" i="1"/>
  <c r="BI40" i="1"/>
  <c r="BJ40" i="1"/>
  <c r="BK40" i="1"/>
  <c r="BM40" i="1"/>
  <c r="BN40" i="1"/>
  <c r="BO40" i="1"/>
  <c r="BP40" i="1"/>
  <c r="BQ40" i="1"/>
  <c r="E41" i="1"/>
  <c r="G41" i="1" s="1"/>
  <c r="F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E42" i="1"/>
  <c r="G42" i="1" s="1"/>
  <c r="BK42" i="1" s="1"/>
  <c r="F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BA42" i="1"/>
  <c r="BB42" i="1"/>
  <c r="BC42" i="1"/>
  <c r="BD42" i="1"/>
  <c r="BE42" i="1"/>
  <c r="BF42" i="1"/>
  <c r="BG42" i="1"/>
  <c r="BH42" i="1"/>
  <c r="BI42" i="1"/>
  <c r="BJ42" i="1"/>
  <c r="BM42" i="1"/>
  <c r="BN42" i="1"/>
  <c r="BO42" i="1"/>
  <c r="BP42" i="1"/>
  <c r="BQ42" i="1"/>
  <c r="E43" i="1"/>
  <c r="G43" i="1" s="1"/>
  <c r="F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A43" i="1"/>
  <c r="BB43" i="1"/>
  <c r="BC43" i="1"/>
  <c r="BD43" i="1"/>
  <c r="BE43" i="1"/>
  <c r="BF43" i="1"/>
  <c r="BG43" i="1"/>
  <c r="BH43" i="1"/>
  <c r="BI43" i="1"/>
  <c r="BJ43" i="1"/>
  <c r="BK43" i="1"/>
  <c r="BM43" i="1"/>
  <c r="BN43" i="1"/>
  <c r="BO43" i="1"/>
  <c r="BP43" i="1"/>
  <c r="BQ43" i="1"/>
  <c r="E44" i="1"/>
  <c r="G44" i="1" s="1"/>
  <c r="F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E45" i="1"/>
  <c r="G45" i="1" s="1"/>
  <c r="F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A45" i="1"/>
  <c r="BB45" i="1"/>
  <c r="BC45" i="1"/>
  <c r="BD45" i="1"/>
  <c r="BE45" i="1"/>
  <c r="BF45" i="1"/>
  <c r="BG45" i="1"/>
  <c r="BH45" i="1"/>
  <c r="BI45" i="1"/>
  <c r="BJ45" i="1"/>
  <c r="BK45" i="1"/>
  <c r="BM45" i="1"/>
  <c r="BN45" i="1"/>
  <c r="BO45" i="1"/>
  <c r="BP45" i="1"/>
  <c r="BQ45" i="1"/>
  <c r="E46" i="1"/>
  <c r="G46" i="1" s="1"/>
  <c r="F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A46" i="1"/>
  <c r="BB46" i="1"/>
  <c r="BC46" i="1"/>
  <c r="BD46" i="1"/>
  <c r="BE46" i="1"/>
  <c r="BF46" i="1"/>
  <c r="BG46" i="1"/>
  <c r="BH46" i="1"/>
  <c r="BI46" i="1"/>
  <c r="BJ46" i="1"/>
  <c r="BK46" i="1"/>
  <c r="BM46" i="1"/>
  <c r="BN46" i="1"/>
  <c r="BO46" i="1"/>
  <c r="BP46" i="1"/>
  <c r="BQ46" i="1"/>
  <c r="E47" i="1"/>
  <c r="G47" i="1" s="1"/>
  <c r="F47" i="1"/>
  <c r="J47" i="1"/>
  <c r="K47" i="1"/>
  <c r="BR47" i="1" s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E48" i="1"/>
  <c r="G48" i="1" s="1"/>
  <c r="F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A48" i="1"/>
  <c r="BB48" i="1"/>
  <c r="BC48" i="1"/>
  <c r="BD48" i="1"/>
  <c r="BE48" i="1"/>
  <c r="BF48" i="1"/>
  <c r="BG48" i="1"/>
  <c r="BH48" i="1"/>
  <c r="BI48" i="1"/>
  <c r="BJ48" i="1"/>
  <c r="BK48" i="1"/>
  <c r="BM48" i="1"/>
  <c r="BN48" i="1"/>
  <c r="BO48" i="1"/>
  <c r="BP48" i="1"/>
  <c r="BQ48" i="1"/>
  <c r="E49" i="1"/>
  <c r="G49" i="1" s="1"/>
  <c r="F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A49" i="1"/>
  <c r="BB49" i="1"/>
  <c r="BC49" i="1"/>
  <c r="BD49" i="1"/>
  <c r="BE49" i="1"/>
  <c r="BF49" i="1"/>
  <c r="BG49" i="1"/>
  <c r="BH49" i="1"/>
  <c r="BI49" i="1"/>
  <c r="BJ49" i="1"/>
  <c r="BK49" i="1"/>
  <c r="BM49" i="1"/>
  <c r="BN49" i="1"/>
  <c r="BO49" i="1"/>
  <c r="BP49" i="1"/>
  <c r="BQ49" i="1"/>
  <c r="E50" i="1"/>
  <c r="G50" i="1" s="1"/>
  <c r="F50" i="1"/>
  <c r="J50" i="1"/>
  <c r="K50" i="1"/>
  <c r="BR50" i="1" s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E51" i="1"/>
  <c r="G51" i="1" s="1"/>
  <c r="S51" i="1" s="1"/>
  <c r="F51" i="1"/>
  <c r="J51" i="1"/>
  <c r="K51" i="1"/>
  <c r="L51" i="1"/>
  <c r="M51" i="1"/>
  <c r="N51" i="1"/>
  <c r="O51" i="1"/>
  <c r="P51" i="1"/>
  <c r="Q51" i="1"/>
  <c r="R51" i="1"/>
  <c r="T51" i="1"/>
  <c r="U51" i="1"/>
  <c r="V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A51" i="1"/>
  <c r="BB51" i="1"/>
  <c r="BC51" i="1"/>
  <c r="BD51" i="1"/>
  <c r="BE51" i="1"/>
  <c r="BF51" i="1"/>
  <c r="BG51" i="1"/>
  <c r="BH51" i="1"/>
  <c r="BI51" i="1"/>
  <c r="BJ51" i="1"/>
  <c r="BK51" i="1"/>
  <c r="BM51" i="1"/>
  <c r="BN51" i="1"/>
  <c r="BO51" i="1"/>
  <c r="BP51" i="1"/>
  <c r="BQ51" i="1"/>
  <c r="E52" i="1"/>
  <c r="G52" i="1" s="1"/>
  <c r="Q52" i="1" s="1"/>
  <c r="F52" i="1"/>
  <c r="AL52" i="1" s="1"/>
  <c r="J52" i="1"/>
  <c r="K52" i="1"/>
  <c r="L52" i="1"/>
  <c r="M52" i="1"/>
  <c r="N52" i="1"/>
  <c r="O52" i="1"/>
  <c r="P52" i="1"/>
  <c r="R52" i="1"/>
  <c r="S52" i="1"/>
  <c r="T52" i="1"/>
  <c r="U52" i="1"/>
  <c r="V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A52" i="1"/>
  <c r="BB52" i="1"/>
  <c r="BC52" i="1"/>
  <c r="BD52" i="1"/>
  <c r="BE52" i="1"/>
  <c r="BF52" i="1"/>
  <c r="BG52" i="1"/>
  <c r="BH52" i="1"/>
  <c r="BI52" i="1"/>
  <c r="BJ52" i="1"/>
  <c r="BK52" i="1"/>
  <c r="BM52" i="1"/>
  <c r="BN52" i="1"/>
  <c r="BO52" i="1"/>
  <c r="BP52" i="1"/>
  <c r="BQ52" i="1"/>
  <c r="E53" i="1"/>
  <c r="G53" i="1" s="1"/>
  <c r="T53" i="1" s="1"/>
  <c r="F53" i="1"/>
  <c r="J53" i="1"/>
  <c r="K53" i="1"/>
  <c r="BR53" i="1" s="1"/>
  <c r="L53" i="1"/>
  <c r="M53" i="1"/>
  <c r="N53" i="1"/>
  <c r="O53" i="1"/>
  <c r="P53" i="1"/>
  <c r="Q53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E54" i="1"/>
  <c r="G54" i="1" s="1"/>
  <c r="Y54" i="1" s="1"/>
  <c r="F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A54" i="1"/>
  <c r="BB54" i="1"/>
  <c r="BC54" i="1"/>
  <c r="BD54" i="1"/>
  <c r="BE54" i="1"/>
  <c r="BF54" i="1"/>
  <c r="BG54" i="1"/>
  <c r="BH54" i="1"/>
  <c r="BI54" i="1"/>
  <c r="BJ54" i="1"/>
  <c r="BK54" i="1"/>
  <c r="BM54" i="1"/>
  <c r="BN54" i="1"/>
  <c r="BO54" i="1"/>
  <c r="BP54" i="1"/>
  <c r="BQ54" i="1"/>
  <c r="E55" i="1"/>
  <c r="G55" i="1" s="1"/>
  <c r="V55" i="1" s="1"/>
  <c r="F55" i="1"/>
  <c r="AL55" i="1" s="1"/>
  <c r="J55" i="1"/>
  <c r="K55" i="1"/>
  <c r="L55" i="1"/>
  <c r="M55" i="1"/>
  <c r="N55" i="1"/>
  <c r="O55" i="1"/>
  <c r="P55" i="1"/>
  <c r="Q55" i="1"/>
  <c r="R55" i="1"/>
  <c r="S55" i="1"/>
  <c r="T55" i="1"/>
  <c r="BR55" i="1" s="1"/>
  <c r="U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E56" i="1"/>
  <c r="G56" i="1" s="1"/>
  <c r="Y56" i="1" s="1"/>
  <c r="F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E57" i="1"/>
  <c r="G57" i="1" s="1"/>
  <c r="X57" i="1" s="1"/>
  <c r="F57" i="1"/>
  <c r="J57" i="1"/>
  <c r="K57" i="1"/>
  <c r="L57" i="1"/>
  <c r="BR57" i="1" s="1"/>
  <c r="M57" i="1"/>
  <c r="N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E58" i="1"/>
  <c r="G58" i="1" s="1"/>
  <c r="Q58" i="1" s="1"/>
  <c r="F58" i="1"/>
  <c r="AL58" i="1" s="1"/>
  <c r="J58" i="1"/>
  <c r="K58" i="1"/>
  <c r="L58" i="1"/>
  <c r="M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E59" i="1"/>
  <c r="G59" i="1" s="1"/>
  <c r="T59" i="1" s="1"/>
  <c r="F59" i="1"/>
  <c r="J59" i="1"/>
  <c r="K59" i="1"/>
  <c r="L59" i="1"/>
  <c r="M59" i="1"/>
  <c r="N59" i="1"/>
  <c r="O59" i="1"/>
  <c r="P59" i="1"/>
  <c r="Q59" i="1"/>
  <c r="R59" i="1"/>
  <c r="S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E60" i="1"/>
  <c r="G60" i="1" s="1"/>
  <c r="AA60" i="1" s="1"/>
  <c r="F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B60" i="1"/>
  <c r="AC60" i="1"/>
  <c r="AD60" i="1"/>
  <c r="AE60" i="1"/>
  <c r="AF60" i="1"/>
  <c r="AG60" i="1"/>
  <c r="AH60" i="1"/>
  <c r="AI60" i="1"/>
  <c r="AJ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E61" i="1"/>
  <c r="G61" i="1" s="1"/>
  <c r="J61" i="1" s="1"/>
  <c r="F61" i="1"/>
  <c r="AN61" i="1" s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E62" i="1"/>
  <c r="G62" i="1" s="1"/>
  <c r="J62" i="1" s="1"/>
  <c r="F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E63" i="1"/>
  <c r="AM63" i="1" s="1"/>
  <c r="F63" i="1"/>
  <c r="AN63" i="1" s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E64" i="1"/>
  <c r="G64" i="1" s="1"/>
  <c r="J64" i="1" s="1"/>
  <c r="BR64" i="1" s="1"/>
  <c r="F64" i="1"/>
  <c r="AN64" i="1" s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E65" i="1"/>
  <c r="G65" i="1" s="1"/>
  <c r="J65" i="1" s="1"/>
  <c r="F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E66" i="1"/>
  <c r="G66" i="1" s="1"/>
  <c r="F66" i="1"/>
  <c r="J66" i="1"/>
  <c r="K66" i="1"/>
  <c r="L66" i="1"/>
  <c r="BR66" i="1" s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E67" i="1"/>
  <c r="G67" i="1" s="1"/>
  <c r="F67" i="1"/>
  <c r="J67" i="1"/>
  <c r="K67" i="1"/>
  <c r="L67" i="1"/>
  <c r="M67" i="1"/>
  <c r="N67" i="1"/>
  <c r="O67" i="1"/>
  <c r="BR67" i="1" s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E68" i="1"/>
  <c r="G68" i="1" s="1"/>
  <c r="F68" i="1"/>
  <c r="J68" i="1"/>
  <c r="K68" i="1"/>
  <c r="BR68" i="1" s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E69" i="1"/>
  <c r="G69" i="1" s="1"/>
  <c r="F69" i="1"/>
  <c r="J69" i="1"/>
  <c r="K69" i="1"/>
  <c r="L69" i="1"/>
  <c r="BR69" i="1" s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E70" i="1"/>
  <c r="G70" i="1" s="1"/>
  <c r="F70" i="1"/>
  <c r="J70" i="1"/>
  <c r="K70" i="1"/>
  <c r="L70" i="1"/>
  <c r="M70" i="1"/>
  <c r="N70" i="1"/>
  <c r="O70" i="1"/>
  <c r="BR70" i="1" s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E71" i="1"/>
  <c r="G71" i="1" s="1"/>
  <c r="F71" i="1"/>
  <c r="J71" i="1"/>
  <c r="K71" i="1"/>
  <c r="BR71" i="1" s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E72" i="1"/>
  <c r="G72" i="1" s="1"/>
  <c r="F72" i="1"/>
  <c r="J72" i="1"/>
  <c r="K72" i="1"/>
  <c r="L72" i="1"/>
  <c r="BR72" i="1" s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E73" i="1"/>
  <c r="G73" i="1" s="1"/>
  <c r="F73" i="1"/>
  <c r="J73" i="1"/>
  <c r="K73" i="1"/>
  <c r="L73" i="1"/>
  <c r="M73" i="1"/>
  <c r="N73" i="1"/>
  <c r="O73" i="1"/>
  <c r="BR73" i="1" s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E74" i="1"/>
  <c r="G74" i="1" s="1"/>
  <c r="F74" i="1"/>
  <c r="J74" i="1"/>
  <c r="K74" i="1"/>
  <c r="BR74" i="1" s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E75" i="1"/>
  <c r="G75" i="1" s="1"/>
  <c r="F75" i="1"/>
  <c r="J75" i="1"/>
  <c r="K75" i="1"/>
  <c r="L75" i="1"/>
  <c r="BR75" i="1" s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E76" i="1"/>
  <c r="G76" i="1" s="1"/>
  <c r="F76" i="1"/>
  <c r="J76" i="1"/>
  <c r="K76" i="1"/>
  <c r="L76" i="1"/>
  <c r="M76" i="1"/>
  <c r="N76" i="1"/>
  <c r="O76" i="1"/>
  <c r="BR76" i="1" s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E77" i="1"/>
  <c r="G77" i="1" s="1"/>
  <c r="F77" i="1"/>
  <c r="J77" i="1"/>
  <c r="K77" i="1"/>
  <c r="BR77" i="1" s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E78" i="1"/>
  <c r="G78" i="1" s="1"/>
  <c r="F78" i="1"/>
  <c r="J78" i="1"/>
  <c r="K78" i="1"/>
  <c r="L78" i="1"/>
  <c r="BR78" i="1" s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E79" i="1"/>
  <c r="G79" i="1" s="1"/>
  <c r="F79" i="1"/>
  <c r="J79" i="1"/>
  <c r="K79" i="1"/>
  <c r="L79" i="1"/>
  <c r="M79" i="1"/>
  <c r="N79" i="1"/>
  <c r="O79" i="1"/>
  <c r="BR79" i="1" s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E80" i="1"/>
  <c r="G80" i="1" s="1"/>
  <c r="AC80" i="1" s="1"/>
  <c r="F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E81" i="1"/>
  <c r="G81" i="1" s="1"/>
  <c r="F81" i="1"/>
  <c r="J81" i="1"/>
  <c r="K81" i="1"/>
  <c r="L81" i="1"/>
  <c r="BR81" i="1" s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E82" i="1"/>
  <c r="G82" i="1" s="1"/>
  <c r="F82" i="1"/>
  <c r="J82" i="1"/>
  <c r="K82" i="1"/>
  <c r="L82" i="1"/>
  <c r="M82" i="1"/>
  <c r="N82" i="1"/>
  <c r="O82" i="1"/>
  <c r="BR82" i="1" s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E83" i="1"/>
  <c r="G83" i="1" s="1"/>
  <c r="F83" i="1"/>
  <c r="J83" i="1"/>
  <c r="K83" i="1"/>
  <c r="BR83" i="1" s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E84" i="1"/>
  <c r="G84" i="1" s="1"/>
  <c r="O84" i="1" s="1"/>
  <c r="F84" i="1"/>
  <c r="J84" i="1"/>
  <c r="K84" i="1"/>
  <c r="L84" i="1"/>
  <c r="M84" i="1"/>
  <c r="N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E85" i="1"/>
  <c r="G85" i="1" s="1"/>
  <c r="O85" i="1" s="1"/>
  <c r="BR85" i="1" s="1"/>
  <c r="F85" i="1"/>
  <c r="J85" i="1"/>
  <c r="K85" i="1"/>
  <c r="L85" i="1"/>
  <c r="M85" i="1"/>
  <c r="N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E86" i="1"/>
  <c r="G86" i="1" s="1"/>
  <c r="O86" i="1" s="1"/>
  <c r="F86" i="1"/>
  <c r="J86" i="1"/>
  <c r="K86" i="1"/>
  <c r="BR86" i="1" s="1"/>
  <c r="L86" i="1"/>
  <c r="M86" i="1"/>
  <c r="N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E87" i="1"/>
  <c r="G87" i="1" s="1"/>
  <c r="O87" i="1" s="1"/>
  <c r="F87" i="1"/>
  <c r="J87" i="1"/>
  <c r="K87" i="1"/>
  <c r="L87" i="1"/>
  <c r="BR87" i="1" s="1"/>
  <c r="M87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E88" i="1"/>
  <c r="G88" i="1" s="1"/>
  <c r="O88" i="1" s="1"/>
  <c r="BR88" i="1" s="1"/>
  <c r="F88" i="1"/>
  <c r="J88" i="1"/>
  <c r="K88" i="1"/>
  <c r="L88" i="1"/>
  <c r="M88" i="1"/>
  <c r="N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E89" i="1"/>
  <c r="G89" i="1" s="1"/>
  <c r="O89" i="1" s="1"/>
  <c r="F89" i="1"/>
  <c r="J89" i="1"/>
  <c r="K89" i="1"/>
  <c r="L89" i="1"/>
  <c r="M89" i="1"/>
  <c r="N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E90" i="1"/>
  <c r="F90" i="1"/>
  <c r="J90" i="1"/>
  <c r="K90" i="1"/>
  <c r="L90" i="1"/>
  <c r="M90" i="1"/>
  <c r="N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C91" i="1"/>
  <c r="G91" i="1" s="1"/>
  <c r="O91" i="1" s="1"/>
  <c r="E91" i="1"/>
  <c r="F91" i="1"/>
  <c r="J91" i="1"/>
  <c r="K91" i="1"/>
  <c r="L91" i="1"/>
  <c r="M91" i="1"/>
  <c r="N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E92" i="1"/>
  <c r="F92" i="1"/>
  <c r="G92" i="1"/>
  <c r="J92" i="1"/>
  <c r="K92" i="1"/>
  <c r="L92" i="1"/>
  <c r="M92" i="1"/>
  <c r="N92" i="1"/>
  <c r="BR92" i="1" s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E93" i="1"/>
  <c r="G93" i="1" s="1"/>
  <c r="F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E94" i="1"/>
  <c r="F94" i="1"/>
  <c r="G94" i="1" s="1"/>
  <c r="J94" i="1"/>
  <c r="K94" i="1"/>
  <c r="L94" i="1"/>
  <c r="M94" i="1"/>
  <c r="BR94" i="1" s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E95" i="1"/>
  <c r="AK95" i="1" s="1"/>
  <c r="F95" i="1"/>
  <c r="G95" i="1"/>
  <c r="Q95" i="1" s="1"/>
  <c r="J95" i="1"/>
  <c r="K95" i="1"/>
  <c r="L95" i="1"/>
  <c r="M95" i="1"/>
  <c r="N95" i="1"/>
  <c r="O95" i="1"/>
  <c r="P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E96" i="1"/>
  <c r="G96" i="1" s="1"/>
  <c r="F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E97" i="1"/>
  <c r="F97" i="1"/>
  <c r="G97" i="1" s="1"/>
  <c r="T97" i="1" s="1"/>
  <c r="J97" i="1"/>
  <c r="K97" i="1"/>
  <c r="L97" i="1"/>
  <c r="M97" i="1"/>
  <c r="N97" i="1"/>
  <c r="O97" i="1"/>
  <c r="P97" i="1"/>
  <c r="Q97" i="1"/>
  <c r="R97" i="1"/>
  <c r="S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E98" i="1"/>
  <c r="AK98" i="1" s="1"/>
  <c r="F98" i="1"/>
  <c r="G98" i="1"/>
  <c r="AB98" i="1" s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C98" i="1"/>
  <c r="AD98" i="1"/>
  <c r="AE98" i="1"/>
  <c r="AF98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E99" i="1"/>
  <c r="G99" i="1" s="1"/>
  <c r="F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E100" i="1"/>
  <c r="F100" i="1"/>
  <c r="G100" i="1" s="1"/>
  <c r="J100" i="1"/>
  <c r="K100" i="1"/>
  <c r="L100" i="1"/>
  <c r="M100" i="1"/>
  <c r="BR100" i="1" s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E101" i="1"/>
  <c r="F101" i="1"/>
  <c r="G101" i="1"/>
  <c r="J101" i="1"/>
  <c r="K101" i="1"/>
  <c r="L101" i="1"/>
  <c r="M101" i="1"/>
  <c r="N101" i="1"/>
  <c r="BR101" i="1" s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E102" i="1"/>
  <c r="G102" i="1" s="1"/>
  <c r="F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E103" i="1"/>
  <c r="F103" i="1"/>
  <c r="G103" i="1" s="1"/>
  <c r="J103" i="1"/>
  <c r="K103" i="1"/>
  <c r="L103" i="1"/>
  <c r="M103" i="1"/>
  <c r="BR103" i="1" s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E104" i="1"/>
  <c r="F104" i="1"/>
  <c r="G104" i="1"/>
  <c r="J104" i="1"/>
  <c r="K104" i="1"/>
  <c r="L104" i="1"/>
  <c r="M104" i="1"/>
  <c r="N104" i="1"/>
  <c r="BR104" i="1" s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E105" i="1"/>
  <c r="G105" i="1" s="1"/>
  <c r="F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E106" i="1"/>
  <c r="F106" i="1"/>
  <c r="G106" i="1" s="1"/>
  <c r="J106" i="1"/>
  <c r="K106" i="1"/>
  <c r="L106" i="1"/>
  <c r="M106" i="1"/>
  <c r="BR106" i="1" s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C107" i="1"/>
  <c r="E107" i="1"/>
  <c r="F107" i="1"/>
  <c r="G107" i="1" s="1"/>
  <c r="BM107" i="1" s="1"/>
  <c r="J107" i="1"/>
  <c r="K107" i="1"/>
  <c r="BR107" i="1" s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N107" i="1"/>
  <c r="BO107" i="1"/>
  <c r="BP107" i="1"/>
  <c r="BQ107" i="1"/>
  <c r="E108" i="1"/>
  <c r="AM108" i="1" s="1"/>
  <c r="F108" i="1"/>
  <c r="G108" i="1"/>
  <c r="J108" i="1" s="1"/>
  <c r="BR108" i="1" s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E109" i="1"/>
  <c r="G109" i="1" s="1"/>
  <c r="F109" i="1"/>
  <c r="J109" i="1"/>
  <c r="K109" i="1"/>
  <c r="L109" i="1"/>
  <c r="BR109" i="1" s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E110" i="1"/>
  <c r="F110" i="1"/>
  <c r="G110" i="1" s="1"/>
  <c r="J110" i="1"/>
  <c r="K110" i="1"/>
  <c r="BR110" i="1" s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E111" i="1"/>
  <c r="F111" i="1"/>
  <c r="G111" i="1"/>
  <c r="O111" i="1" s="1"/>
  <c r="J111" i="1"/>
  <c r="K111" i="1"/>
  <c r="BR111" i="1" s="1"/>
  <c r="L111" i="1"/>
  <c r="M111" i="1"/>
  <c r="N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E112" i="1"/>
  <c r="G112" i="1" s="1"/>
  <c r="F112" i="1"/>
  <c r="J112" i="1"/>
  <c r="K112" i="1"/>
  <c r="L112" i="1"/>
  <c r="BR112" i="1" s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E113" i="1"/>
  <c r="F113" i="1"/>
  <c r="G113" i="1" s="1"/>
  <c r="J113" i="1"/>
  <c r="K113" i="1"/>
  <c r="BR113" i="1" s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E114" i="1"/>
  <c r="F114" i="1"/>
  <c r="G114" i="1"/>
  <c r="J114" i="1"/>
  <c r="K114" i="1"/>
  <c r="BR114" i="1" s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E115" i="1"/>
  <c r="G115" i="1" s="1"/>
  <c r="F115" i="1"/>
  <c r="J115" i="1"/>
  <c r="K115" i="1"/>
  <c r="L115" i="1"/>
  <c r="BR115" i="1" s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E116" i="1"/>
  <c r="F116" i="1"/>
  <c r="G116" i="1" s="1"/>
  <c r="J116" i="1"/>
  <c r="K116" i="1"/>
  <c r="BR116" i="1" s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E117" i="1"/>
  <c r="F117" i="1"/>
  <c r="G117" i="1"/>
  <c r="J117" i="1"/>
  <c r="K117" i="1"/>
  <c r="BR117" i="1" s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E118" i="1"/>
  <c r="G118" i="1" s="1"/>
  <c r="F118" i="1"/>
  <c r="J118" i="1"/>
  <c r="K118" i="1"/>
  <c r="L118" i="1"/>
  <c r="BR118" i="1" s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E119" i="1"/>
  <c r="F119" i="1"/>
  <c r="G119" i="1" s="1"/>
  <c r="J119" i="1"/>
  <c r="K119" i="1"/>
  <c r="BR119" i="1" s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E120" i="1"/>
  <c r="F120" i="1"/>
  <c r="G120" i="1"/>
  <c r="J120" i="1"/>
  <c r="K120" i="1"/>
  <c r="BR120" i="1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E121" i="1"/>
  <c r="G121" i="1" s="1"/>
  <c r="F121" i="1"/>
  <c r="J121" i="1"/>
  <c r="K121" i="1"/>
  <c r="L121" i="1"/>
  <c r="BR121" i="1" s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E122" i="1"/>
  <c r="F122" i="1"/>
  <c r="G122" i="1" s="1"/>
  <c r="J122" i="1"/>
  <c r="K122" i="1"/>
  <c r="L122" i="1"/>
  <c r="M122" i="1"/>
  <c r="BR122" i="1" s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E123" i="1"/>
  <c r="F123" i="1"/>
  <c r="G123" i="1"/>
  <c r="J123" i="1"/>
  <c r="K123" i="1"/>
  <c r="BR123" i="1" s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E124" i="1"/>
  <c r="G124" i="1" s="1"/>
  <c r="F124" i="1"/>
  <c r="J124" i="1"/>
  <c r="K124" i="1"/>
  <c r="L124" i="1"/>
  <c r="BR124" i="1" s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E125" i="1"/>
  <c r="G125" i="1" s="1"/>
  <c r="O125" i="1" s="1"/>
  <c r="F125" i="1"/>
  <c r="J125" i="1"/>
  <c r="K125" i="1"/>
  <c r="L125" i="1"/>
  <c r="M125" i="1"/>
  <c r="N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E126" i="1"/>
  <c r="F126" i="1"/>
  <c r="G126" i="1"/>
  <c r="O126" i="1" s="1"/>
  <c r="J126" i="1"/>
  <c r="K126" i="1"/>
  <c r="L126" i="1"/>
  <c r="M126" i="1"/>
  <c r="N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E127" i="1"/>
  <c r="G127" i="1" s="1"/>
  <c r="O127" i="1" s="1"/>
  <c r="F127" i="1"/>
  <c r="J127" i="1"/>
  <c r="K127" i="1"/>
  <c r="L127" i="1"/>
  <c r="M127" i="1"/>
  <c r="N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E128" i="1"/>
  <c r="G128" i="1" s="1"/>
  <c r="O128" i="1" s="1"/>
  <c r="F128" i="1"/>
  <c r="J128" i="1"/>
  <c r="K128" i="1"/>
  <c r="L128" i="1"/>
  <c r="M128" i="1"/>
  <c r="BR128" i="1" s="1"/>
  <c r="N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E129" i="1"/>
  <c r="F129" i="1"/>
  <c r="G129" i="1"/>
  <c r="O129" i="1" s="1"/>
  <c r="J129" i="1"/>
  <c r="K129" i="1"/>
  <c r="BR129" i="1" s="1"/>
  <c r="L129" i="1"/>
  <c r="M129" i="1"/>
  <c r="N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E130" i="1"/>
  <c r="G130" i="1" s="1"/>
  <c r="O130" i="1" s="1"/>
  <c r="F130" i="1"/>
  <c r="J130" i="1"/>
  <c r="K130" i="1"/>
  <c r="BR130" i="1" s="1"/>
  <c r="L130" i="1"/>
  <c r="M130" i="1"/>
  <c r="N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E131" i="1"/>
  <c r="G131" i="1" s="1"/>
  <c r="O131" i="1" s="1"/>
  <c r="F131" i="1"/>
  <c r="J131" i="1"/>
  <c r="K131" i="1"/>
  <c r="L131" i="1"/>
  <c r="M131" i="1"/>
  <c r="N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E132" i="1"/>
  <c r="F132" i="1"/>
  <c r="G132" i="1"/>
  <c r="O132" i="1" s="1"/>
  <c r="J132" i="1"/>
  <c r="K132" i="1"/>
  <c r="BR132" i="1" s="1"/>
  <c r="L132" i="1"/>
  <c r="M132" i="1"/>
  <c r="N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E133" i="1"/>
  <c r="G133" i="1" s="1"/>
  <c r="F133" i="1"/>
  <c r="J133" i="1"/>
  <c r="K133" i="1"/>
  <c r="L133" i="1"/>
  <c r="BR133" i="1" s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E134" i="1"/>
  <c r="G134" i="1" s="1"/>
  <c r="F134" i="1"/>
  <c r="J134" i="1"/>
  <c r="K134" i="1"/>
  <c r="L134" i="1"/>
  <c r="M134" i="1"/>
  <c r="BR134" i="1" s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E135" i="1"/>
  <c r="AK135" i="1" s="1"/>
  <c r="F135" i="1"/>
  <c r="G135" i="1"/>
  <c r="S135" i="1" s="1"/>
  <c r="J135" i="1"/>
  <c r="K135" i="1"/>
  <c r="L135" i="1"/>
  <c r="M135" i="1"/>
  <c r="N135" i="1"/>
  <c r="O135" i="1"/>
  <c r="P135" i="1"/>
  <c r="Q135" i="1"/>
  <c r="R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E136" i="1"/>
  <c r="G136" i="1" s="1"/>
  <c r="AC136" i="1" s="1"/>
  <c r="F136" i="1"/>
  <c r="J136" i="1"/>
  <c r="K136" i="1"/>
  <c r="L136" i="1"/>
  <c r="BR136" i="1" s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E137" i="1"/>
  <c r="G137" i="1" s="1"/>
  <c r="J137" i="1" s="1"/>
  <c r="F137" i="1"/>
  <c r="AN137" i="1" s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E138" i="1"/>
  <c r="AK138" i="1" s="1"/>
  <c r="F138" i="1"/>
  <c r="G138" i="1"/>
  <c r="V138" i="1" s="1"/>
  <c r="J138" i="1"/>
  <c r="K138" i="1"/>
  <c r="BR138" i="1" s="1"/>
  <c r="L138" i="1"/>
  <c r="M138" i="1"/>
  <c r="N138" i="1"/>
  <c r="O138" i="1"/>
  <c r="P138" i="1"/>
  <c r="Q138" i="1"/>
  <c r="R138" i="1"/>
  <c r="S138" i="1"/>
  <c r="T138" i="1"/>
  <c r="U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E139" i="1"/>
  <c r="G139" i="1" s="1"/>
  <c r="AB139" i="1" s="1"/>
  <c r="F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C139" i="1"/>
  <c r="AD139" i="1"/>
  <c r="AE139" i="1"/>
  <c r="AF139" i="1"/>
  <c r="AG139" i="1"/>
  <c r="AH139" i="1"/>
  <c r="AI139" i="1"/>
  <c r="AJ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E140" i="1"/>
  <c r="G140" i="1" s="1"/>
  <c r="F140" i="1"/>
  <c r="J140" i="1"/>
  <c r="K140" i="1"/>
  <c r="L140" i="1"/>
  <c r="M140" i="1"/>
  <c r="BR140" i="1" s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E141" i="1"/>
  <c r="F141" i="1"/>
  <c r="G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E142" i="1"/>
  <c r="G142" i="1" s="1"/>
  <c r="F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E143" i="1"/>
  <c r="G143" i="1" s="1"/>
  <c r="F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E144" i="1"/>
  <c r="F144" i="1"/>
  <c r="G144" i="1"/>
  <c r="J144" i="1"/>
  <c r="K144" i="1"/>
  <c r="BR144" i="1" s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E145" i="1"/>
  <c r="G145" i="1" s="1"/>
  <c r="F145" i="1"/>
  <c r="J145" i="1"/>
  <c r="K145" i="1"/>
  <c r="BR145" i="1" s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E146" i="1"/>
  <c r="G146" i="1" s="1"/>
  <c r="F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E147" i="1"/>
  <c r="F147" i="1"/>
  <c r="G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E148" i="1"/>
  <c r="G148" i="1" s="1"/>
  <c r="F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E149" i="1"/>
  <c r="G149" i="1" s="1"/>
  <c r="F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E150" i="1"/>
  <c r="F150" i="1"/>
  <c r="G150" i="1"/>
  <c r="J150" i="1"/>
  <c r="K150" i="1"/>
  <c r="BR150" i="1" s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E151" i="1"/>
  <c r="G151" i="1" s="1"/>
  <c r="F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E152" i="1"/>
  <c r="G152" i="1" s="1"/>
  <c r="F152" i="1"/>
  <c r="J152" i="1"/>
  <c r="K152" i="1"/>
  <c r="BR152" i="1" s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E153" i="1"/>
  <c r="F153" i="1"/>
  <c r="G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E154" i="1"/>
  <c r="G154" i="1" s="1"/>
  <c r="F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E155" i="1"/>
  <c r="G155" i="1" s="1"/>
  <c r="F155" i="1"/>
  <c r="J155" i="1"/>
  <c r="K155" i="1"/>
  <c r="BR155" i="1" s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E156" i="1"/>
  <c r="F156" i="1"/>
  <c r="G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E157" i="1"/>
  <c r="G157" i="1" s="1"/>
  <c r="F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E158" i="1"/>
  <c r="G158" i="1" s="1"/>
  <c r="F158" i="1"/>
  <c r="J158" i="1"/>
  <c r="K158" i="1"/>
  <c r="BR158" i="1" s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E159" i="1"/>
  <c r="F159" i="1"/>
  <c r="G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E160" i="1"/>
  <c r="G160" i="1" s="1"/>
  <c r="F160" i="1"/>
  <c r="J160" i="1"/>
  <c r="K160" i="1"/>
  <c r="L160" i="1"/>
  <c r="BR160" i="1" s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E161" i="1"/>
  <c r="G161" i="1" s="1"/>
  <c r="F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E162" i="1"/>
  <c r="F162" i="1"/>
  <c r="G162" i="1"/>
  <c r="J162" i="1"/>
  <c r="K162" i="1"/>
  <c r="BR162" i="1" s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E163" i="1"/>
  <c r="G163" i="1" s="1"/>
  <c r="F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E164" i="1"/>
  <c r="F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E165" i="1"/>
  <c r="F165" i="1"/>
  <c r="G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E166" i="1"/>
  <c r="G166" i="1" s="1"/>
  <c r="F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E167" i="1"/>
  <c r="G167" i="1" s="1"/>
  <c r="F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E168" i="1"/>
  <c r="F168" i="1"/>
  <c r="G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E169" i="1"/>
  <c r="G169" i="1" s="1"/>
  <c r="F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E170" i="1"/>
  <c r="G170" i="1" s="1"/>
  <c r="F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E171" i="1"/>
  <c r="F171" i="1"/>
  <c r="G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E172" i="1"/>
  <c r="G172" i="1" s="1"/>
  <c r="F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E173" i="1"/>
  <c r="F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E174" i="1"/>
  <c r="F174" i="1"/>
  <c r="G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E175" i="1"/>
  <c r="G175" i="1" s="1"/>
  <c r="F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E176" i="1"/>
  <c r="F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E177" i="1"/>
  <c r="F177" i="1"/>
  <c r="G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E178" i="1"/>
  <c r="G178" i="1" s="1"/>
  <c r="F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E179" i="1"/>
  <c r="G179" i="1" s="1"/>
  <c r="F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E180" i="1"/>
  <c r="F180" i="1"/>
  <c r="G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E181" i="1"/>
  <c r="G181" i="1" s="1"/>
  <c r="F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E182" i="1"/>
  <c r="G182" i="1" s="1"/>
  <c r="F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E183" i="1"/>
  <c r="F183" i="1"/>
  <c r="G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E184" i="1"/>
  <c r="G184" i="1" s="1"/>
  <c r="F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E185" i="1"/>
  <c r="G185" i="1" s="1"/>
  <c r="F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E186" i="1"/>
  <c r="F186" i="1"/>
  <c r="G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E187" i="1"/>
  <c r="G187" i="1" s="1"/>
  <c r="F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E188" i="1"/>
  <c r="F188" i="1"/>
  <c r="G188" i="1" s="1"/>
  <c r="J188" i="1"/>
  <c r="K188" i="1"/>
  <c r="BR188" i="1" s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E189" i="1"/>
  <c r="F189" i="1"/>
  <c r="G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E190" i="1"/>
  <c r="G190" i="1" s="1"/>
  <c r="F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E191" i="1"/>
  <c r="F191" i="1"/>
  <c r="J191" i="1"/>
  <c r="K191" i="1"/>
  <c r="BR191" i="1" s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E192" i="1"/>
  <c r="F192" i="1"/>
  <c r="G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E193" i="1"/>
  <c r="G193" i="1" s="1"/>
  <c r="F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E194" i="1"/>
  <c r="F194" i="1"/>
  <c r="J194" i="1"/>
  <c r="K194" i="1"/>
  <c r="BR194" i="1" s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E195" i="1"/>
  <c r="F195" i="1"/>
  <c r="G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E196" i="1"/>
  <c r="G196" i="1" s="1"/>
  <c r="F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E197" i="1"/>
  <c r="F197" i="1"/>
  <c r="J197" i="1"/>
  <c r="K197" i="1"/>
  <c r="BR197" i="1" s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E198" i="1"/>
  <c r="F198" i="1"/>
  <c r="G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E199" i="1"/>
  <c r="G199" i="1" s="1"/>
  <c r="F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E200" i="1"/>
  <c r="F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E201" i="1"/>
  <c r="F201" i="1"/>
  <c r="G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E202" i="1"/>
  <c r="G202" i="1" s="1"/>
  <c r="F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E203" i="1"/>
  <c r="G203" i="1" s="1"/>
  <c r="F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E204" i="1"/>
  <c r="F204" i="1"/>
  <c r="G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E205" i="1"/>
  <c r="G205" i="1" s="1"/>
  <c r="F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E206" i="1"/>
  <c r="G206" i="1" s="1"/>
  <c r="F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E207" i="1"/>
  <c r="F207" i="1"/>
  <c r="G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E208" i="1"/>
  <c r="G208" i="1" s="1"/>
  <c r="F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E209" i="1"/>
  <c r="F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E210" i="1"/>
  <c r="F210" i="1"/>
  <c r="G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E211" i="1"/>
  <c r="G211" i="1" s="1"/>
  <c r="F211" i="1"/>
  <c r="J211" i="1"/>
  <c r="K211" i="1"/>
  <c r="BR211" i="1" s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E212" i="1"/>
  <c r="G212" i="1" s="1"/>
  <c r="F212" i="1"/>
  <c r="J212" i="1"/>
  <c r="K212" i="1"/>
  <c r="BR212" i="1" s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E213" i="1"/>
  <c r="F213" i="1"/>
  <c r="G213" i="1" s="1"/>
  <c r="J213" i="1"/>
  <c r="K213" i="1"/>
  <c r="L213" i="1"/>
  <c r="M213" i="1"/>
  <c r="N213" i="1"/>
  <c r="O213" i="1"/>
  <c r="BR213" i="1" s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E214" i="1"/>
  <c r="G214" i="1" s="1"/>
  <c r="F214" i="1"/>
  <c r="J214" i="1"/>
  <c r="K214" i="1"/>
  <c r="BR214" i="1" s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E215" i="1"/>
  <c r="G215" i="1" s="1"/>
  <c r="F215" i="1"/>
  <c r="J215" i="1"/>
  <c r="K215" i="1"/>
  <c r="BR215" i="1" s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E216" i="1"/>
  <c r="F216" i="1"/>
  <c r="G216" i="1" s="1"/>
  <c r="J216" i="1"/>
  <c r="K216" i="1"/>
  <c r="L216" i="1"/>
  <c r="M216" i="1"/>
  <c r="N216" i="1"/>
  <c r="O216" i="1"/>
  <c r="BR216" i="1" s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E217" i="1"/>
  <c r="G217" i="1" s="1"/>
  <c r="F217" i="1"/>
  <c r="J217" i="1"/>
  <c r="K217" i="1"/>
  <c r="BR217" i="1" s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E218" i="1"/>
  <c r="G218" i="1" s="1"/>
  <c r="F218" i="1"/>
  <c r="J218" i="1"/>
  <c r="K218" i="1"/>
  <c r="BR218" i="1" s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E219" i="1"/>
  <c r="F219" i="1"/>
  <c r="G219" i="1" s="1"/>
  <c r="J219" i="1"/>
  <c r="K219" i="1"/>
  <c r="L219" i="1"/>
  <c r="M219" i="1"/>
  <c r="N219" i="1"/>
  <c r="O219" i="1"/>
  <c r="BR219" i="1" s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E220" i="1"/>
  <c r="G220" i="1" s="1"/>
  <c r="F220" i="1"/>
  <c r="J220" i="1"/>
  <c r="K220" i="1"/>
  <c r="BR220" i="1" s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E221" i="1"/>
  <c r="G221" i="1" s="1"/>
  <c r="F221" i="1"/>
  <c r="J221" i="1"/>
  <c r="K221" i="1"/>
  <c r="BR221" i="1" s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E222" i="1"/>
  <c r="F222" i="1"/>
  <c r="G222" i="1" s="1"/>
  <c r="J222" i="1"/>
  <c r="K222" i="1"/>
  <c r="L222" i="1"/>
  <c r="M222" i="1"/>
  <c r="N222" i="1"/>
  <c r="O222" i="1"/>
  <c r="BR222" i="1" s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E223" i="1"/>
  <c r="G223" i="1" s="1"/>
  <c r="F223" i="1"/>
  <c r="J223" i="1"/>
  <c r="K223" i="1"/>
  <c r="BR223" i="1" s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E224" i="1"/>
  <c r="G224" i="1" s="1"/>
  <c r="F224" i="1"/>
  <c r="J224" i="1"/>
  <c r="K224" i="1"/>
  <c r="BR224" i="1" s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E225" i="1"/>
  <c r="F225" i="1"/>
  <c r="G225" i="1" s="1"/>
  <c r="J225" i="1"/>
  <c r="K225" i="1"/>
  <c r="L225" i="1"/>
  <c r="M225" i="1"/>
  <c r="N225" i="1"/>
  <c r="O225" i="1"/>
  <c r="BR225" i="1" s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E226" i="1"/>
  <c r="G226" i="1" s="1"/>
  <c r="F226" i="1"/>
  <c r="J226" i="1"/>
  <c r="K226" i="1"/>
  <c r="BR226" i="1" s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E227" i="1"/>
  <c r="G227" i="1" s="1"/>
  <c r="F227" i="1"/>
  <c r="J227" i="1"/>
  <c r="K227" i="1"/>
  <c r="BR227" i="1" s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E228" i="1"/>
  <c r="F228" i="1"/>
  <c r="G228" i="1" s="1"/>
  <c r="J228" i="1"/>
  <c r="K228" i="1"/>
  <c r="L228" i="1"/>
  <c r="M228" i="1"/>
  <c r="N228" i="1"/>
  <c r="O228" i="1"/>
  <c r="BR228" i="1" s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E229" i="1"/>
  <c r="G229" i="1" s="1"/>
  <c r="F229" i="1"/>
  <c r="J229" i="1"/>
  <c r="K229" i="1"/>
  <c r="BR229" i="1" s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E230" i="1"/>
  <c r="G230" i="1" s="1"/>
  <c r="F230" i="1"/>
  <c r="J230" i="1"/>
  <c r="K230" i="1"/>
  <c r="BR230" i="1" s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E231" i="1"/>
  <c r="F231" i="1"/>
  <c r="G231" i="1" s="1"/>
  <c r="J231" i="1"/>
  <c r="K231" i="1"/>
  <c r="L231" i="1"/>
  <c r="M231" i="1"/>
  <c r="N231" i="1"/>
  <c r="O231" i="1"/>
  <c r="BR231" i="1" s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E232" i="1"/>
  <c r="G232" i="1" s="1"/>
  <c r="F232" i="1"/>
  <c r="J232" i="1"/>
  <c r="K232" i="1"/>
  <c r="BR232" i="1" s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E233" i="1"/>
  <c r="G233" i="1" s="1"/>
  <c r="F233" i="1"/>
  <c r="J233" i="1"/>
  <c r="K233" i="1"/>
  <c r="BR233" i="1" s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E234" i="1"/>
  <c r="F234" i="1"/>
  <c r="G234" i="1" s="1"/>
  <c r="J234" i="1"/>
  <c r="K234" i="1"/>
  <c r="L234" i="1"/>
  <c r="M234" i="1"/>
  <c r="N234" i="1"/>
  <c r="O234" i="1"/>
  <c r="BR234" i="1" s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E235" i="1"/>
  <c r="G235" i="1" s="1"/>
  <c r="F235" i="1"/>
  <c r="J235" i="1"/>
  <c r="K235" i="1"/>
  <c r="BR235" i="1" s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E236" i="1"/>
  <c r="G236" i="1" s="1"/>
  <c r="F236" i="1"/>
  <c r="J236" i="1"/>
  <c r="K236" i="1"/>
  <c r="BR236" i="1" s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E237" i="1"/>
  <c r="F237" i="1"/>
  <c r="G237" i="1" s="1"/>
  <c r="J237" i="1"/>
  <c r="K237" i="1"/>
  <c r="L237" i="1"/>
  <c r="M237" i="1"/>
  <c r="N237" i="1"/>
  <c r="O237" i="1"/>
  <c r="BR237" i="1" s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E238" i="1"/>
  <c r="G238" i="1" s="1"/>
  <c r="F238" i="1"/>
  <c r="J238" i="1"/>
  <c r="K238" i="1"/>
  <c r="BR238" i="1" s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E239" i="1"/>
  <c r="G239" i="1" s="1"/>
  <c r="F239" i="1"/>
  <c r="J239" i="1"/>
  <c r="K239" i="1"/>
  <c r="BR239" i="1" s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E240" i="1"/>
  <c r="F240" i="1"/>
  <c r="G240" i="1" s="1"/>
  <c r="J240" i="1"/>
  <c r="K240" i="1"/>
  <c r="L240" i="1"/>
  <c r="M240" i="1"/>
  <c r="N240" i="1"/>
  <c r="O240" i="1"/>
  <c r="BR240" i="1" s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E241" i="1"/>
  <c r="G241" i="1" s="1"/>
  <c r="F241" i="1"/>
  <c r="J241" i="1"/>
  <c r="K241" i="1"/>
  <c r="BR241" i="1" s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E242" i="1"/>
  <c r="G242" i="1" s="1"/>
  <c r="F242" i="1"/>
  <c r="J242" i="1"/>
  <c r="K242" i="1"/>
  <c r="BR242" i="1" s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E243" i="1"/>
  <c r="F243" i="1"/>
  <c r="G243" i="1" s="1"/>
  <c r="J243" i="1"/>
  <c r="K243" i="1"/>
  <c r="L243" i="1"/>
  <c r="M243" i="1"/>
  <c r="N243" i="1"/>
  <c r="O243" i="1"/>
  <c r="BR243" i="1" s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E244" i="1"/>
  <c r="G244" i="1" s="1"/>
  <c r="F244" i="1"/>
  <c r="J244" i="1"/>
  <c r="K244" i="1"/>
  <c r="BR244" i="1" s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E245" i="1"/>
  <c r="G245" i="1" s="1"/>
  <c r="F245" i="1"/>
  <c r="J245" i="1"/>
  <c r="K245" i="1"/>
  <c r="BR245" i="1" s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E246" i="1"/>
  <c r="F246" i="1"/>
  <c r="G246" i="1" s="1"/>
  <c r="J246" i="1"/>
  <c r="K246" i="1"/>
  <c r="L246" i="1"/>
  <c r="M246" i="1"/>
  <c r="N246" i="1"/>
  <c r="O246" i="1"/>
  <c r="BR246" i="1" s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E247" i="1"/>
  <c r="G247" i="1" s="1"/>
  <c r="F247" i="1"/>
  <c r="J247" i="1"/>
  <c r="K247" i="1"/>
  <c r="BR247" i="1" s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E248" i="1"/>
  <c r="G248" i="1" s="1"/>
  <c r="F248" i="1"/>
  <c r="J248" i="1"/>
  <c r="K248" i="1"/>
  <c r="BR248" i="1" s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E249" i="1"/>
  <c r="G249" i="1" s="1"/>
  <c r="F249" i="1"/>
  <c r="J249" i="1"/>
  <c r="K249" i="1"/>
  <c r="L249" i="1"/>
  <c r="M249" i="1"/>
  <c r="N249" i="1"/>
  <c r="O249" i="1"/>
  <c r="BR249" i="1" s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E250" i="1"/>
  <c r="G250" i="1" s="1"/>
  <c r="F250" i="1"/>
  <c r="J250" i="1"/>
  <c r="K250" i="1"/>
  <c r="BR250" i="1" s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E251" i="1"/>
  <c r="G251" i="1" s="1"/>
  <c r="F251" i="1"/>
  <c r="J251" i="1"/>
  <c r="K251" i="1"/>
  <c r="BR251" i="1" s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E252" i="1"/>
  <c r="G252" i="1" s="1"/>
  <c r="F252" i="1"/>
  <c r="J252" i="1"/>
  <c r="K252" i="1"/>
  <c r="L252" i="1"/>
  <c r="M252" i="1"/>
  <c r="N252" i="1"/>
  <c r="O252" i="1"/>
  <c r="BR252" i="1" s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E253" i="1"/>
  <c r="G253" i="1" s="1"/>
  <c r="F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R253" i="1" s="1"/>
  <c r="BH253" i="1"/>
  <c r="BI253" i="1"/>
  <c r="BJ253" i="1"/>
  <c r="BK253" i="1"/>
  <c r="BL253" i="1"/>
  <c r="BM253" i="1"/>
  <c r="BN253" i="1"/>
  <c r="BO253" i="1"/>
  <c r="BP253" i="1"/>
  <c r="BQ253" i="1"/>
  <c r="E254" i="1"/>
  <c r="G254" i="1" s="1"/>
  <c r="F254" i="1"/>
  <c r="J254" i="1"/>
  <c r="K254" i="1"/>
  <c r="BR254" i="1" s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E255" i="1"/>
  <c r="G255" i="1" s="1"/>
  <c r="F255" i="1"/>
  <c r="J255" i="1"/>
  <c r="K255" i="1"/>
  <c r="L255" i="1"/>
  <c r="M255" i="1"/>
  <c r="N255" i="1"/>
  <c r="BR255" i="1" s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E256" i="1"/>
  <c r="G256" i="1" s="1"/>
  <c r="F256" i="1"/>
  <c r="J256" i="1"/>
  <c r="K256" i="1"/>
  <c r="BR256" i="1" s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E257" i="1"/>
  <c r="G257" i="1" s="1"/>
  <c r="F257" i="1"/>
  <c r="J257" i="1"/>
  <c r="K257" i="1"/>
  <c r="BR257" i="1" s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E258" i="1"/>
  <c r="G258" i="1" s="1"/>
  <c r="F258" i="1"/>
  <c r="J258" i="1"/>
  <c r="K258" i="1"/>
  <c r="L258" i="1"/>
  <c r="M258" i="1"/>
  <c r="N258" i="1"/>
  <c r="BR258" i="1" s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E259" i="1"/>
  <c r="G259" i="1" s="1"/>
  <c r="F259" i="1"/>
  <c r="J259" i="1"/>
  <c r="K259" i="1"/>
  <c r="BR259" i="1" s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E260" i="1"/>
  <c r="G260" i="1" s="1"/>
  <c r="F260" i="1"/>
  <c r="J260" i="1"/>
  <c r="K260" i="1"/>
  <c r="BR260" i="1" s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E261" i="1"/>
  <c r="G261" i="1" s="1"/>
  <c r="F261" i="1"/>
  <c r="J261" i="1"/>
  <c r="K261" i="1"/>
  <c r="L261" i="1"/>
  <c r="M261" i="1"/>
  <c r="N261" i="1"/>
  <c r="BR261" i="1" s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E262" i="1"/>
  <c r="G262" i="1" s="1"/>
  <c r="F262" i="1"/>
  <c r="J262" i="1"/>
  <c r="K262" i="1"/>
  <c r="BR262" i="1" s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E263" i="1"/>
  <c r="G263" i="1" s="1"/>
  <c r="F263" i="1"/>
  <c r="J263" i="1"/>
  <c r="K263" i="1"/>
  <c r="BR263" i="1" s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E264" i="1"/>
  <c r="G264" i="1" s="1"/>
  <c r="F264" i="1"/>
  <c r="J264" i="1"/>
  <c r="K264" i="1"/>
  <c r="L264" i="1"/>
  <c r="M264" i="1"/>
  <c r="N264" i="1"/>
  <c r="BR264" i="1" s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E265" i="1"/>
  <c r="G265" i="1" s="1"/>
  <c r="F265" i="1"/>
  <c r="J265" i="1"/>
  <c r="K265" i="1"/>
  <c r="BR265" i="1" s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E266" i="1"/>
  <c r="G266" i="1" s="1"/>
  <c r="F266" i="1"/>
  <c r="J266" i="1"/>
  <c r="K266" i="1"/>
  <c r="BR266" i="1" s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E267" i="1"/>
  <c r="G267" i="1" s="1"/>
  <c r="F267" i="1"/>
  <c r="J267" i="1"/>
  <c r="K267" i="1"/>
  <c r="L267" i="1"/>
  <c r="M267" i="1"/>
  <c r="N267" i="1"/>
  <c r="BR267" i="1" s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E268" i="1"/>
  <c r="G268" i="1" s="1"/>
  <c r="F268" i="1"/>
  <c r="J268" i="1"/>
  <c r="K268" i="1"/>
  <c r="BR268" i="1" s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E269" i="1"/>
  <c r="G269" i="1" s="1"/>
  <c r="F269" i="1"/>
  <c r="J269" i="1"/>
  <c r="K269" i="1"/>
  <c r="BR269" i="1" s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E270" i="1"/>
  <c r="G270" i="1" s="1"/>
  <c r="F270" i="1"/>
  <c r="J270" i="1"/>
  <c r="K270" i="1"/>
  <c r="L270" i="1"/>
  <c r="M270" i="1"/>
  <c r="N270" i="1"/>
  <c r="BR270" i="1" s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E271" i="1"/>
  <c r="G271" i="1" s="1"/>
  <c r="F271" i="1"/>
  <c r="J271" i="1"/>
  <c r="K271" i="1"/>
  <c r="BR271" i="1" s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E272" i="1"/>
  <c r="G272" i="1" s="1"/>
  <c r="F272" i="1"/>
  <c r="J272" i="1"/>
  <c r="K272" i="1"/>
  <c r="BR272" i="1" s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E273" i="1"/>
  <c r="G273" i="1" s="1"/>
  <c r="F273" i="1"/>
  <c r="J273" i="1"/>
  <c r="K273" i="1"/>
  <c r="L273" i="1"/>
  <c r="M273" i="1"/>
  <c r="N273" i="1"/>
  <c r="BR273" i="1" s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E274" i="1"/>
  <c r="G274" i="1" s="1"/>
  <c r="F274" i="1"/>
  <c r="J274" i="1"/>
  <c r="K274" i="1"/>
  <c r="BR274" i="1" s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E275" i="1"/>
  <c r="G275" i="1" s="1"/>
  <c r="F275" i="1"/>
  <c r="J275" i="1"/>
  <c r="K275" i="1"/>
  <c r="BR275" i="1" s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E276" i="1"/>
  <c r="G276" i="1" s="1"/>
  <c r="F276" i="1"/>
  <c r="J276" i="1"/>
  <c r="K276" i="1"/>
  <c r="L276" i="1"/>
  <c r="M276" i="1"/>
  <c r="N276" i="1"/>
  <c r="BR276" i="1" s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E277" i="1"/>
  <c r="G277" i="1" s="1"/>
  <c r="F277" i="1"/>
  <c r="J277" i="1"/>
  <c r="K277" i="1"/>
  <c r="BR277" i="1" s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E278" i="1"/>
  <c r="G278" i="1" s="1"/>
  <c r="F278" i="1"/>
  <c r="J278" i="1"/>
  <c r="K278" i="1"/>
  <c r="BR278" i="1" s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E279" i="1"/>
  <c r="G279" i="1" s="1"/>
  <c r="F279" i="1"/>
  <c r="J279" i="1"/>
  <c r="K279" i="1"/>
  <c r="L279" i="1"/>
  <c r="M279" i="1"/>
  <c r="N279" i="1"/>
  <c r="BR279" i="1" s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E280" i="1"/>
  <c r="G280" i="1" s="1"/>
  <c r="F280" i="1"/>
  <c r="J280" i="1"/>
  <c r="K280" i="1"/>
  <c r="BR280" i="1" s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E281" i="1"/>
  <c r="G281" i="1" s="1"/>
  <c r="F281" i="1"/>
  <c r="J281" i="1"/>
  <c r="K281" i="1"/>
  <c r="BR281" i="1" s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E282" i="1"/>
  <c r="G282" i="1" s="1"/>
  <c r="F282" i="1"/>
  <c r="J282" i="1"/>
  <c r="K282" i="1"/>
  <c r="L282" i="1"/>
  <c r="M282" i="1"/>
  <c r="N282" i="1"/>
  <c r="BR282" i="1" s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E283" i="1"/>
  <c r="G283" i="1" s="1"/>
  <c r="F283" i="1"/>
  <c r="J283" i="1"/>
  <c r="K283" i="1"/>
  <c r="BR283" i="1" s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E284" i="1"/>
  <c r="G284" i="1" s="1"/>
  <c r="F284" i="1"/>
  <c r="J284" i="1"/>
  <c r="K284" i="1"/>
  <c r="BR284" i="1" s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E285" i="1"/>
  <c r="G285" i="1" s="1"/>
  <c r="F285" i="1"/>
  <c r="J285" i="1"/>
  <c r="K285" i="1"/>
  <c r="L285" i="1"/>
  <c r="M285" i="1"/>
  <c r="N285" i="1"/>
  <c r="BR285" i="1" s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E286" i="1"/>
  <c r="G286" i="1" s="1"/>
  <c r="F286" i="1"/>
  <c r="J286" i="1"/>
  <c r="K286" i="1"/>
  <c r="BR286" i="1" s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E287" i="1"/>
  <c r="G287" i="1" s="1"/>
  <c r="F287" i="1"/>
  <c r="J287" i="1"/>
  <c r="K287" i="1"/>
  <c r="BR287" i="1" s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E288" i="1"/>
  <c r="G288" i="1" s="1"/>
  <c r="F288" i="1"/>
  <c r="J288" i="1"/>
  <c r="K288" i="1"/>
  <c r="L288" i="1"/>
  <c r="M288" i="1"/>
  <c r="N288" i="1"/>
  <c r="BR288" i="1" s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E289" i="1"/>
  <c r="G289" i="1" s="1"/>
  <c r="F289" i="1"/>
  <c r="J289" i="1"/>
  <c r="K289" i="1"/>
  <c r="BR289" i="1" s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E290" i="1"/>
  <c r="G290" i="1" s="1"/>
  <c r="F290" i="1"/>
  <c r="J290" i="1"/>
  <c r="K290" i="1"/>
  <c r="BR290" i="1" s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E291" i="1"/>
  <c r="G291" i="1" s="1"/>
  <c r="F291" i="1"/>
  <c r="J291" i="1"/>
  <c r="K291" i="1"/>
  <c r="L291" i="1"/>
  <c r="M291" i="1"/>
  <c r="N291" i="1"/>
  <c r="BR291" i="1" s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E292" i="1"/>
  <c r="G292" i="1" s="1"/>
  <c r="F292" i="1"/>
  <c r="J292" i="1"/>
  <c r="K292" i="1"/>
  <c r="BR292" i="1" s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E293" i="1"/>
  <c r="G293" i="1" s="1"/>
  <c r="F293" i="1"/>
  <c r="J293" i="1"/>
  <c r="K293" i="1"/>
  <c r="BR293" i="1" s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E294" i="1"/>
  <c r="G294" i="1" s="1"/>
  <c r="F294" i="1"/>
  <c r="J294" i="1"/>
  <c r="K294" i="1"/>
  <c r="L294" i="1"/>
  <c r="M294" i="1"/>
  <c r="N294" i="1"/>
  <c r="BR294" i="1" s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E295" i="1"/>
  <c r="G295" i="1" s="1"/>
  <c r="F295" i="1"/>
  <c r="J295" i="1"/>
  <c r="K295" i="1"/>
  <c r="BR295" i="1" s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E296" i="1"/>
  <c r="G296" i="1" s="1"/>
  <c r="F296" i="1"/>
  <c r="J296" i="1"/>
  <c r="K296" i="1"/>
  <c r="BR296" i="1" s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E297" i="1"/>
  <c r="G297" i="1" s="1"/>
  <c r="F297" i="1"/>
  <c r="J297" i="1"/>
  <c r="K297" i="1"/>
  <c r="L297" i="1"/>
  <c r="M297" i="1"/>
  <c r="N297" i="1"/>
  <c r="O297" i="1"/>
  <c r="BR297" i="1" s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E298" i="1"/>
  <c r="G298" i="1" s="1"/>
  <c r="F298" i="1"/>
  <c r="J298" i="1"/>
  <c r="K298" i="1"/>
  <c r="BR298" i="1" s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E299" i="1"/>
  <c r="G299" i="1" s="1"/>
  <c r="F299" i="1"/>
  <c r="J299" i="1"/>
  <c r="K299" i="1"/>
  <c r="BR299" i="1" s="1"/>
  <c r="L299" i="1"/>
  <c r="M299" i="1"/>
  <c r="N299" i="1"/>
  <c r="O299" i="1"/>
  <c r="P299" i="1"/>
  <c r="Q299" i="1"/>
  <c r="R299" i="1"/>
  <c r="S299" i="1"/>
  <c r="T299" i="1"/>
  <c r="T316" i="1" s="1"/>
  <c r="T318" i="1" s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E300" i="1"/>
  <c r="G300" i="1" s="1"/>
  <c r="F300" i="1"/>
  <c r="J300" i="1"/>
  <c r="K300" i="1"/>
  <c r="L300" i="1"/>
  <c r="M300" i="1"/>
  <c r="N300" i="1"/>
  <c r="O300" i="1"/>
  <c r="BR300" i="1" s="1"/>
  <c r="P300" i="1"/>
  <c r="P316" i="1" s="1"/>
  <c r="P318" i="1" s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B316" i="1" s="1"/>
  <c r="AB318" i="1" s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N316" i="1" s="1"/>
  <c r="AN318" i="1" s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E301" i="1"/>
  <c r="G301" i="1" s="1"/>
  <c r="F301" i="1"/>
  <c r="J301" i="1"/>
  <c r="K301" i="1"/>
  <c r="BR301" i="1" s="1"/>
  <c r="L301" i="1"/>
  <c r="L316" i="1" s="1"/>
  <c r="L318" i="1" s="1"/>
  <c r="M301" i="1"/>
  <c r="N301" i="1"/>
  <c r="O301" i="1"/>
  <c r="P301" i="1"/>
  <c r="Q301" i="1"/>
  <c r="R301" i="1"/>
  <c r="S301" i="1"/>
  <c r="T301" i="1"/>
  <c r="U301" i="1"/>
  <c r="V301" i="1"/>
  <c r="W301" i="1"/>
  <c r="X301" i="1"/>
  <c r="X316" i="1" s="1"/>
  <c r="X318" i="1" s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J316" i="1" s="1"/>
  <c r="AJ318" i="1" s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V316" i="1" s="1"/>
  <c r="AV318" i="1" s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H316" i="1" s="1"/>
  <c r="BH318" i="1" s="1"/>
  <c r="BI301" i="1"/>
  <c r="BJ301" i="1"/>
  <c r="BK301" i="1"/>
  <c r="BL301" i="1"/>
  <c r="BM301" i="1"/>
  <c r="BN301" i="1"/>
  <c r="BO301" i="1"/>
  <c r="BP301" i="1"/>
  <c r="BQ301" i="1"/>
  <c r="E302" i="1"/>
  <c r="G302" i="1" s="1"/>
  <c r="F302" i="1"/>
  <c r="J302" i="1"/>
  <c r="K302" i="1"/>
  <c r="BR302" i="1" s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E303" i="1"/>
  <c r="G303" i="1" s="1"/>
  <c r="F303" i="1"/>
  <c r="J303" i="1"/>
  <c r="K303" i="1"/>
  <c r="L303" i="1"/>
  <c r="M303" i="1"/>
  <c r="N303" i="1"/>
  <c r="O303" i="1"/>
  <c r="BR303" i="1" s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E304" i="1"/>
  <c r="G304" i="1" s="1"/>
  <c r="F304" i="1"/>
  <c r="J304" i="1"/>
  <c r="K304" i="1"/>
  <c r="BR304" i="1" s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E305" i="1"/>
  <c r="G305" i="1" s="1"/>
  <c r="F305" i="1"/>
  <c r="J305" i="1"/>
  <c r="K305" i="1"/>
  <c r="BR305" i="1" s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E306" i="1"/>
  <c r="G306" i="1" s="1"/>
  <c r="F306" i="1"/>
  <c r="J306" i="1"/>
  <c r="K306" i="1"/>
  <c r="L306" i="1"/>
  <c r="M306" i="1"/>
  <c r="N306" i="1"/>
  <c r="O306" i="1"/>
  <c r="BR306" i="1" s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E307" i="1"/>
  <c r="G307" i="1" s="1"/>
  <c r="F307" i="1"/>
  <c r="J307" i="1"/>
  <c r="K307" i="1"/>
  <c r="BR307" i="1" s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E308" i="1"/>
  <c r="G308" i="1" s="1"/>
  <c r="F308" i="1"/>
  <c r="J308" i="1"/>
  <c r="K308" i="1"/>
  <c r="BR308" i="1" s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E309" i="1"/>
  <c r="G309" i="1" s="1"/>
  <c r="F309" i="1"/>
  <c r="J309" i="1"/>
  <c r="K309" i="1"/>
  <c r="L309" i="1"/>
  <c r="M309" i="1"/>
  <c r="N309" i="1"/>
  <c r="O309" i="1"/>
  <c r="BR309" i="1" s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T316" i="1" s="1"/>
  <c r="AT318" i="1" s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E310" i="1"/>
  <c r="G310" i="1" s="1"/>
  <c r="F310" i="1"/>
  <c r="J310" i="1"/>
  <c r="K310" i="1"/>
  <c r="BR310" i="1" s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E311" i="1"/>
  <c r="G311" i="1" s="1"/>
  <c r="F311" i="1"/>
  <c r="J311" i="1"/>
  <c r="K311" i="1"/>
  <c r="BR311" i="1" s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E312" i="1"/>
  <c r="G312" i="1" s="1"/>
  <c r="F312" i="1"/>
  <c r="J312" i="1"/>
  <c r="K312" i="1"/>
  <c r="L312" i="1"/>
  <c r="M312" i="1"/>
  <c r="N312" i="1"/>
  <c r="O312" i="1"/>
  <c r="BR312" i="1" s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A316" i="1" s="1"/>
  <c r="AA318" i="1" s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F316" i="1" s="1"/>
  <c r="BF318" i="1" s="1"/>
  <c r="BG312" i="1"/>
  <c r="BH312" i="1"/>
  <c r="BI312" i="1"/>
  <c r="BJ312" i="1"/>
  <c r="BK312" i="1"/>
  <c r="BL312" i="1"/>
  <c r="BM312" i="1"/>
  <c r="BN312" i="1"/>
  <c r="BO312" i="1"/>
  <c r="BP312" i="1"/>
  <c r="BQ312" i="1"/>
  <c r="E313" i="1"/>
  <c r="G313" i="1" s="1"/>
  <c r="F313" i="1"/>
  <c r="J313" i="1"/>
  <c r="K313" i="1"/>
  <c r="BR313" i="1" s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I316" i="1" s="1"/>
  <c r="AI318" i="1" s="1"/>
  <c r="AJ313" i="1"/>
  <c r="AK313" i="1"/>
  <c r="AL313" i="1"/>
  <c r="AM313" i="1"/>
  <c r="AN313" i="1"/>
  <c r="AO313" i="1"/>
  <c r="AP313" i="1"/>
  <c r="AP316" i="1" s="1"/>
  <c r="AP318" i="1" s="1"/>
  <c r="AQ313" i="1"/>
  <c r="AR313" i="1"/>
  <c r="AS313" i="1"/>
  <c r="AT313" i="1"/>
  <c r="AU313" i="1"/>
  <c r="AU316" i="1" s="1"/>
  <c r="AU318" i="1" s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G316" i="1" s="1"/>
  <c r="BG318" i="1" s="1"/>
  <c r="BH313" i="1"/>
  <c r="BI313" i="1"/>
  <c r="BJ313" i="1"/>
  <c r="BK313" i="1"/>
  <c r="BL313" i="1"/>
  <c r="BM313" i="1"/>
  <c r="BN313" i="1"/>
  <c r="BO313" i="1"/>
  <c r="BP313" i="1"/>
  <c r="BQ313" i="1"/>
  <c r="E316" i="1"/>
  <c r="E318" i="1" s="1"/>
  <c r="F316" i="1"/>
  <c r="F318" i="1" s="1"/>
  <c r="M316" i="1"/>
  <c r="N316" i="1"/>
  <c r="N318" i="1" s="1"/>
  <c r="Q316" i="1"/>
  <c r="S316" i="1"/>
  <c r="S318" i="1" s="1"/>
  <c r="AC316" i="1"/>
  <c r="AC318" i="1" s="1"/>
  <c r="AE316" i="1"/>
  <c r="AE318" i="1" s="1"/>
  <c r="AF316" i="1"/>
  <c r="AF318" i="1" s="1"/>
  <c r="AO316" i="1"/>
  <c r="AO318" i="1" s="1"/>
  <c r="AQ316" i="1"/>
  <c r="AQ318" i="1" s="1"/>
  <c r="AR316" i="1"/>
  <c r="AR318" i="1" s="1"/>
  <c r="AX316" i="1"/>
  <c r="AX318" i="1" s="1"/>
  <c r="AY316" i="1"/>
  <c r="BA316" i="1"/>
  <c r="BA318" i="1" s="1"/>
  <c r="BC316" i="1"/>
  <c r="BC318" i="1" s="1"/>
  <c r="BD316" i="1"/>
  <c r="BD318" i="1" s="1"/>
  <c r="BJ316" i="1"/>
  <c r="BJ318" i="1" s="1"/>
  <c r="BK316" i="1"/>
  <c r="BK318" i="1" s="1"/>
  <c r="BM316" i="1"/>
  <c r="BM318" i="1" s="1"/>
  <c r="BO316" i="1"/>
  <c r="BO318" i="1" s="1"/>
  <c r="BP316" i="1"/>
  <c r="BP318" i="1" s="1"/>
  <c r="M318" i="1"/>
  <c r="Q318" i="1"/>
  <c r="AY318" i="1"/>
  <c r="BR210" i="1" l="1"/>
  <c r="BR200" i="1"/>
  <c r="G191" i="1"/>
  <c r="BR184" i="1"/>
  <c r="BR174" i="1"/>
  <c r="BR164" i="1"/>
  <c r="BR137" i="1"/>
  <c r="BR126" i="1"/>
  <c r="BR125" i="1"/>
  <c r="BR61" i="1"/>
  <c r="BR58" i="1"/>
  <c r="BR37" i="1"/>
  <c r="BR209" i="1"/>
  <c r="BR199" i="1"/>
  <c r="BR189" i="1"/>
  <c r="BR179" i="1"/>
  <c r="BR173" i="1"/>
  <c r="BR163" i="1"/>
  <c r="BR153" i="1"/>
  <c r="BR148" i="1"/>
  <c r="BR204" i="1"/>
  <c r="BR178" i="1"/>
  <c r="BR168" i="1"/>
  <c r="BR91" i="1"/>
  <c r="BR51" i="1"/>
  <c r="G200" i="1"/>
  <c r="BR193" i="1"/>
  <c r="BR183" i="1"/>
  <c r="G164" i="1"/>
  <c r="BR157" i="1"/>
  <c r="BR147" i="1"/>
  <c r="BR142" i="1"/>
  <c r="BR95" i="1"/>
  <c r="BR208" i="1"/>
  <c r="BR198" i="1"/>
  <c r="BR172" i="1"/>
  <c r="BR146" i="1"/>
  <c r="BR131" i="1"/>
  <c r="BR44" i="1"/>
  <c r="BR203" i="1"/>
  <c r="G194" i="1"/>
  <c r="BR187" i="1"/>
  <c r="BR177" i="1"/>
  <c r="BR167" i="1"/>
  <c r="BR141" i="1"/>
  <c r="K316" i="1"/>
  <c r="K318" i="1" s="1"/>
  <c r="G209" i="1"/>
  <c r="BR202" i="1"/>
  <c r="BR192" i="1"/>
  <c r="BR182" i="1"/>
  <c r="G173" i="1"/>
  <c r="BR166" i="1"/>
  <c r="BR156" i="1"/>
  <c r="BR151" i="1"/>
  <c r="BR89" i="1"/>
  <c r="BR80" i="1"/>
  <c r="BR30" i="1"/>
  <c r="BR19" i="1"/>
  <c r="BR207" i="1"/>
  <c r="BR181" i="1"/>
  <c r="BR171" i="1"/>
  <c r="BR161" i="1"/>
  <c r="BR29" i="1"/>
  <c r="BR22" i="1"/>
  <c r="BR196" i="1"/>
  <c r="BR186" i="1"/>
  <c r="BR176" i="1"/>
  <c r="BR170" i="1"/>
  <c r="BR25" i="1"/>
  <c r="BR201" i="1"/>
  <c r="BR175" i="1"/>
  <c r="BR165" i="1"/>
  <c r="BR149" i="1"/>
  <c r="BR59" i="1"/>
  <c r="BR206" i="1"/>
  <c r="G197" i="1"/>
  <c r="BR190" i="1"/>
  <c r="BR180" i="1"/>
  <c r="BR154" i="1"/>
  <c r="BR135" i="1"/>
  <c r="BR127" i="1"/>
  <c r="BR84" i="1"/>
  <c r="BR56" i="1"/>
  <c r="BR205" i="1"/>
  <c r="BR195" i="1"/>
  <c r="BR185" i="1"/>
  <c r="G176" i="1"/>
  <c r="BR169" i="1"/>
  <c r="BR159" i="1"/>
  <c r="BR143" i="1"/>
  <c r="BR98" i="1"/>
  <c r="BR38" i="1"/>
  <c r="AK60" i="1"/>
  <c r="BR60" i="1" s="1"/>
  <c r="AK51" i="1"/>
  <c r="BI15" i="1"/>
  <c r="AW15" i="1"/>
  <c r="BQ13" i="1"/>
  <c r="BQ316" i="1" s="1"/>
  <c r="BQ318" i="1" s="1"/>
  <c r="BE13" i="1"/>
  <c r="AS13" i="1"/>
  <c r="AS316" i="1" s="1"/>
  <c r="AS318" i="1" s="1"/>
  <c r="AG13" i="1"/>
  <c r="AG316" i="1" s="1"/>
  <c r="AG318" i="1" s="1"/>
  <c r="BI12" i="1"/>
  <c r="BI316" i="1" s="1"/>
  <c r="BI318" i="1" s="1"/>
  <c r="AW12" i="1"/>
  <c r="AW316" i="1" s="1"/>
  <c r="AW318" i="1" s="1"/>
  <c r="Y12" i="1"/>
  <c r="Y316" i="1" s="1"/>
  <c r="Y318" i="1" s="1"/>
  <c r="G10" i="1"/>
  <c r="AM65" i="1"/>
  <c r="BR65" i="1" s="1"/>
  <c r="AM62" i="1"/>
  <c r="AM316" i="1" s="1"/>
  <c r="AM318" i="1" s="1"/>
  <c r="W54" i="1"/>
  <c r="W51" i="1"/>
  <c r="W48" i="1"/>
  <c r="BR48" i="1" s="1"/>
  <c r="W45" i="1"/>
  <c r="BR45" i="1" s="1"/>
  <c r="W42" i="1"/>
  <c r="BR42" i="1" s="1"/>
  <c r="W39" i="1"/>
  <c r="BR39" i="1" s="1"/>
  <c r="W36" i="1"/>
  <c r="BR36" i="1" s="1"/>
  <c r="W33" i="1"/>
  <c r="BR33" i="1" s="1"/>
  <c r="W30" i="1"/>
  <c r="W27" i="1"/>
  <c r="W24" i="1"/>
  <c r="W21" i="1"/>
  <c r="BR21" i="1" s="1"/>
  <c r="W18" i="1"/>
  <c r="W15" i="1"/>
  <c r="W12" i="1"/>
  <c r="W9" i="1"/>
  <c r="AH15" i="1"/>
  <c r="BR15" i="1" s="1"/>
  <c r="Z14" i="1"/>
  <c r="BN13" i="1"/>
  <c r="BB13" i="1"/>
  <c r="AD13" i="1"/>
  <c r="R13" i="1"/>
  <c r="AH12" i="1"/>
  <c r="V12" i="1"/>
  <c r="J12" i="1"/>
  <c r="Z11" i="1"/>
  <c r="BN10" i="1"/>
  <c r="BB10" i="1"/>
  <c r="AD10" i="1"/>
  <c r="R10" i="1"/>
  <c r="AH9" i="1"/>
  <c r="AH316" i="1" s="1"/>
  <c r="AH318" i="1" s="1"/>
  <c r="V9" i="1"/>
  <c r="V316" i="1" s="1"/>
  <c r="V318" i="1" s="1"/>
  <c r="J9" i="1"/>
  <c r="G63" i="1"/>
  <c r="J63" i="1" s="1"/>
  <c r="BR63" i="1" s="1"/>
  <c r="AK59" i="1"/>
  <c r="AK56" i="1"/>
  <c r="AK139" i="1"/>
  <c r="BR139" i="1" s="1"/>
  <c r="AL97" i="1"/>
  <c r="AL316" i="1" s="1"/>
  <c r="AL318" i="1" s="1"/>
  <c r="BL52" i="1"/>
  <c r="AZ52" i="1"/>
  <c r="BL49" i="1"/>
  <c r="AZ49" i="1"/>
  <c r="BL46" i="1"/>
  <c r="AZ46" i="1"/>
  <c r="BL43" i="1"/>
  <c r="AZ43" i="1"/>
  <c r="BL40" i="1"/>
  <c r="AZ40" i="1"/>
  <c r="BL37" i="1"/>
  <c r="AZ37" i="1"/>
  <c r="BL34" i="1"/>
  <c r="AZ34" i="1"/>
  <c r="BL31" i="1"/>
  <c r="AZ31" i="1"/>
  <c r="BL28" i="1"/>
  <c r="AZ28" i="1"/>
  <c r="BL25" i="1"/>
  <c r="AZ25" i="1"/>
  <c r="BL22" i="1"/>
  <c r="AZ22" i="1"/>
  <c r="BL19" i="1"/>
  <c r="AZ19" i="1"/>
  <c r="BL16" i="1"/>
  <c r="AZ16" i="1"/>
  <c r="BL13" i="1"/>
  <c r="AZ13" i="1"/>
  <c r="BL10" i="1"/>
  <c r="AZ10" i="1"/>
  <c r="AZ316" i="1" s="1"/>
  <c r="AZ318" i="1" s="1"/>
  <c r="C90" i="1"/>
  <c r="W44" i="1"/>
  <c r="W41" i="1"/>
  <c r="BR41" i="1" s="1"/>
  <c r="W38" i="1"/>
  <c r="W35" i="1"/>
  <c r="BR35" i="1" s="1"/>
  <c r="W32" i="1"/>
  <c r="BR32" i="1" s="1"/>
  <c r="W29" i="1"/>
  <c r="W26" i="1"/>
  <c r="BR26" i="1" s="1"/>
  <c r="W23" i="1"/>
  <c r="BR23" i="1" s="1"/>
  <c r="W20" i="1"/>
  <c r="BR20" i="1" s="1"/>
  <c r="W17" i="1"/>
  <c r="BR17" i="1" s="1"/>
  <c r="W14" i="1"/>
  <c r="W11" i="1"/>
  <c r="BR11" i="1" s="1"/>
  <c r="BN15" i="1"/>
  <c r="BB15" i="1"/>
  <c r="AD15" i="1"/>
  <c r="R15" i="1"/>
  <c r="AH14" i="1"/>
  <c r="V14" i="1"/>
  <c r="J14" i="1"/>
  <c r="Z13" i="1"/>
  <c r="BN12" i="1"/>
  <c r="BB12" i="1"/>
  <c r="AD12" i="1"/>
  <c r="R12" i="1"/>
  <c r="BL54" i="1"/>
  <c r="AZ54" i="1"/>
  <c r="BR54" i="1" s="1"/>
  <c r="BL51" i="1"/>
  <c r="AZ51" i="1"/>
  <c r="BL48" i="1"/>
  <c r="AZ48" i="1"/>
  <c r="BL45" i="1"/>
  <c r="AZ45" i="1"/>
  <c r="BL42" i="1"/>
  <c r="AZ42" i="1"/>
  <c r="BL39" i="1"/>
  <c r="AZ39" i="1"/>
  <c r="BL36" i="1"/>
  <c r="AZ36" i="1"/>
  <c r="BL33" i="1"/>
  <c r="AZ33" i="1"/>
  <c r="BL30" i="1"/>
  <c r="AZ30" i="1"/>
  <c r="BL27" i="1"/>
  <c r="AZ27" i="1"/>
  <c r="BR27" i="1" s="1"/>
  <c r="BL24" i="1"/>
  <c r="AZ24" i="1"/>
  <c r="BR24" i="1" s="1"/>
  <c r="BL21" i="1"/>
  <c r="AZ21" i="1"/>
  <c r="BL18" i="1"/>
  <c r="AZ18" i="1"/>
  <c r="BR18" i="1" s="1"/>
  <c r="BL15" i="1"/>
  <c r="AZ15" i="1"/>
  <c r="BL12" i="1"/>
  <c r="AZ12" i="1"/>
  <c r="W52" i="1"/>
  <c r="BR52" i="1" s="1"/>
  <c r="W49" i="1"/>
  <c r="BR49" i="1" s="1"/>
  <c r="W46" i="1"/>
  <c r="BR46" i="1" s="1"/>
  <c r="W43" i="1"/>
  <c r="BR43" i="1" s="1"/>
  <c r="W40" i="1"/>
  <c r="BR40" i="1" s="1"/>
  <c r="W37" i="1"/>
  <c r="W34" i="1"/>
  <c r="BR34" i="1" s="1"/>
  <c r="W31" i="1"/>
  <c r="BR31" i="1" s="1"/>
  <c r="W28" i="1"/>
  <c r="BR28" i="1" s="1"/>
  <c r="W25" i="1"/>
  <c r="W22" i="1"/>
  <c r="W19" i="1"/>
  <c r="W16" i="1"/>
  <c r="BR16" i="1" s="1"/>
  <c r="W13" i="1"/>
  <c r="BR13" i="1" s="1"/>
  <c r="Z316" i="1" l="1"/>
  <c r="Z318" i="1" s="1"/>
  <c r="BR12" i="1"/>
  <c r="BR97" i="1"/>
  <c r="R316" i="1"/>
  <c r="R318" i="1" s="1"/>
  <c r="AD316" i="1"/>
  <c r="AD318" i="1" s="1"/>
  <c r="BR14" i="1"/>
  <c r="W316" i="1"/>
  <c r="W318" i="1" s="1"/>
  <c r="AK316" i="1"/>
  <c r="AK318" i="1" s="1"/>
  <c r="U10" i="1"/>
  <c r="U316" i="1" s="1"/>
  <c r="U318" i="1" s="1"/>
  <c r="G316" i="1"/>
  <c r="G318" i="1" s="1"/>
  <c r="BR62" i="1"/>
  <c r="G90" i="1"/>
  <c r="O90" i="1" s="1"/>
  <c r="BE90" i="1"/>
  <c r="BE316" i="1" s="1"/>
  <c r="BE318" i="1" s="1"/>
  <c r="BR9" i="1"/>
  <c r="J316" i="1"/>
  <c r="J318" i="1" s="1"/>
  <c r="BL316" i="1"/>
  <c r="BL318" i="1" s="1"/>
  <c r="BB316" i="1"/>
  <c r="BB318" i="1" s="1"/>
  <c r="BN316" i="1"/>
  <c r="BN318" i="1" s="1"/>
  <c r="BR10" i="1" l="1"/>
  <c r="BR316" i="1" s="1"/>
  <c r="BR318" i="1" s="1"/>
  <c r="O316" i="1"/>
  <c r="O318" i="1" s="1"/>
  <c r="BR90" i="1"/>
</calcChain>
</file>

<file path=xl/sharedStrings.xml><?xml version="1.0" encoding="utf-8"?>
<sst xmlns="http://schemas.openxmlformats.org/spreadsheetml/2006/main" count="544" uniqueCount="166">
  <si>
    <t>SOLDE DE FIN</t>
  </si>
  <si>
    <t>OPÉRATIONS DE L'EXERCICE</t>
  </si>
  <si>
    <t>Avances avec Guillaume Charron</t>
  </si>
  <si>
    <t>Fournitures de bureau</t>
  </si>
  <si>
    <t>Payée</t>
  </si>
  <si>
    <t>Compte de dépense Guillaume</t>
  </si>
  <si>
    <t>Frais de communications</t>
  </si>
  <si>
    <t>Revenus de consultation</t>
  </si>
  <si>
    <t>Comptes clients</t>
  </si>
  <si>
    <t>Perçue</t>
  </si>
  <si>
    <t>Facturation - Aménagement extérieur Québec Synt</t>
  </si>
  <si>
    <t>Frais financiers</t>
  </si>
  <si>
    <t>Carte de crédit</t>
  </si>
  <si>
    <t>Non taxable</t>
  </si>
  <si>
    <t>remise annuelle carte de crédit affaires</t>
  </si>
  <si>
    <t>Frais de Formations</t>
  </si>
  <si>
    <t>CPA Canda - Guide Éthique</t>
  </si>
  <si>
    <t>Encaisse</t>
  </si>
  <si>
    <t>Avances avec 9249-3626 Québec inc.</t>
  </si>
  <si>
    <t>virement à 9249-3626</t>
  </si>
  <si>
    <t>encaissement - CAR#24459 - Captain vap</t>
  </si>
  <si>
    <t>Assurances à payer</t>
  </si>
  <si>
    <t>Salaires</t>
  </si>
  <si>
    <t>assurances collectives - nouveau compte de GL</t>
  </si>
  <si>
    <t>DAS à payer</t>
  </si>
  <si>
    <t>charges sociales</t>
  </si>
  <si>
    <t>Paie de Gabriel</t>
  </si>
  <si>
    <t>Paie de Annie</t>
  </si>
  <si>
    <t>Paie de Michel</t>
  </si>
  <si>
    <t>Paie de Guillaume</t>
  </si>
  <si>
    <t>Paie de Vladimir</t>
  </si>
  <si>
    <t>Paie de Marie-France</t>
  </si>
  <si>
    <t>encaissement - CAR#24395 - Pretech</t>
  </si>
  <si>
    <t>encaissement - CAR#24474 - Sauvageau Hanley</t>
  </si>
  <si>
    <t>encaissement - CAR#24439 - Pompage</t>
  </si>
  <si>
    <t>encaissement - CAR#24444 - Les entreprises VNJ</t>
  </si>
  <si>
    <t>encaissement - CAR#24386 - Restaurant Chez Fabien</t>
  </si>
  <si>
    <t>encaissement - CAR#24450 - 9098-2885</t>
  </si>
  <si>
    <t>encaissement - CAR#24451 - 9112</t>
  </si>
  <si>
    <t>encaissement - CAR#24372 - Lalonde &amp; Brient</t>
  </si>
  <si>
    <t>encaissement - CAR#24477 - Morin Elliott</t>
  </si>
  <si>
    <t>encaissement - CAR#24412 - Chaussures Villeneuve</t>
  </si>
  <si>
    <t>encaissement - CAR#24411 - Chaussures Villeneuve</t>
  </si>
  <si>
    <t>encaissement - CAR#24468 - Louis Parker</t>
  </si>
  <si>
    <t>encaissement - CAR#24462 - Lostocch</t>
  </si>
  <si>
    <t>Assurances collectives</t>
  </si>
  <si>
    <t>encaissement - CAR#24371 - Grvael</t>
  </si>
  <si>
    <t>encaissement - CAR#24420 - Ventilabec</t>
  </si>
  <si>
    <t>Produit perçu d'avance</t>
  </si>
  <si>
    <t>encaissement - CAR#24408 - Devolution - attention excédent le 804,83$ en perçu d'avance</t>
  </si>
  <si>
    <t>encaissement - CAR#24478 - Portail Plus</t>
  </si>
  <si>
    <t>encaissement - CAR#24473 - Letendre auto</t>
  </si>
  <si>
    <t>encaissement - CAR#24463 - Cloutier et Gagnon</t>
  </si>
  <si>
    <t>encaissement - CAR#24413 - isolation val-mers</t>
  </si>
  <si>
    <t>encaissement - CAR#24475 - Mini-Excavation</t>
  </si>
  <si>
    <t>encaissement - CAR#24419 - Multi-Plis</t>
  </si>
  <si>
    <t>Kina Communication-  carte d'affaire #6322</t>
  </si>
  <si>
    <t>Frais informatiques &amp; Site web</t>
  </si>
  <si>
    <t>LogiBM facture#16834 - Support informatique</t>
  </si>
  <si>
    <t>encaissement - CAR#24425 - Yves cousineau</t>
  </si>
  <si>
    <t>Frais de déplacement</t>
  </si>
  <si>
    <t>Location F-150 Ford</t>
  </si>
  <si>
    <t>encaissement - CAR#24476 - Consultation Soqua</t>
  </si>
  <si>
    <t>encaissement - CAR#24447 - Les éditions Raynald</t>
  </si>
  <si>
    <t>encaissement - CAR#24400 - Multicoupe</t>
  </si>
  <si>
    <t>encaissement - CAR#24410 - La Cie Repentigny électrique</t>
  </si>
  <si>
    <t>encaissement - CAR#24375 - Paré assurances</t>
  </si>
  <si>
    <t>encaissement - CAR#24464 Entreprises Électriques Roberge et Lambert Inc.</t>
  </si>
  <si>
    <t>frais financiers</t>
  </si>
  <si>
    <t>encaissement - CAR#24391 - Destination Hockey</t>
  </si>
  <si>
    <t>encaissement - CAR#24384 - Clinique d'optométrie l'assomption</t>
  </si>
  <si>
    <t>encaissement - CAR#24460 - Ultragen</t>
  </si>
  <si>
    <t>encaissemnt - CAR#24456 - Marc-André Desnoyers</t>
  </si>
  <si>
    <t>encaissement - CAR#24454 - Éric Gingras</t>
  </si>
  <si>
    <t>encaissement - CAR#24436 - 9061-3688</t>
  </si>
  <si>
    <t>encaissement - CAR#24378 Messier &amp; Associés</t>
  </si>
  <si>
    <t>encaissement - CAR#24385 - Librairie Lulu</t>
  </si>
  <si>
    <t>encaissement - CAR#24422 - Lanthier Papineau</t>
  </si>
  <si>
    <t>encaissement - CAR#24465 Nathalie Lacharité</t>
  </si>
  <si>
    <t>encaissement - CAR#24472 - Investissements Rodu</t>
  </si>
  <si>
    <t>encaissement - CAR#24398 Golf de la presqu'ile</t>
  </si>
  <si>
    <t>encaissement - CAR#24427 - Mr Muffler</t>
  </si>
  <si>
    <t>encaissement - CAR #24470 -Emmanuel Labat</t>
  </si>
  <si>
    <t>Facturation - Kobloth</t>
  </si>
  <si>
    <t>Facturation - Pierre Datsous</t>
  </si>
  <si>
    <t>Facturation - Morin Elliot</t>
  </si>
  <si>
    <t>Facturation - Consultation Soqua</t>
  </si>
  <si>
    <t>Facturation - Mini-Excavation</t>
  </si>
  <si>
    <t>Frais de poste</t>
  </si>
  <si>
    <t>frais de poste - poste canada</t>
  </si>
  <si>
    <t>Groupe Mercure - implantation CRM</t>
  </si>
  <si>
    <t>petro-canada - essence</t>
  </si>
  <si>
    <t>Frais de publicité</t>
  </si>
  <si>
    <t>Make a wish - don</t>
  </si>
  <si>
    <t>Frais de représentation</t>
  </si>
  <si>
    <t>Usine à déjeuner</t>
  </si>
  <si>
    <t>Glomero - téléphonie</t>
  </si>
  <si>
    <t>Café Costco</t>
  </si>
  <si>
    <t>Fireflies - application</t>
  </si>
  <si>
    <t>essence esso</t>
  </si>
  <si>
    <t>Congrès APFF</t>
  </si>
  <si>
    <t>encaissement CAR24384 - client#1421 - cliinique opto lachenaie</t>
  </si>
  <si>
    <t>encaissement CAR24458 - CLIENT#541 Pierre Lavallée</t>
  </si>
  <si>
    <t>encaissement CAR24405 - cleitn#16605 Laforest</t>
  </si>
  <si>
    <t>encaissement CAR24430 - CLIENT#171 résidence richelieu</t>
  </si>
  <si>
    <t>paiement carte de crédit</t>
  </si>
  <si>
    <t>encaissement CAR24421 - client#1669 Ventilabec</t>
  </si>
  <si>
    <t>encaissement CAR24354 - Sphère DI</t>
  </si>
  <si>
    <t>Acomptes - Impôt Québec</t>
  </si>
  <si>
    <t>paiement acomptes impôts Québec</t>
  </si>
  <si>
    <t>Acomptes - Impôt Fédéral</t>
  </si>
  <si>
    <t>paiement acomptes impôts fédéral</t>
  </si>
  <si>
    <t>avance de 9249-3626 Québec Inc</t>
  </si>
  <si>
    <t>frais bancaires</t>
  </si>
  <si>
    <t>encaissement CAR24467 - client#193luc</t>
  </si>
  <si>
    <t>Acomptes provisionnels TVQ</t>
  </si>
  <si>
    <t>remise de tvq au gouvernement- 1 paiement ensemble tps/tvq</t>
  </si>
  <si>
    <t>Acomptes provisionnels TPS</t>
  </si>
  <si>
    <t>remise de tps au gouvernement - 1 paiement ensemble tps/tvq</t>
  </si>
  <si>
    <t>encaissement CAR24433 - client#1736 Robert Bouchard</t>
  </si>
  <si>
    <t>encaissement CAR24417 - client #1661 - Alfred Gemme</t>
  </si>
  <si>
    <t>encaissement CAR24361 - client #1514 - RI Bellechasse</t>
  </si>
  <si>
    <t>encaissement CAR24357 - Sphère DI</t>
  </si>
  <si>
    <t>encaissement CAR24356 - Sphère DI</t>
  </si>
  <si>
    <t>encaissement CAR24355 - Sphère DI</t>
  </si>
  <si>
    <t>encaissement CAR24353 - Sphère DI</t>
  </si>
  <si>
    <t>encaissement CAR24352 - Sphère DI</t>
  </si>
  <si>
    <t>encaissement CAR24351 - Sphère DI</t>
  </si>
  <si>
    <t>encaissement CAR24349 - Sphère DI</t>
  </si>
  <si>
    <t>encaissement CAR24348 - Sphère DI</t>
  </si>
  <si>
    <t>encaissement CAR24347 - Sphère DI</t>
  </si>
  <si>
    <t>encaissement CAR24346 - Sphère DI</t>
  </si>
  <si>
    <t>encaissement CAR24345 - Sphère DI</t>
  </si>
  <si>
    <t>encaissement CAR24344 - Sphère DI</t>
  </si>
  <si>
    <t>encaissement CAR24343 - Sphère DI</t>
  </si>
  <si>
    <t>encaissement CAR24342 - Sphère DI</t>
  </si>
  <si>
    <t>encaissement CAR24341 - Sphère DI</t>
  </si>
  <si>
    <t>encaissement CAR24340 - Sphère DI</t>
  </si>
  <si>
    <t>encaissement CAR24339 - Sphère DI</t>
  </si>
  <si>
    <t>encaissement CAR24338 - Sphère DI</t>
  </si>
  <si>
    <t>encaisseent CAR#24337 - Sphère DI</t>
  </si>
  <si>
    <t>encaissement CAR#24336 - Sphère DI</t>
  </si>
  <si>
    <t>encaissement CAR#24374 - Solstice</t>
  </si>
  <si>
    <t>Loyer</t>
  </si>
  <si>
    <t>loyer</t>
  </si>
  <si>
    <t>Encaissement CAR #24446 - client#1767</t>
  </si>
  <si>
    <t>SOLDE DE DÉBUT</t>
  </si>
  <si>
    <t>TOTAL TEST</t>
  </si>
  <si>
    <t>Travaux en cours</t>
  </si>
  <si>
    <t>Assurance - location</t>
  </si>
  <si>
    <t>Mauvaises créances</t>
  </si>
  <si>
    <t>Revenus de dividendes</t>
  </si>
  <si>
    <t>Revenus d'intérêts</t>
  </si>
  <si>
    <t>Revenus - travaux en cours</t>
  </si>
  <si>
    <t>CRÉDIT</t>
  </si>
  <si>
    <t>DÉBIT</t>
  </si>
  <si>
    <t>Montant net à la dépense / revenu</t>
  </si>
  <si>
    <t>TVQ à percevoir / à réclamer</t>
  </si>
  <si>
    <t>TPS à percevoir / à réclamer</t>
  </si>
  <si>
    <t>Taxes payée ou perçue</t>
  </si>
  <si>
    <t>Montant total de la facture</t>
  </si>
  <si>
    <t>Description</t>
  </si>
  <si>
    <t>Date</t>
  </si>
  <si>
    <t>AOÛT</t>
  </si>
  <si>
    <t>GC FISCALITÉ PLUS INC.</t>
  </si>
  <si>
    <t>TENUE DE LIVRE - COMPTABILITÉ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</si>
</sst>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  <family val="2"/>
    </font>
    <font>
      <sz val="10"/>
      <color indexed="63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rgb="FF625850"/>
      <name val="Aptos Narrow"/>
      <family val="2"/>
      <scheme val="minor"/>
    </font>
    <font>
      <b/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164" fontId="0" fillId="0" borderId="0"/>
  </cellStyleXfs>
  <cellXfs count="40">
    <xf numFmtId="164" fontId="0" fillId="0" borderId="0" xfId="0"/>
    <xf numFmtId="164" fontId="1" fillId="0" borderId="0" xfId="0" applyFont="1"/>
    <xf numFmtId="164" fontId="2" fillId="2" borderId="0" xfId="0" applyFont="1" applyFill="1"/>
    <xf numFmtId="7" fontId="2" fillId="2" borderId="1" xfId="0" applyNumberFormat="1" applyFont="1" applyFill="1" applyBorder="1" applyAlignment="1">
      <alignment horizontal="center"/>
    </xf>
    <xf numFmtId="7" fontId="2" fillId="2" borderId="2" xfId="0" applyNumberFormat="1" applyFont="1" applyFill="1" applyBorder="1" applyAlignment="1">
      <alignment horizontal="center"/>
    </xf>
    <xf numFmtId="7" fontId="2" fillId="2" borderId="2" xfId="0" applyNumberFormat="1" applyFont="1" applyFill="1" applyBorder="1"/>
    <xf numFmtId="8" fontId="2" fillId="2" borderId="2" xfId="0" applyNumberFormat="1" applyFont="1" applyFill="1" applyBorder="1"/>
    <xf numFmtId="164" fontId="2" fillId="2" borderId="2" xfId="0" applyFont="1" applyFill="1" applyBorder="1"/>
    <xf numFmtId="164" fontId="2" fillId="2" borderId="3" xfId="0" applyFont="1" applyFill="1" applyBorder="1"/>
    <xf numFmtId="164" fontId="3" fillId="0" borderId="0" xfId="0" applyFont="1"/>
    <xf numFmtId="7" fontId="3" fillId="0" borderId="0" xfId="0" applyNumberFormat="1" applyFont="1" applyAlignment="1">
      <alignment horizontal="center"/>
    </xf>
    <xf numFmtId="8" fontId="3" fillId="0" borderId="0" xfId="0" applyNumberFormat="1" applyFont="1"/>
    <xf numFmtId="8" fontId="3" fillId="0" borderId="4" xfId="0" applyNumberFormat="1" applyFont="1" applyBorder="1"/>
    <xf numFmtId="164" fontId="4" fillId="0" borderId="0" xfId="0" applyFont="1"/>
    <xf numFmtId="7" fontId="3" fillId="0" borderId="4" xfId="0" applyNumberFormat="1" applyFont="1" applyBorder="1" applyAlignment="1">
      <alignment horizontal="center"/>
    </xf>
    <xf numFmtId="164" fontId="3" fillId="0" borderId="4" xfId="0" applyFont="1" applyBorder="1"/>
    <xf numFmtId="49" fontId="3" fillId="0" borderId="0" xfId="0" applyNumberFormat="1" applyFont="1"/>
    <xf numFmtId="164" fontId="3" fillId="3" borderId="0" xfId="0" applyFont="1" applyFill="1"/>
    <xf numFmtId="49" fontId="3" fillId="3" borderId="0" xfId="0" applyNumberFormat="1" applyFont="1" applyFill="1"/>
    <xf numFmtId="164" fontId="3" fillId="4" borderId="0" xfId="0" applyFont="1" applyFill="1"/>
    <xf numFmtId="8" fontId="3" fillId="4" borderId="0" xfId="0" applyNumberFormat="1" applyFont="1" applyFill="1"/>
    <xf numFmtId="49" fontId="3" fillId="4" borderId="0" xfId="0" applyNumberFormat="1" applyFont="1" applyFill="1"/>
    <xf numFmtId="164" fontId="4" fillId="0" borderId="0" xfId="0" applyFont="1" applyAlignment="1">
      <alignment wrapText="1"/>
    </xf>
    <xf numFmtId="7" fontId="3" fillId="0" borderId="0" xfId="0" applyNumberFormat="1" applyFont="1" applyAlignment="1">
      <alignment horizontal="center" wrapText="1"/>
    </xf>
    <xf numFmtId="164" fontId="4" fillId="0" borderId="0" xfId="0" applyFont="1" applyAlignment="1">
      <alignment horizontal="center" wrapText="1" shrinkToFit="1"/>
    </xf>
    <xf numFmtId="164" fontId="4" fillId="0" borderId="0" xfId="0" applyFont="1" applyAlignment="1">
      <alignment horizontal="center" wrapText="1"/>
    </xf>
    <xf numFmtId="164" fontId="2" fillId="2" borderId="0" xfId="0" applyFont="1" applyFill="1" applyAlignment="1">
      <alignment wrapText="1"/>
    </xf>
    <xf numFmtId="7" fontId="5" fillId="2" borderId="5" xfId="0" applyNumberFormat="1" applyFont="1" applyFill="1" applyBorder="1" applyAlignment="1">
      <alignment horizontal="center" wrapText="1"/>
    </xf>
    <xf numFmtId="164" fontId="2" fillId="2" borderId="2" xfId="0" applyFont="1" applyFill="1" applyBorder="1" applyAlignment="1">
      <alignment wrapText="1"/>
    </xf>
    <xf numFmtId="164" fontId="2" fillId="2" borderId="2" xfId="0" applyFont="1" applyFill="1" applyBorder="1" applyAlignment="1">
      <alignment horizontal="center" wrapText="1" shrinkToFit="1"/>
    </xf>
    <xf numFmtId="164" fontId="2" fillId="2" borderId="2" xfId="0" applyFont="1" applyFill="1" applyBorder="1" applyAlignment="1">
      <alignment horizontal="center" wrapText="1"/>
    </xf>
    <xf numFmtId="164" fontId="2" fillId="2" borderId="3" xfId="0" applyFont="1" applyFill="1" applyBorder="1" applyAlignment="1">
      <alignment horizontal="center" wrapText="1"/>
    </xf>
    <xf numFmtId="164" fontId="4" fillId="0" borderId="1" xfId="0" applyFont="1" applyBorder="1" applyAlignment="1">
      <alignment horizontal="center" wrapText="1"/>
    </xf>
    <xf numFmtId="164" fontId="3" fillId="0" borderId="2" xfId="0" applyFont="1" applyBorder="1" applyAlignment="1">
      <alignment horizontal="center" wrapText="1"/>
    </xf>
    <xf numFmtId="164" fontId="4" fillId="0" borderId="2" xfId="0" applyFont="1" applyBorder="1" applyAlignment="1">
      <alignment horizontal="center" wrapText="1"/>
    </xf>
    <xf numFmtId="164" fontId="4" fillId="0" borderId="2" xfId="0" applyFont="1" applyBorder="1" applyAlignment="1">
      <alignment horizontal="center" wrapText="1" shrinkToFit="1"/>
    </xf>
    <xf numFmtId="164" fontId="4" fillId="0" borderId="3" xfId="0" applyFont="1" applyBorder="1" applyAlignment="1">
      <alignment horizontal="center" wrapText="1"/>
    </xf>
    <xf numFmtId="10" fontId="3" fillId="0" borderId="0" xfId="0" applyNumberFormat="1" applyFont="1"/>
    <xf numFmtId="164" fontId="4" fillId="0" borderId="0" xfId="0" applyFont="1" applyAlignment="1">
      <alignment horizontal="center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2">
          <cell r="B912" t="str">
            <v>2000 - AEQ10 Peinture Ex Aequo</v>
          </cell>
        </row>
        <row r="913">
          <cell r="B913" t="str">
            <v>2002 - ARC10 Groupe Arc-En-Ciel (3087-3475 Quebec Inc.)</v>
          </cell>
        </row>
        <row r="914">
          <cell r="B914" t="str">
            <v>2004 - COD10 Agence Code Communications Inc</v>
          </cell>
        </row>
        <row r="915">
          <cell r="B915" t="str">
            <v>2006 - CRU10 Office des Grands Crus Inc</v>
          </cell>
        </row>
        <row r="916">
          <cell r="B916" t="str">
            <v>2008 - ELE10 Electravolt Inc</v>
          </cell>
        </row>
        <row r="917">
          <cell r="B917" t="str">
            <v>2010 - FID-KOB Fiducie familiale Kobloth (2024)</v>
          </cell>
        </row>
        <row r="918">
          <cell r="B918" t="str">
            <v>2012 - FID-PRE2 Fiducie Jean-Marc Prevost</v>
          </cell>
        </row>
        <row r="919">
          <cell r="B919" t="str">
            <v>2014 - FID-RUM (Fiducie familiale MR)</v>
          </cell>
        </row>
        <row r="920">
          <cell r="B920" t="str">
            <v>2016 - FLU11 Gestion Maurice Fluet</v>
          </cell>
        </row>
        <row r="921">
          <cell r="B921" t="str">
            <v>2018 - GAR10 Constructions Gilles Garry Inc</v>
          </cell>
        </row>
        <row r="922">
          <cell r="B922" t="str">
            <v>2020 - GES12 Gestion Corp-Exc Inc</v>
          </cell>
        </row>
        <row r="923">
          <cell r="B923" t="str">
            <v>2022 - HAR12 Assurance Harvey Richard Inc</v>
          </cell>
        </row>
        <row r="924">
          <cell r="B924" t="str">
            <v>2024 - HAR13 Gestion Chantal Harvey Inc</v>
          </cell>
        </row>
        <row r="925">
          <cell r="B925" t="str">
            <v>2026 - KOB10 Vignoble Kobloth et Fils Inc</v>
          </cell>
        </row>
        <row r="926">
          <cell r="B926" t="str">
            <v>2028 - MAR12 Les Entreprises Rumsby Inc</v>
          </cell>
        </row>
        <row r="927">
          <cell r="B927" t="str">
            <v>2030 - MAR13  Larry Rumsby Maréchal-Ferrant Inc</v>
          </cell>
        </row>
        <row r="928">
          <cell r="B928" t="str">
            <v>2032 - MOR11 Morin, Elliott Associés Ltée</v>
          </cell>
        </row>
        <row r="929">
          <cell r="B929" t="str">
            <v>2034 - POR10 Portail plus International</v>
          </cell>
        </row>
        <row r="930">
          <cell r="B930" t="str">
            <v>2036 - PRO12 Association des services aux entreprises Proteck</v>
          </cell>
        </row>
        <row r="931">
          <cell r="B931" t="str">
            <v>2038 - QUE44 9471-5117 Québec Inc (Sébastien Beaudoin)</v>
          </cell>
        </row>
        <row r="932">
          <cell r="B932" t="str">
            <v>2040 - QUE45 Mini Excavation M.B. Inc</v>
          </cell>
        </row>
        <row r="933">
          <cell r="B933" t="str">
            <v>2042 - RIC10 Gestion Chantal Richard Inc</v>
          </cell>
        </row>
        <row r="934">
          <cell r="B934" t="str">
            <v>2044 - ROS10 Planification financiere Donald Ross Inc</v>
          </cell>
        </row>
        <row r="935">
          <cell r="B935" t="str">
            <v>2046 - SOQ10 Consultation Soqua Inc</v>
          </cell>
        </row>
        <row r="936">
          <cell r="B936" t="str">
            <v>2048 - QUE31 4445970 Canada Inc. (Pierre Thibodeau)</v>
          </cell>
        </row>
        <row r="937">
          <cell r="B937" t="str">
            <v>2050 - PRE12 Gestion Jean-Marc Prevost Inc</v>
          </cell>
        </row>
        <row r="941">
          <cell r="B941" t="str">
            <v>200 - Carl Langlais</v>
          </cell>
        </row>
        <row r="942">
          <cell r="B942" t="str">
            <v>201 - Isabelle Bellavance</v>
          </cell>
        </row>
        <row r="943">
          <cell r="B943" t="str">
            <v>202 - Martin Barette</v>
          </cell>
        </row>
        <row r="944">
          <cell r="B944" t="str">
            <v>203 - Simon Waked</v>
          </cell>
        </row>
        <row r="945">
          <cell r="B945" t="str">
            <v>204 - Nathalie Poitras</v>
          </cell>
        </row>
        <row r="946">
          <cell r="B946" t="str">
            <v>205 - Daniel Bouchard</v>
          </cell>
        </row>
        <row r="947">
          <cell r="B947" t="str">
            <v>206 - Sylvie Rousson</v>
          </cell>
        </row>
        <row r="948">
          <cell r="B948" t="str">
            <v>207 - Claude Darnet</v>
          </cell>
        </row>
        <row r="949">
          <cell r="B949" t="str">
            <v>208 - Mireille Cardinal</v>
          </cell>
        </row>
        <row r="950">
          <cell r="B950" t="str">
            <v>209 - Nathalie Cyrenne</v>
          </cell>
        </row>
        <row r="951">
          <cell r="B951" t="str">
            <v>210 - Hélène Moerman</v>
          </cell>
        </row>
        <row r="952">
          <cell r="B952" t="str">
            <v>211 - André Vaillancourt</v>
          </cell>
        </row>
        <row r="953">
          <cell r="B953" t="str">
            <v>212 - Mathieu Roy</v>
          </cell>
        </row>
        <row r="954">
          <cell r="B954" t="str">
            <v>213 - Jérémie Bilodeau</v>
          </cell>
        </row>
        <row r="955">
          <cell r="B955" t="str">
            <v>214 - Daniel Coffey</v>
          </cell>
        </row>
        <row r="956">
          <cell r="B956" t="str">
            <v>215 - Succession Le Jossec</v>
          </cell>
        </row>
        <row r="957">
          <cell r="B957" t="str">
            <v>216 - Carl Paquin</v>
          </cell>
        </row>
        <row r="958">
          <cell r="B958" t="str">
            <v>217 - Marie-France Luneau</v>
          </cell>
        </row>
        <row r="959">
          <cell r="B959" t="str">
            <v>218 - Minh Bao</v>
          </cell>
        </row>
        <row r="960">
          <cell r="B960" t="str">
            <v>219 - Gabrielle Pelletier</v>
          </cell>
        </row>
        <row r="961">
          <cell r="B961" t="str">
            <v>220 - Chantal Gosselin</v>
          </cell>
        </row>
        <row r="962">
          <cell r="B962" t="str">
            <v>221 - Érik P. Masse et Dominique Sénécale</v>
          </cell>
        </row>
        <row r="963">
          <cell r="B963" t="str">
            <v>222 - Gérard Thibeault</v>
          </cell>
        </row>
        <row r="964">
          <cell r="B964" t="str">
            <v>223 - Julien Lacombe</v>
          </cell>
        </row>
        <row r="965">
          <cell r="B965" t="str">
            <v>224 - Arnaud Blanchet</v>
          </cell>
        </row>
        <row r="966">
          <cell r="B966" t="str">
            <v>225 - Vladislav Agou</v>
          </cell>
        </row>
        <row r="967">
          <cell r="B967" t="str">
            <v>226 - Stéphane Gélinas</v>
          </cell>
        </row>
        <row r="968">
          <cell r="B968" t="str">
            <v>227 - Patrick Monaghan</v>
          </cell>
        </row>
        <row r="969">
          <cell r="B969" t="str">
            <v>228 - Martin Pelletier</v>
          </cell>
        </row>
        <row r="970">
          <cell r="B970" t="str">
            <v>229 - Michelle Roy</v>
          </cell>
        </row>
        <row r="971">
          <cell r="B971" t="str">
            <v>230 - Mario Gagnon</v>
          </cell>
        </row>
        <row r="972">
          <cell r="B972" t="str">
            <v>231 - Alain Éthier et succession</v>
          </cell>
        </row>
        <row r="973">
          <cell r="B973" t="str">
            <v>232 - Michele Thibodeau</v>
          </cell>
        </row>
        <row r="974">
          <cell r="B974" t="str">
            <v>233 - Claude Greenshield</v>
          </cell>
        </row>
        <row r="975">
          <cell r="B975" t="str">
            <v>234 - Nicolas De Tilly</v>
          </cell>
        </row>
        <row r="976">
          <cell r="B976" t="str">
            <v>235 - Vincent Sabourin</v>
          </cell>
        </row>
        <row r="977">
          <cell r="B977" t="str">
            <v>236 - Stéphane Girard</v>
          </cell>
        </row>
        <row r="978">
          <cell r="B978" t="str">
            <v>237 - Rolande Desrochers</v>
          </cell>
        </row>
        <row r="979">
          <cell r="B979" t="str">
            <v>238 - Benoit Durand</v>
          </cell>
        </row>
        <row r="980">
          <cell r="B980" t="str">
            <v>239 - Sandra Desrochers</v>
          </cell>
        </row>
        <row r="981">
          <cell r="B981" t="str">
            <v>240 - Nicolas Côté</v>
          </cell>
        </row>
        <row r="982">
          <cell r="B982" t="str">
            <v>241 - Nathalie Chassé</v>
          </cell>
        </row>
        <row r="983">
          <cell r="B983" t="str">
            <v>242 - Christian et Stephane Mireault</v>
          </cell>
        </row>
        <row r="984">
          <cell r="B984" t="str">
            <v>243 - Yves Rathé</v>
          </cell>
        </row>
        <row r="985">
          <cell r="B985" t="str">
            <v>244 - Suzanne Martin</v>
          </cell>
        </row>
        <row r="986">
          <cell r="B986" t="str">
            <v>245 - Jean Couture</v>
          </cell>
        </row>
        <row r="987">
          <cell r="B987" t="str">
            <v>246 - Benoit Gailloux</v>
          </cell>
        </row>
        <row r="988">
          <cell r="B988" t="str">
            <v>247 - Richard Boies</v>
          </cell>
        </row>
        <row r="989">
          <cell r="B989" t="str">
            <v>248 - Danny Bernier</v>
          </cell>
        </row>
        <row r="990">
          <cell r="B990" t="str">
            <v>249 - Roland et Marie-Thérèse Carbonnel</v>
          </cell>
        </row>
        <row r="991">
          <cell r="B991" t="str">
            <v>250 - Stéphanie Gauthier</v>
          </cell>
        </row>
        <row r="992">
          <cell r="B992" t="str">
            <v>251 - Jacques Pilon</v>
          </cell>
        </row>
        <row r="993">
          <cell r="B993" t="str">
            <v>252 - Réjean Sirard</v>
          </cell>
        </row>
        <row r="994">
          <cell r="B994" t="str">
            <v>253 - Daniel Raymond</v>
          </cell>
        </row>
        <row r="995">
          <cell r="B995" t="str">
            <v>254 - Annick Taillon</v>
          </cell>
        </row>
        <row r="996">
          <cell r="B996" t="str">
            <v>255 - Louise Coallier</v>
          </cell>
        </row>
        <row r="997">
          <cell r="B997" t="str">
            <v>256 - Monique Tremblay</v>
          </cell>
        </row>
        <row r="998">
          <cell r="B998" t="str">
            <v>257 - Pierre-Yves Gay</v>
          </cell>
        </row>
        <row r="999">
          <cell r="B999" t="str">
            <v>258 - Stéphane Dagenais</v>
          </cell>
        </row>
        <row r="1000">
          <cell r="B1000" t="str">
            <v>259 - Hugo D'Andrade</v>
          </cell>
        </row>
        <row r="1001">
          <cell r="B1001" t="str">
            <v>260 - André Roy</v>
          </cell>
        </row>
        <row r="1002">
          <cell r="B1002" t="str">
            <v>261 - Carole Lachance, Ostéothérapeuthe</v>
          </cell>
        </row>
        <row r="1003">
          <cell r="B1003" t="str">
            <v>262 - Serge Dupuis et Alexandre Catie</v>
          </cell>
        </row>
        <row r="1004">
          <cell r="B1004" t="str">
            <v>263 - Marielle Rivest</v>
          </cell>
        </row>
        <row r="1005">
          <cell r="B1005" t="str">
            <v>264 - Louis-Simon Ménard</v>
          </cell>
        </row>
        <row r="1006">
          <cell r="B1006" t="str">
            <v>265 - Maryse côté</v>
          </cell>
        </row>
        <row r="1007">
          <cell r="B1007" t="str">
            <v>266 - Lyne Sarrasin</v>
          </cell>
        </row>
        <row r="1008">
          <cell r="B1008" t="str">
            <v>267 - Claude Dufour</v>
          </cell>
        </row>
        <row r="1009">
          <cell r="B1009" t="str">
            <v>268 - Succession Voyer</v>
          </cell>
        </row>
        <row r="1010">
          <cell r="B1010" t="str">
            <v>269 - Josée Rivard</v>
          </cell>
        </row>
        <row r="1011">
          <cell r="B1011" t="str">
            <v>270 - Claudie Dubée</v>
          </cell>
        </row>
        <row r="1012">
          <cell r="B1012" t="str">
            <v>271 - Robert Lafortune</v>
          </cell>
        </row>
        <row r="1013">
          <cell r="B1013" t="str">
            <v>272 - Mariette Beaudoin</v>
          </cell>
        </row>
        <row r="1014">
          <cell r="B1014" t="str">
            <v>273 - Claude Boyer</v>
          </cell>
        </row>
        <row r="1015">
          <cell r="B1015" t="str">
            <v>274 - Jasmin Mailloux</v>
          </cell>
        </row>
        <row r="1016">
          <cell r="B1016" t="str">
            <v>275 - Pascal Gaudio</v>
          </cell>
        </row>
        <row r="1017">
          <cell r="B1017" t="str">
            <v>276 - Steeve Robitaille</v>
          </cell>
        </row>
        <row r="1018">
          <cell r="B1018" t="str">
            <v>277 - Marcel Parent</v>
          </cell>
        </row>
        <row r="1019">
          <cell r="B1019" t="str">
            <v>278 - Nicolas Carrière</v>
          </cell>
        </row>
        <row r="1020">
          <cell r="B1020" t="str">
            <v>279 - Ginette Marcoux</v>
          </cell>
        </row>
        <row r="1021">
          <cell r="B1021" t="str">
            <v>280 - Sabino Dhepaganon</v>
          </cell>
        </row>
        <row r="1022">
          <cell r="B1022" t="str">
            <v>281 - Louise et hélène labrie</v>
          </cell>
        </row>
        <row r="1023">
          <cell r="B1023" t="str">
            <v>282 - Guy Beaulieu</v>
          </cell>
        </row>
        <row r="1024">
          <cell r="B1024" t="str">
            <v>283 - Diane Gauthier</v>
          </cell>
        </row>
        <row r="1025">
          <cell r="B1025" t="str">
            <v>284 - Paul Moïse</v>
          </cell>
        </row>
        <row r="1026">
          <cell r="B1026" t="str">
            <v>285 - Albert Morin</v>
          </cell>
        </row>
        <row r="1027">
          <cell r="B1027" t="str">
            <v>286 - Jean-Marc Venne</v>
          </cell>
        </row>
        <row r="1028">
          <cell r="B1028" t="str">
            <v>287 - Pierre Laurin</v>
          </cell>
        </row>
        <row r="1029">
          <cell r="B1029" t="str">
            <v>288 - Roger Robert</v>
          </cell>
        </row>
        <row r="1030">
          <cell r="B1030" t="str">
            <v>289 - Succession de Thérèse Audet Larochelle</v>
          </cell>
        </row>
        <row r="1031">
          <cell r="B1031" t="str">
            <v>290 - Julie Brisebois</v>
          </cell>
        </row>
        <row r="1032">
          <cell r="B1032" t="str">
            <v>291 - André Sauvé</v>
          </cell>
        </row>
        <row r="1033">
          <cell r="B1033" t="str">
            <v>292 - Robert Choquette</v>
          </cell>
        </row>
        <row r="1034">
          <cell r="B1034" t="str">
            <v>293 - Tali Kiriazidis</v>
          </cell>
        </row>
        <row r="1035">
          <cell r="B1035" t="str">
            <v>294 - Steve Plante</v>
          </cell>
        </row>
        <row r="1036">
          <cell r="B1036" t="str">
            <v>295 - Connie Galarneau</v>
          </cell>
        </row>
        <row r="1037">
          <cell r="B1037" t="str">
            <v>296 - Joelle Viens et Chantal Poirier</v>
          </cell>
        </row>
        <row r="1038">
          <cell r="B1038" t="str">
            <v>297 - Maria Maxim</v>
          </cell>
        </row>
        <row r="1039">
          <cell r="B1039" t="str">
            <v>298 - Jean Rochon</v>
          </cell>
        </row>
        <row r="1040">
          <cell r="B1040" t="str">
            <v>299 - Jean Archambault</v>
          </cell>
        </row>
        <row r="1041">
          <cell r="B1041" t="str">
            <v>300 - Marcel Bélanger</v>
          </cell>
        </row>
        <row r="1042">
          <cell r="B1042" t="str">
            <v>301 - Guillaume Soumis</v>
          </cell>
        </row>
        <row r="1043">
          <cell r="B1043" t="str">
            <v>302 - Marc Therrien</v>
          </cell>
        </row>
        <row r="1044">
          <cell r="B1044" t="str">
            <v>303 - Pierre Thibault</v>
          </cell>
        </row>
        <row r="1045">
          <cell r="B1045" t="str">
            <v>304 - Marcel Allard</v>
          </cell>
        </row>
        <row r="1046">
          <cell r="B1046" t="str">
            <v>305 - Éric Gallant</v>
          </cell>
        </row>
        <row r="1047">
          <cell r="B1047" t="str">
            <v>306 - Martine Thibodeau</v>
          </cell>
        </row>
        <row r="1048">
          <cell r="B1048" t="str">
            <v>307 - Julie Prud'Homme</v>
          </cell>
        </row>
        <row r="1049">
          <cell r="B1049" t="str">
            <v>308 - Anthony Comeau</v>
          </cell>
        </row>
        <row r="1050">
          <cell r="B1050" t="str">
            <v>309 - Ahmed Said Bouchbouk</v>
          </cell>
        </row>
        <row r="1051">
          <cell r="B1051" t="str">
            <v>310 - Lucienne Soublière</v>
          </cell>
        </row>
        <row r="1052">
          <cell r="B1052" t="str">
            <v>311 - Sylvie Duguay et Yvan Préville</v>
          </cell>
        </row>
        <row r="1053">
          <cell r="B1053" t="str">
            <v>312 - Daniel Rousseau</v>
          </cell>
        </row>
        <row r="1054">
          <cell r="B1054" t="str">
            <v>313 - Gilles Lavigne</v>
          </cell>
        </row>
        <row r="1055">
          <cell r="B1055" t="str">
            <v>314 - Réal et Monique Tardif</v>
          </cell>
        </row>
        <row r="1056">
          <cell r="B1056" t="str">
            <v>315 - Daniel Brunet</v>
          </cell>
        </row>
        <row r="1057">
          <cell r="B1057" t="str">
            <v>316 - Annie Francescon</v>
          </cell>
        </row>
        <row r="1058">
          <cell r="B1058" t="str">
            <v>317 - Succession Jacques Chassé</v>
          </cell>
        </row>
        <row r="1059">
          <cell r="B1059" t="str">
            <v>318 - Sylvain Lessard</v>
          </cell>
        </row>
        <row r="1060">
          <cell r="B1060" t="str">
            <v>319 - Jonathan St-Denis</v>
          </cell>
        </row>
        <row r="1061">
          <cell r="B1061" t="str">
            <v>320 - Éric Beaulieu</v>
          </cell>
        </row>
        <row r="1062">
          <cell r="B1062" t="str">
            <v>321 - Nathalie Dion</v>
          </cell>
        </row>
        <row r="1063">
          <cell r="B1063" t="str">
            <v>322 - Mario Champagne</v>
          </cell>
        </row>
        <row r="1064">
          <cell r="B1064" t="str">
            <v>323 - Robert Girouard</v>
          </cell>
        </row>
        <row r="1065">
          <cell r="B1065" t="str">
            <v>324 - Diane Camiran / Yves Bissonette</v>
          </cell>
        </row>
        <row r="1066">
          <cell r="B1066" t="str">
            <v>325 - Patrick Bastien</v>
          </cell>
        </row>
        <row r="1067">
          <cell r="B1067" t="str">
            <v>326 - Céline Nolet</v>
          </cell>
        </row>
        <row r="1068">
          <cell r="B1068" t="str">
            <v>327 - Yannick Rose</v>
          </cell>
        </row>
        <row r="1069">
          <cell r="B1069" t="str">
            <v>328 - Yves Veillette</v>
          </cell>
        </row>
        <row r="1070">
          <cell r="B1070" t="str">
            <v>329 - Richard Charland</v>
          </cell>
        </row>
        <row r="1071">
          <cell r="B1071" t="str">
            <v>330 - Isabelle Lemay - Succesion Guy-René</v>
          </cell>
        </row>
        <row r="1072">
          <cell r="B1072" t="str">
            <v>331 - Sylvain Garceau</v>
          </cell>
        </row>
        <row r="1073">
          <cell r="B1073" t="str">
            <v>332 - Colette Gillet</v>
          </cell>
        </row>
        <row r="1074">
          <cell r="B1074" t="str">
            <v>333 - Hugo Lafortune</v>
          </cell>
        </row>
        <row r="1075">
          <cell r="B1075" t="str">
            <v>334 - Dominique Auger</v>
          </cell>
        </row>
        <row r="1076">
          <cell r="B1076" t="str">
            <v>335 - Patrick Ouellette</v>
          </cell>
        </row>
        <row r="1077">
          <cell r="B1077" t="str">
            <v>336 - Mme Legris</v>
          </cell>
        </row>
        <row r="1078">
          <cell r="B1078" t="str">
            <v>337 - Lise et Jean-Marc Laspeyres</v>
          </cell>
        </row>
        <row r="1079">
          <cell r="B1079" t="str">
            <v>338 - Lise Hébert</v>
          </cell>
        </row>
        <row r="1080">
          <cell r="B1080" t="str">
            <v>339 - Succession Paul-Aimé Hervieux</v>
          </cell>
        </row>
        <row r="1081">
          <cell r="B1081" t="str">
            <v>340 - Michel Sylvestre</v>
          </cell>
        </row>
        <row r="1082">
          <cell r="B1082" t="str">
            <v>341 - Steve Paquin</v>
          </cell>
        </row>
        <row r="1083">
          <cell r="B1083" t="str">
            <v>342 - Succession Stéphane Gosselin</v>
          </cell>
        </row>
        <row r="1084">
          <cell r="B1084" t="str">
            <v>343 - Jean-Pierre Zagula</v>
          </cell>
        </row>
        <row r="1085">
          <cell r="B1085" t="str">
            <v>344 - Josée Gladu</v>
          </cell>
        </row>
        <row r="1086">
          <cell r="B1086" t="str">
            <v>345 - David Savard</v>
          </cell>
        </row>
        <row r="1087">
          <cell r="B1087" t="str">
            <v>346 - Théogene Francoeur</v>
          </cell>
        </row>
        <row r="1088">
          <cell r="B1088" t="str">
            <v>347 - Pierre-Édouard Laurin</v>
          </cell>
        </row>
        <row r="1089">
          <cell r="B1089" t="str">
            <v>348 - Pierre Cossette</v>
          </cell>
        </row>
        <row r="1090">
          <cell r="B1090" t="str">
            <v>349 - David Cardigos</v>
          </cell>
        </row>
        <row r="1091">
          <cell r="B1091" t="str">
            <v>350 - Succession Raymond Plante</v>
          </cell>
        </row>
        <row r="1092">
          <cell r="B1092" t="str">
            <v>351 - Daniel Charrette</v>
          </cell>
        </row>
        <row r="1093">
          <cell r="B1093" t="str">
            <v>352 - Anouk St-Pierre</v>
          </cell>
        </row>
        <row r="1094">
          <cell r="B1094" t="str">
            <v>353 - Simon Hébert-Blanchard</v>
          </cell>
        </row>
        <row r="1095">
          <cell r="B1095" t="str">
            <v>354 - Simone Roberge Piquet</v>
          </cell>
        </row>
        <row r="1096">
          <cell r="B1096" t="str">
            <v>355 - Nicole Tremblay</v>
          </cell>
        </row>
        <row r="1097">
          <cell r="B1097" t="str">
            <v>356 - Jean-François Schetagne</v>
          </cell>
        </row>
        <row r="1098">
          <cell r="B1098" t="str">
            <v>357 - Alain Éthier</v>
          </cell>
        </row>
        <row r="1099">
          <cell r="B1099" t="str">
            <v>358 - Marguerite Papineau Charrette</v>
          </cell>
        </row>
        <row r="1100">
          <cell r="B1100" t="str">
            <v>359 - Sandra Parent / Jacques Tougas</v>
          </cell>
        </row>
        <row r="1101">
          <cell r="B1101" t="str">
            <v>360 - Succession Guy Lefrançois</v>
          </cell>
        </row>
        <row r="1102">
          <cell r="B1102" t="str">
            <v>361 - Martin Lavallée, Valeur mobilière desjardins</v>
          </cell>
        </row>
        <row r="1103">
          <cell r="B1103" t="str">
            <v>362 -Bernard Desjardins</v>
          </cell>
        </row>
        <row r="1104">
          <cell r="B1104" t="str">
            <v>363 - Ronald Cheschire</v>
          </cell>
        </row>
        <row r="1105">
          <cell r="B1105" t="str">
            <v>364 - Stéphane Amireault</v>
          </cell>
        </row>
        <row r="1106">
          <cell r="B1106" t="str">
            <v>365 - Nicola Hagemeister</v>
          </cell>
        </row>
        <row r="1107">
          <cell r="B1107" t="str">
            <v>366 - Sylvain Petitpas</v>
          </cell>
        </row>
        <row r="1108">
          <cell r="B1108" t="str">
            <v>367 - Nicole Bégin</v>
          </cell>
        </row>
        <row r="1109">
          <cell r="B1109" t="str">
            <v>368 - Succession Beaudet</v>
          </cell>
        </row>
        <row r="1110">
          <cell r="B1110" t="str">
            <v>369 - Rita Ferrara</v>
          </cell>
        </row>
        <row r="1111">
          <cell r="B1111" t="str">
            <v>370 - Pierrette Gilbert</v>
          </cell>
        </row>
        <row r="1112">
          <cell r="B1112" t="str">
            <v>371 - Claude Bédard</v>
          </cell>
        </row>
        <row r="1113">
          <cell r="B1113" t="str">
            <v>372 - Adam Vaillancourt</v>
          </cell>
        </row>
        <row r="1114">
          <cell r="B1114" t="str">
            <v>373 - Pia Hane</v>
          </cell>
        </row>
        <row r="1115">
          <cell r="B1115" t="str">
            <v>374 - Madeleine Gaudreau</v>
          </cell>
        </row>
        <row r="1116">
          <cell r="B1116" t="str">
            <v>375 - François Contant</v>
          </cell>
        </row>
        <row r="1117">
          <cell r="B1117" t="str">
            <v>376 - Christian C Bélanger</v>
          </cell>
        </row>
        <row r="1118">
          <cell r="B1118" t="str">
            <v>377 - Nicole Renaud</v>
          </cell>
        </row>
        <row r="1119">
          <cell r="B1119" t="str">
            <v>378 - Martin Poisson</v>
          </cell>
        </row>
        <row r="1120">
          <cell r="B1120" t="str">
            <v>379 - Fernande Moreau</v>
          </cell>
        </row>
        <row r="1121">
          <cell r="B1121" t="str">
            <v>380 - Cédric Meloche</v>
          </cell>
        </row>
        <row r="1122">
          <cell r="B1122" t="str">
            <v>381 - Succession Pierre Sénécal</v>
          </cell>
        </row>
        <row r="1123">
          <cell r="B1123" t="str">
            <v>382 - Succession Louise Dupont</v>
          </cell>
        </row>
        <row r="1124">
          <cell r="B1124" t="str">
            <v>383 - Succession Jeannine Caron (Francis et Lorraine Caron)</v>
          </cell>
        </row>
        <row r="1125">
          <cell r="B1125" t="str">
            <v>384 - Vicky Tassé</v>
          </cell>
        </row>
        <row r="1126">
          <cell r="B1126" t="str">
            <v>385 - Bruno Pupato</v>
          </cell>
        </row>
        <row r="1127">
          <cell r="B1127" t="str">
            <v>386 - Sophie Chabot</v>
          </cell>
        </row>
        <row r="1128">
          <cell r="B1128" t="str">
            <v>387 - Luc Morel</v>
          </cell>
        </row>
        <row r="1129">
          <cell r="B1129" t="str">
            <v>388 - Martin Leroux</v>
          </cell>
        </row>
        <row r="1130">
          <cell r="B1130" t="str">
            <v>389 - Chantal Poirier</v>
          </cell>
        </row>
        <row r="1131">
          <cell r="B1131" t="str">
            <v>390 - Daniel Mockle</v>
          </cell>
        </row>
        <row r="1132">
          <cell r="B1132" t="str">
            <v>391 - Mathieu Baril &amp; Jennifer Brien</v>
          </cell>
        </row>
        <row r="1133">
          <cell r="B1133" t="str">
            <v>392 - Éric Leblanc</v>
          </cell>
        </row>
        <row r="1134">
          <cell r="B1134" t="str">
            <v>393 - Yanik Sciamma</v>
          </cell>
        </row>
        <row r="1135">
          <cell r="B1135" t="str">
            <v>394 - Benoit Gagné</v>
          </cell>
        </row>
        <row r="1136">
          <cell r="B1136" t="str">
            <v>395 - Jean Mongrain</v>
          </cell>
        </row>
        <row r="1137">
          <cell r="B1137" t="str">
            <v>396 - Succession Alain Desrosiers</v>
          </cell>
        </row>
        <row r="1138">
          <cell r="B1138" t="str">
            <v>397 - Yvan Roy</v>
          </cell>
        </row>
        <row r="1139">
          <cell r="B1139" t="str">
            <v>398 - Marjorie Marchand</v>
          </cell>
        </row>
        <row r="1140">
          <cell r="B1140" t="str">
            <v>399 - Marc-André Gauthier</v>
          </cell>
        </row>
        <row r="1141">
          <cell r="B1141" t="str">
            <v>400 - Lyne Bélanger</v>
          </cell>
        </row>
        <row r="1142">
          <cell r="B1142" t="str">
            <v>401 - Patrick et Jean Lessard</v>
          </cell>
        </row>
        <row r="1143">
          <cell r="B1143" t="str">
            <v>402 - Succession Roland Perreault</v>
          </cell>
        </row>
        <row r="1144">
          <cell r="B1144" t="str">
            <v>403 - Alexandre Boucher</v>
          </cell>
        </row>
        <row r="1145">
          <cell r="B1145" t="str">
            <v>404 - Rachelle Didier</v>
          </cell>
        </row>
        <row r="1146">
          <cell r="B1146" t="str">
            <v>405 - Candid Morin</v>
          </cell>
        </row>
        <row r="1147">
          <cell r="B1147" t="str">
            <v>406 - Claude Blais</v>
          </cell>
        </row>
        <row r="1148">
          <cell r="B1148" t="str">
            <v>407 - Succession Bernard Bourgeault</v>
          </cell>
        </row>
        <row r="1149">
          <cell r="B1149" t="str">
            <v>408 - Louis Parker</v>
          </cell>
        </row>
        <row r="1150">
          <cell r="B1150" t="str">
            <v>409 - Serge Lamothe</v>
          </cell>
        </row>
        <row r="1151">
          <cell r="B1151" t="str">
            <v>410 - Succession Roger Pominville</v>
          </cell>
        </row>
        <row r="1152">
          <cell r="B1152" t="str">
            <v>411 - Catherine Lavoie</v>
          </cell>
        </row>
        <row r="1153">
          <cell r="B1153" t="str">
            <v>412 - PO Verdon/Colombe Perreault</v>
          </cell>
        </row>
        <row r="1154">
          <cell r="B1154" t="str">
            <v>413 - Carl Longpré (client de Jules Mayrand)</v>
          </cell>
        </row>
        <row r="1155">
          <cell r="B1155" t="str">
            <v>414 - Succession Aline Chatel Gagnon (Jean Chatel)</v>
          </cell>
        </row>
        <row r="1156">
          <cell r="B1156" t="str">
            <v>415 - Daniel Trempe</v>
          </cell>
        </row>
        <row r="1157">
          <cell r="B1157" t="str">
            <v>416 - Maryse Cantin</v>
          </cell>
        </row>
        <row r="1158">
          <cell r="B1158" t="str">
            <v>417 - Succession Claire Hamelin</v>
          </cell>
        </row>
        <row r="1159">
          <cell r="B1159" t="str">
            <v>418 - Mario Cloutier</v>
          </cell>
        </row>
        <row r="1160">
          <cell r="B1160" t="str">
            <v>419 - Paul Saint-Georges</v>
          </cell>
        </row>
        <row r="1161">
          <cell r="B1161" t="str">
            <v>420 - Éric St-Jean</v>
          </cell>
        </row>
        <row r="1162">
          <cell r="B1162" t="str">
            <v>421 - Louis Freyd</v>
          </cell>
        </row>
        <row r="1163">
          <cell r="B1163" t="str">
            <v>422 - Marlèna Michalczyk</v>
          </cell>
        </row>
        <row r="1164">
          <cell r="B1164" t="str">
            <v>423 - Daniel Mailloux</v>
          </cell>
        </row>
        <row r="1165">
          <cell r="B1165" t="str">
            <v>424 - Catherine Tremblay</v>
          </cell>
        </row>
        <row r="1166">
          <cell r="B1166" t="str">
            <v>425 - Denise et Patricia Savoie</v>
          </cell>
        </row>
        <row r="1167">
          <cell r="B1167" t="str">
            <v>426 - Éric Richard (Pourvoirire Richard)</v>
          </cell>
        </row>
        <row r="1168">
          <cell r="B1168" t="str">
            <v>427 - François Dubeau et Johanne Freyd</v>
          </cell>
        </row>
        <row r="1169">
          <cell r="B1169" t="str">
            <v>428 - Anne Élizabeth Lavoie</v>
          </cell>
        </row>
        <row r="1170">
          <cell r="B1170" t="str">
            <v>429 - Succession Pierre Saindon</v>
          </cell>
        </row>
        <row r="1171">
          <cell r="B1171" t="str">
            <v>430 - Pierre-Alexandre Charron</v>
          </cell>
        </row>
        <row r="1172">
          <cell r="B1172" t="str">
            <v>431 - Nurlana Allakvherdi</v>
          </cell>
        </row>
        <row r="1173">
          <cell r="B1173" t="str">
            <v>432 - Succession Guy Duranceau</v>
          </cell>
        </row>
        <row r="1174">
          <cell r="B1174" t="str">
            <v>433 - Josée Robillard</v>
          </cell>
        </row>
        <row r="1175">
          <cell r="B1175" t="str">
            <v>434 - Nancie Ouimette et Éric Boudreault</v>
          </cell>
        </row>
        <row r="1176">
          <cell r="B1176" t="str">
            <v>435 - Chantal Custeau</v>
          </cell>
        </row>
        <row r="1177">
          <cell r="B1177" t="str">
            <v>436 - Madeleine Charlebois</v>
          </cell>
        </row>
        <row r="1178">
          <cell r="B1178" t="str">
            <v>437 - Éric Barrette</v>
          </cell>
        </row>
        <row r="1179">
          <cell r="B1179" t="str">
            <v>438 - Nathalie Bourgeois</v>
          </cell>
        </row>
        <row r="1180">
          <cell r="B1180" t="str">
            <v>439 - Yvon Forest</v>
          </cell>
        </row>
        <row r="1181">
          <cell r="B1181" t="str">
            <v>440 - Julie Paquet</v>
          </cell>
        </row>
        <row r="1182">
          <cell r="B1182" t="str">
            <v>441 - Guy Labbé</v>
          </cell>
        </row>
        <row r="1183">
          <cell r="B1183" t="str">
            <v>442 - Marcel Aubin</v>
          </cell>
        </row>
        <row r="1184">
          <cell r="B1184" t="str">
            <v>443 - Émilie Charrette</v>
          </cell>
        </row>
        <row r="1185">
          <cell r="B1185" t="str">
            <v>444 - Vente résidence avec tour telus</v>
          </cell>
        </row>
        <row r="1186">
          <cell r="B1186" t="str">
            <v>445 - Josée Plante</v>
          </cell>
        </row>
        <row r="1187">
          <cell r="B1187" t="str">
            <v>446 - Arianne Brosseau, Notaire</v>
          </cell>
        </row>
        <row r="1188">
          <cell r="B1188" t="str">
            <v>447 - Lucie Sigouin Cousineau</v>
          </cell>
        </row>
        <row r="1189">
          <cell r="B1189" t="str">
            <v>448 - Louise Lefebvre</v>
          </cell>
        </row>
        <row r="1190">
          <cell r="B1190" t="str">
            <v>449 - Sucession Yvonne Avoine</v>
          </cell>
        </row>
        <row r="1191">
          <cell r="B1191" t="str">
            <v>450 - Gaétan Laferrière</v>
          </cell>
        </row>
        <row r="1192">
          <cell r="B1192" t="str">
            <v>451 - Jean-François Côté</v>
          </cell>
        </row>
        <row r="1193">
          <cell r="B1193" t="str">
            <v>452 - Pierre Berthiaume</v>
          </cell>
        </row>
        <row r="1194">
          <cell r="B1194" t="str">
            <v>453 - Jacques Cusson</v>
          </cell>
        </row>
        <row r="1195">
          <cell r="B1195" t="str">
            <v>454 - Marc Boissé-Kippen</v>
          </cell>
        </row>
        <row r="1196">
          <cell r="B1196" t="str">
            <v>455 - André Dubois (Monique Bibaud)</v>
          </cell>
        </row>
        <row r="1197">
          <cell r="B1197" t="str">
            <v>456 - Richard Fraser</v>
          </cell>
        </row>
        <row r="1198">
          <cell r="B1198" t="str">
            <v>457 - Jean-Sébastien De Césare</v>
          </cell>
        </row>
        <row r="1199">
          <cell r="B1199" t="str">
            <v>458 - Daniel Delaney</v>
          </cell>
        </row>
        <row r="1200">
          <cell r="B1200" t="str">
            <v>459 - Adam Lachapelle</v>
          </cell>
        </row>
        <row r="1201">
          <cell r="B1201" t="str">
            <v>460 - Nathalie Hébert</v>
          </cell>
        </row>
        <row r="1202">
          <cell r="B1202" t="str">
            <v>461 - Marie-Claude Lamy</v>
          </cell>
        </row>
        <row r="1203">
          <cell r="B1203" t="str">
            <v>462 - Olivier Cendré</v>
          </cell>
        </row>
        <row r="1204">
          <cell r="B1204" t="str">
            <v>463 - Fiducie Livia et Anais Quintal</v>
          </cell>
        </row>
        <row r="1205">
          <cell r="B1205" t="str">
            <v>464 - Mathieu Chaîné</v>
          </cell>
        </row>
        <row r="1206">
          <cell r="B1206" t="str">
            <v>465 - Isabelle Meloche et Jonathan Levasseur</v>
          </cell>
        </row>
        <row r="1207">
          <cell r="B1207" t="str">
            <v>466 - Annabelle Caron</v>
          </cell>
        </row>
        <row r="1208">
          <cell r="B1208" t="str">
            <v>467 - Succession Guy Veilleux</v>
          </cell>
        </row>
        <row r="1209">
          <cell r="B1209" t="str">
            <v>468 - Coralyn Ah-Moy</v>
          </cell>
        </row>
        <row r="1210">
          <cell r="B1210" t="str">
            <v>469 - Christiane Poirier</v>
          </cell>
        </row>
        <row r="1211">
          <cell r="B1211" t="str">
            <v>470 - Nancy Guay (Espace Stratégies)</v>
          </cell>
        </row>
        <row r="1212">
          <cell r="B1212" t="str">
            <v>471 - Monique Dansereau</v>
          </cell>
        </row>
        <row r="1213">
          <cell r="B1213" t="str">
            <v>472 - Line Carrière</v>
          </cell>
        </row>
        <row r="1214">
          <cell r="B1214" t="str">
            <v>473 - Éric De Fourni</v>
          </cell>
        </row>
        <row r="1215">
          <cell r="B1215" t="str">
            <v>474 - Alia Chams</v>
          </cell>
        </row>
        <row r="1216">
          <cell r="B1216" t="str">
            <v>475 - Chantal Lebrun</v>
          </cell>
        </row>
        <row r="1217">
          <cell r="B1217" t="str">
            <v>476 - Mylène Auger</v>
          </cell>
        </row>
        <row r="1218">
          <cell r="B1218" t="str">
            <v>477 - Roger Monette</v>
          </cell>
        </row>
        <row r="1219">
          <cell r="B1219" t="str">
            <v>478 - Véronique Blain</v>
          </cell>
        </row>
        <row r="1220">
          <cell r="B1220" t="str">
            <v>479 - François Lebrun</v>
          </cell>
        </row>
        <row r="1221">
          <cell r="B1221" t="str">
            <v>480 - Carole Voyer</v>
          </cell>
        </row>
        <row r="1222">
          <cell r="B1222" t="str">
            <v>481 - Yori Brunet</v>
          </cell>
        </row>
        <row r="1223">
          <cell r="B1223" t="str">
            <v>482 - Alain Désy</v>
          </cell>
        </row>
        <row r="1224">
          <cell r="B1224" t="str">
            <v>483 - Bruno Généreux</v>
          </cell>
        </row>
        <row r="1225">
          <cell r="B1225" t="str">
            <v>484 - Philippe Torres</v>
          </cell>
        </row>
        <row r="1226">
          <cell r="B1226" t="str">
            <v>485 - Alex Giguère</v>
          </cell>
        </row>
        <row r="1227">
          <cell r="B1227" t="str">
            <v>486 - François Garneau</v>
          </cell>
        </row>
        <row r="1228">
          <cell r="B1228" t="str">
            <v>487 - Catherine Florent</v>
          </cell>
        </row>
        <row r="1229">
          <cell r="B1229" t="str">
            <v>488 - Edouard Demangles</v>
          </cell>
        </row>
        <row r="1230">
          <cell r="B1230" t="str">
            <v>489 - Pascal Poitevin</v>
          </cell>
        </row>
        <row r="1231">
          <cell r="B1231" t="str">
            <v>490 - Mélissa St-Amant</v>
          </cell>
        </row>
        <row r="1232">
          <cell r="B1232" t="str">
            <v>491 - Geneviève Huot</v>
          </cell>
        </row>
        <row r="1233">
          <cell r="B1233" t="str">
            <v>492 - Claude Savoie</v>
          </cell>
        </row>
        <row r="1234">
          <cell r="B1234" t="str">
            <v>493 - Stéphane Cormier</v>
          </cell>
        </row>
        <row r="1235">
          <cell r="B1235" t="str">
            <v>494 - Francine Gaucher</v>
          </cell>
        </row>
        <row r="1236">
          <cell r="B1236" t="str">
            <v>495 - Gilles Beauchamps</v>
          </cell>
        </row>
        <row r="1237">
          <cell r="B1237" t="str">
            <v>496 - Patsy Biron</v>
          </cell>
        </row>
        <row r="1238">
          <cell r="B1238" t="str">
            <v>497 - Alain Roussel</v>
          </cell>
        </row>
        <row r="1239">
          <cell r="B1239" t="str">
            <v>498 - Audrey-Amélie Perron</v>
          </cell>
        </row>
        <row r="1240">
          <cell r="B1240" t="str">
            <v>499 - Succession Angeline Moreau</v>
          </cell>
        </row>
        <row r="1241">
          <cell r="B1241" t="str">
            <v>500 - Succession Michel Gingras</v>
          </cell>
        </row>
        <row r="1242">
          <cell r="B1242" t="str">
            <v>501 - Succession Mario Gravel</v>
          </cell>
        </row>
        <row r="1243">
          <cell r="B1243" t="str">
            <v>502 - Francine Bélanger Catellier</v>
          </cell>
        </row>
        <row r="1244">
          <cell r="B1244" t="str">
            <v>503 - Succession Jacques Raymond</v>
          </cell>
        </row>
        <row r="1245">
          <cell r="B1245" t="str">
            <v>504 - Succession Aimé Brunelle</v>
          </cell>
        </row>
        <row r="1246">
          <cell r="B1246" t="str">
            <v>505 - Stéphane Gauthier</v>
          </cell>
        </row>
        <row r="1247">
          <cell r="B1247" t="str">
            <v>506 - Jonathan Jacques</v>
          </cell>
        </row>
        <row r="1248">
          <cell r="B1248" t="str">
            <v>507 - Pauline Riberdy</v>
          </cell>
        </row>
        <row r="1249">
          <cell r="B1249" t="str">
            <v>508 - Mylène Servant</v>
          </cell>
        </row>
        <row r="1250">
          <cell r="B1250" t="str">
            <v>509 - Félix Gauthier-Telmosse</v>
          </cell>
        </row>
        <row r="1251">
          <cell r="B1251" t="str">
            <v>510 - Emmanuel Labat</v>
          </cell>
        </row>
        <row r="1252">
          <cell r="B1252" t="str">
            <v>511 - Jean Robitaille</v>
          </cell>
        </row>
        <row r="1253">
          <cell r="B1253" t="str">
            <v>512 - Monique Prud'Homme</v>
          </cell>
        </row>
        <row r="1254">
          <cell r="B1254" t="str">
            <v>513 - Patrice Caron</v>
          </cell>
        </row>
        <row r="1255">
          <cell r="B1255" t="str">
            <v>514 - Jean-Charles Roch</v>
          </cell>
        </row>
        <row r="1256">
          <cell r="B1256" t="str">
            <v>515 - Succession Paul-Émile Morin</v>
          </cell>
        </row>
        <row r="1257">
          <cell r="B1257" t="str">
            <v>516 - Fiducie D'Alcantara</v>
          </cell>
        </row>
        <row r="1258">
          <cell r="B1258" t="str">
            <v>517 - Succession Richard Shedleur</v>
          </cell>
        </row>
        <row r="1259">
          <cell r="B1259" t="str">
            <v>518 - Fiducie Familiale Desilets</v>
          </cell>
        </row>
        <row r="1260">
          <cell r="B1260" t="str">
            <v>519 - Succession Éric Morais</v>
          </cell>
        </row>
        <row r="1261">
          <cell r="B1261" t="str">
            <v>520 - Christian Roch</v>
          </cell>
        </row>
        <row r="1262">
          <cell r="B1262" t="str">
            <v>521 - Monique Allard</v>
          </cell>
        </row>
        <row r="1263">
          <cell r="B1263" t="str">
            <v>522 - Diane Robert</v>
          </cell>
        </row>
        <row r="1264">
          <cell r="B1264" t="str">
            <v>523 - Claude Drapeau</v>
          </cell>
        </row>
        <row r="1265">
          <cell r="B1265" t="str">
            <v>524 - Maryse L'Archevêque</v>
          </cell>
        </row>
        <row r="1266">
          <cell r="B1266" t="str">
            <v>525 - Succession Jean Beaupré</v>
          </cell>
        </row>
        <row r="1267">
          <cell r="B1267" t="str">
            <v>526 - Didier Dubois</v>
          </cell>
        </row>
        <row r="1268">
          <cell r="B1268" t="str">
            <v>527 - Johanne Comeau</v>
          </cell>
        </row>
        <row r="1269">
          <cell r="B1269" t="str">
            <v>528 - Mélissa Perreault</v>
          </cell>
        </row>
        <row r="1270">
          <cell r="B1270" t="str">
            <v>529 - Benoit Simard (Forge 3000)</v>
          </cell>
        </row>
        <row r="1271">
          <cell r="B1271" t="str">
            <v>530 - Succession Marc-André Desnoyer</v>
          </cell>
        </row>
        <row r="1272">
          <cell r="B1272" t="str">
            <v>531 - Isabelle Gingras</v>
          </cell>
        </row>
        <row r="1273">
          <cell r="B1273" t="str">
            <v>532 - Marco Cusson</v>
          </cell>
        </row>
        <row r="1274">
          <cell r="B1274" t="str">
            <v>533 - Marie-Josée Bergeron</v>
          </cell>
        </row>
        <row r="1275">
          <cell r="B1275" t="str">
            <v>534 - Dominique Bérard (Succession)</v>
          </cell>
        </row>
        <row r="1276">
          <cell r="B1276" t="str">
            <v>535 - Renaud Tournilhac</v>
          </cell>
        </row>
        <row r="1277">
          <cell r="B1277" t="str">
            <v>536 - Patricia Harbec</v>
          </cell>
        </row>
        <row r="1278">
          <cell r="B1278" t="str">
            <v>537 - Succession Émile Fouarge</v>
          </cell>
        </row>
        <row r="1279">
          <cell r="B1279" t="str">
            <v>538 - Sonia Fournier</v>
          </cell>
        </row>
        <row r="1280">
          <cell r="B1280" t="str">
            <v>539 - Pierre Deshaies</v>
          </cell>
        </row>
        <row r="1281">
          <cell r="B1281" t="str">
            <v>540 - Succession Andrée Prud'Homme</v>
          </cell>
        </row>
        <row r="1282">
          <cell r="B128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AC63-E546-45E4-A162-6DA0714EC880}">
  <sheetPr codeName="Feuil25">
    <tabColor rgb="FF8C8375"/>
    <pageSetUpPr fitToPage="1"/>
  </sheetPr>
  <dimension ref="A1:BR318"/>
  <sheetViews>
    <sheetView tabSelected="1" view="pageBreakPreview" zoomScale="90" zoomScaleNormal="100" zoomScaleSheetLayoutView="90" workbookViewId="0">
      <pane xSplit="9" ySplit="7" topLeftCell="J113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B137" sqref="B137"/>
    </sheetView>
  </sheetViews>
  <sheetFormatPr baseColWidth="10" defaultColWidth="10.7109375" defaultRowHeight="13.5" x14ac:dyDescent="0.25"/>
  <cols>
    <col min="1" max="1" width="17.28515625" style="1" customWidth="1"/>
    <col min="2" max="2" width="70.140625" style="1" customWidth="1"/>
    <col min="3" max="3" width="24.85546875" style="1" customWidth="1"/>
    <col min="4" max="4" width="11.5703125" style="1" bestFit="1" customWidth="1"/>
    <col min="5" max="6" width="9.85546875" style="1" bestFit="1" customWidth="1"/>
    <col min="7" max="7" width="11.85546875" style="1" bestFit="1" customWidth="1"/>
    <col min="8" max="8" width="34.140625" style="1" bestFit="1" customWidth="1"/>
    <col min="9" max="9" width="36.140625" style="1" bestFit="1" customWidth="1"/>
    <col min="10" max="70" width="15.7109375" style="1" customWidth="1"/>
    <col min="71" max="71" width="1.28515625" style="1" bestFit="1" customWidth="1"/>
    <col min="72" max="72" width="1.7109375" style="1" bestFit="1" customWidth="1"/>
    <col min="73" max="73" width="10.7109375" style="1" customWidth="1"/>
    <col min="74" max="16384" width="10.7109375" style="1"/>
  </cols>
  <sheetData>
    <row r="1" spans="1:70" s="9" customFormat="1" x14ac:dyDescent="0.25">
      <c r="A1" s="13" t="s">
        <v>165</v>
      </c>
    </row>
    <row r="2" spans="1:70" s="9" customFormat="1" x14ac:dyDescent="0.25">
      <c r="A2" s="13" t="s">
        <v>164</v>
      </c>
    </row>
    <row r="3" spans="1:70" s="9" customFormat="1" x14ac:dyDescent="0.25">
      <c r="A3" s="39" t="s">
        <v>163</v>
      </c>
      <c r="F3" s="38"/>
      <c r="G3" s="38"/>
      <c r="H3" s="38"/>
    </row>
    <row r="4" spans="1:70" s="9" customFormat="1" x14ac:dyDescent="0.25">
      <c r="F4" s="37"/>
      <c r="G4" s="37"/>
      <c r="H4" s="37"/>
    </row>
    <row r="5" spans="1:70" s="9" customFormat="1" ht="14.25" thickBot="1" x14ac:dyDescent="0.3"/>
    <row r="6" spans="1:70" s="22" customFormat="1" ht="41.25" thickBot="1" x14ac:dyDescent="0.3">
      <c r="A6" s="36" t="s">
        <v>162</v>
      </c>
      <c r="B6" s="34" t="s">
        <v>161</v>
      </c>
      <c r="C6" s="35" t="s">
        <v>160</v>
      </c>
      <c r="D6" s="35" t="s">
        <v>159</v>
      </c>
      <c r="E6" s="35" t="s">
        <v>158</v>
      </c>
      <c r="F6" s="35" t="s">
        <v>157</v>
      </c>
      <c r="G6" s="35" t="s">
        <v>156</v>
      </c>
      <c r="H6" s="34" t="s">
        <v>155</v>
      </c>
      <c r="I6" s="34" t="s">
        <v>154</v>
      </c>
      <c r="J6" s="33" t="str">
        <f>'[1]Comptes GL'!B7</f>
        <v>Revenus de consultation</v>
      </c>
      <c r="K6" s="33" t="str">
        <f>'[1]Comptes GL'!B8</f>
        <v>Revenus - Sociétés apparentées</v>
      </c>
      <c r="L6" s="33" t="s">
        <v>153</v>
      </c>
      <c r="M6" s="33" t="s">
        <v>152</v>
      </c>
      <c r="N6" s="33" t="s">
        <v>151</v>
      </c>
      <c r="O6" s="33" t="str">
        <f>'[1]Comptes GL'!B12</f>
        <v>Salaires</v>
      </c>
      <c r="P6" s="33" t="str">
        <f>'[1]Comptes GL'!B13</f>
        <v>Sous-traitance</v>
      </c>
      <c r="Q6" s="33" t="str">
        <f>'[1]Comptes GL'!B14</f>
        <v>Frais de déplacement</v>
      </c>
      <c r="R6" s="33" t="str">
        <f>'[1]Comptes GL'!B15</f>
        <v>Documentation et outils de recherche</v>
      </c>
      <c r="S6" s="33" t="str">
        <f>'[1]Comptes GL'!B16</f>
        <v>Frais de Formations</v>
      </c>
      <c r="T6" s="33" t="str">
        <f>'[1]Comptes GL'!B17</f>
        <v>Frais informatiques &amp; Site web</v>
      </c>
      <c r="U6" s="33" t="str">
        <f>'[1]Comptes GL'!B18</f>
        <v>Loyer</v>
      </c>
      <c r="V6" s="33" t="str">
        <f>'[1]Comptes GL'!B19</f>
        <v>Frais de communications</v>
      </c>
      <c r="W6" s="33" t="str">
        <f>'[1]Comptes GL'!B20</f>
        <v>Assurances &amp; Cotisations</v>
      </c>
      <c r="X6" s="33" t="str">
        <f>'[1]Comptes GL'!B21</f>
        <v>Frais de publicité</v>
      </c>
      <c r="Y6" s="33" t="str">
        <f>'[1]Comptes GL'!B22</f>
        <v>Frais de représentation</v>
      </c>
      <c r="Z6" s="33" t="str">
        <f>'[1]Comptes GL'!B23</f>
        <v>Golf / Pourvoirie</v>
      </c>
      <c r="AA6" s="33" t="str">
        <f>'[1]Comptes GL'!B24</f>
        <v>Frais de poste</v>
      </c>
      <c r="AB6" s="33" t="str">
        <f>'[1]Comptes GL'!B25</f>
        <v>Fournitures de bureau</v>
      </c>
      <c r="AC6" s="33" t="str">
        <f>'[1]Comptes GL'!B26</f>
        <v>Frais financiers</v>
      </c>
      <c r="AD6" s="33" t="str">
        <f>'[1]Comptes GL'!B27</f>
        <v>Mauvaises créances</v>
      </c>
      <c r="AE6" s="33" t="s">
        <v>150</v>
      </c>
      <c r="AF6" s="33" t="s">
        <v>149</v>
      </c>
      <c r="AG6" s="33" t="str">
        <f>'[1]Comptes GL'!B30</f>
        <v>Encaisse</v>
      </c>
      <c r="AH6" s="33" t="str">
        <f>'[1]Comptes GL'!B31</f>
        <v>Comptes clients</v>
      </c>
      <c r="AI6" s="33" t="str">
        <f>'[1]Comptes GL'!B32</f>
        <v>Provision mauvaises créances</v>
      </c>
      <c r="AJ6" s="33" t="str">
        <f>'[1]Comptes GL'!B33</f>
        <v>TPS payées</v>
      </c>
      <c r="AK6" s="33" t="str">
        <f>'[1]Comptes GL'!B34</f>
        <v>TVQ payées</v>
      </c>
      <c r="AL6" s="33" t="str">
        <f>'[1]Comptes GL'!B35</f>
        <v>TPS percues</v>
      </c>
      <c r="AM6" s="33" t="str">
        <f>'[1]Comptes GL'!B36</f>
        <v>TVQ percues</v>
      </c>
      <c r="AN6" s="33" t="str">
        <f>'[1]Comptes GL'!B37</f>
        <v>Acomptes provisionnels TPS</v>
      </c>
      <c r="AO6" s="33" t="s">
        <v>117</v>
      </c>
      <c r="AP6" s="33" t="s">
        <v>115</v>
      </c>
      <c r="AQ6" s="33" t="s">
        <v>148</v>
      </c>
      <c r="AR6" s="33" t="str">
        <f>'[1]Comptes GL'!B41</f>
        <v>Mobilier de bureau</v>
      </c>
      <c r="AS6" s="33" t="str">
        <f>'[1]Comptes GL'!B42</f>
        <v>Amort. Cum - mobil. de bureau</v>
      </c>
      <c r="AT6" s="33" t="str">
        <f>'[1]Comptes GL'!B43</f>
        <v>Matériel informatique</v>
      </c>
      <c r="AU6" s="33" t="str">
        <f>'[1]Comptes GL'!B44</f>
        <v>Amort. Cum - mat. Inform.</v>
      </c>
      <c r="AV6" s="33" t="str">
        <f>'[1]Comptes GL'!B45</f>
        <v>Logiciel informatique</v>
      </c>
      <c r="AW6" s="33" t="str">
        <f>'[1]Comptes GL'!B46</f>
        <v>Amort. Cum - logiciels</v>
      </c>
      <c r="AX6" s="33" t="str">
        <f>'[1]Comptes GL'!B47</f>
        <v>Achalandage</v>
      </c>
      <c r="AY6" s="33" t="str">
        <f>'[1]Comptes GL'!B48</f>
        <v>Amort. Cum - Achalandage</v>
      </c>
      <c r="AZ6" s="33" t="str">
        <f>'[1]Comptes GL'!B49</f>
        <v>Marge de crédit</v>
      </c>
      <c r="BA6" s="33" t="str">
        <f>'[1]Comptes GL'!B50</f>
        <v>Carte de crédit</v>
      </c>
      <c r="BB6" s="33" t="str">
        <f>'[1]Comptes GL'!B51</f>
        <v>Comptes fournisseurs</v>
      </c>
      <c r="BC6" s="33" t="str">
        <f>'[1]Comptes GL'!B52</f>
        <v>Salaires à payer</v>
      </c>
      <c r="BD6" s="33" t="str">
        <f>'[1]Comptes GL'!B53</f>
        <v>Vacances à payer</v>
      </c>
      <c r="BE6" s="33" t="str">
        <f>'[1]Comptes GL'!B54</f>
        <v>DAS à payer</v>
      </c>
      <c r="BF6" s="33" t="str">
        <f>'[1]Comptes GL'!B56</f>
        <v>Avances avec Guillaume Charron</v>
      </c>
      <c r="BG6" s="33" t="str">
        <f>'[1]Comptes GL'!B57</f>
        <v>Avances avec 9249-3626 Québec inc.</v>
      </c>
      <c r="BH6" s="33" t="str">
        <f>'[1]Comptes GL'!B58</f>
        <v>Avances avec 9333-4829 Québec inc</v>
      </c>
      <c r="BI6" s="33" t="str">
        <f>'[1]Comptes GL'!B59</f>
        <v>Impôt Fédéral à payer</v>
      </c>
      <c r="BJ6" s="33" t="str">
        <f>'[1]Comptes GL'!B60</f>
        <v>Impôt Québec à payer</v>
      </c>
      <c r="BK6" s="33" t="str">
        <f>'[1]Comptes GL'!B61</f>
        <v>Acomptes - Impôt Fédéral</v>
      </c>
      <c r="BL6" s="33" t="str">
        <f>'[1]Comptes GL'!B62</f>
        <v>Acomptes - Impôt Québec</v>
      </c>
      <c r="BM6" s="33" t="str">
        <f>'[1]Comptes GL'!B63</f>
        <v>Produit perçu d'avance</v>
      </c>
      <c r="BN6" s="33" t="str">
        <f>'[1]Comptes GL'!B64</f>
        <v>Actions ordinaires</v>
      </c>
      <c r="BO6" s="33" t="str">
        <f>'[1]Comptes GL'!B65</f>
        <v>Actions privilégiées</v>
      </c>
      <c r="BP6" s="33" t="str">
        <f>'[1]Comptes GL'!B66</f>
        <v>Bénéfices Non Répartis</v>
      </c>
      <c r="BQ6" s="33" t="str">
        <f>'[1]Comptes GL'!B67</f>
        <v>Dividendes</v>
      </c>
      <c r="BR6" s="32" t="s">
        <v>147</v>
      </c>
    </row>
    <row r="7" spans="1:70" s="26" customFormat="1" ht="14.25" thickBot="1" x14ac:dyDescent="0.3">
      <c r="A7" s="31" t="s">
        <v>146</v>
      </c>
      <c r="B7" s="30"/>
      <c r="C7" s="29"/>
      <c r="D7" s="29"/>
      <c r="E7" s="29"/>
      <c r="F7" s="29"/>
      <c r="G7" s="29"/>
      <c r="H7" s="28"/>
      <c r="I7" s="28"/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124365.80000000002</v>
      </c>
      <c r="AI7" s="27">
        <v>401270.99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-57401.530000000006</v>
      </c>
      <c r="AP7" s="27">
        <v>-114514.79</v>
      </c>
      <c r="AQ7" s="27">
        <v>68313</v>
      </c>
      <c r="AR7" s="27">
        <v>4063</v>
      </c>
      <c r="AS7" s="27">
        <v>91727.670000000027</v>
      </c>
      <c r="AT7" s="27">
        <v>-81101.17</v>
      </c>
      <c r="AU7" s="27">
        <v>113106.26</v>
      </c>
      <c r="AV7" s="27">
        <v>-108457.88</v>
      </c>
      <c r="AW7" s="27">
        <v>0</v>
      </c>
      <c r="AX7" s="27">
        <v>0</v>
      </c>
      <c r="AY7" s="27">
        <v>0</v>
      </c>
      <c r="AZ7" s="27">
        <v>0</v>
      </c>
      <c r="BA7" s="27">
        <v>0</v>
      </c>
      <c r="BB7" s="27">
        <v>-359.39</v>
      </c>
      <c r="BC7" s="27">
        <v>-188.4</v>
      </c>
      <c r="BD7" s="27">
        <v>0</v>
      </c>
      <c r="BE7" s="27">
        <v>-16972.539999999997</v>
      </c>
      <c r="BF7" s="27">
        <v>0</v>
      </c>
      <c r="BG7" s="27">
        <v>0</v>
      </c>
      <c r="BH7" s="27">
        <v>0</v>
      </c>
      <c r="BI7" s="27">
        <v>0</v>
      </c>
      <c r="BJ7" s="27">
        <v>0</v>
      </c>
      <c r="BK7" s="27">
        <v>15567</v>
      </c>
      <c r="BL7" s="27">
        <v>12776</v>
      </c>
      <c r="BM7" s="27">
        <v>-1217.3700000000008</v>
      </c>
      <c r="BN7" s="27">
        <v>-100</v>
      </c>
      <c r="BO7" s="27">
        <v>-300</v>
      </c>
      <c r="BP7" s="27">
        <v>-450576.65</v>
      </c>
      <c r="BQ7" s="27">
        <v>0</v>
      </c>
      <c r="BR7" s="3">
        <f>SUM(J7:BQ7)</f>
        <v>5.8207660913467407E-11</v>
      </c>
    </row>
    <row r="8" spans="1:70" s="22" customFormat="1" x14ac:dyDescent="0.25">
      <c r="A8" s="25"/>
      <c r="B8" s="25"/>
      <c r="C8" s="24"/>
      <c r="D8" s="24"/>
      <c r="E8" s="24"/>
      <c r="F8" s="24"/>
      <c r="G8" s="24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10"/>
    </row>
    <row r="9" spans="1:70" s="9" customFormat="1" x14ac:dyDescent="0.25">
      <c r="A9" s="19">
        <v>45505</v>
      </c>
      <c r="B9" s="21" t="s">
        <v>145</v>
      </c>
      <c r="C9" s="20">
        <v>1810.86</v>
      </c>
      <c r="D9" s="20" t="s">
        <v>13</v>
      </c>
      <c r="E9" s="20">
        <f>ROUND(IF(D9='[1]Liste choix'!$C$8,0,IF($H9=$S$6,(C9/1.14975*0.05*0.5),C9/1.14975*0.05)),2)</f>
        <v>0</v>
      </c>
      <c r="F9" s="20">
        <f>ROUND(IF(D9='[1]Liste choix'!$C$8,0,IF($H9=$S$6,C9/1.14975*0.09975*0.5,C9/1.14975*0.09975)),2)</f>
        <v>0</v>
      </c>
      <c r="G9" s="20">
        <f>C9-E9-F9</f>
        <v>1810.86</v>
      </c>
      <c r="H9" s="19" t="s">
        <v>17</v>
      </c>
      <c r="I9" s="19" t="s">
        <v>8</v>
      </c>
      <c r="J9" s="10">
        <f>+IF($H9=$J$6,$G9,0)-IF($I9=$J$6,$G9,0)</f>
        <v>0</v>
      </c>
      <c r="K9" s="10">
        <f>+IF($H9=K$6,$G9,0)-IF($I9=K$6,$G9,0)</f>
        <v>0</v>
      </c>
      <c r="L9" s="10">
        <f>+IF($H9=L$6,$G9,0)-IF($I9=L$6,$G9,0)</f>
        <v>0</v>
      </c>
      <c r="M9" s="10">
        <f>+IF($H9=M$6,$G9,0)-IF($I9=M$6,$G9,0)</f>
        <v>0</v>
      </c>
      <c r="N9" s="10">
        <f>+IF($H9=N$6,$G9,0)-IF($I9=N$6,$G9,0)</f>
        <v>0</v>
      </c>
      <c r="O9" s="10">
        <f>+IF($H9=O$6,$G9,0)-IF($I9=O$6,$G9,0)</f>
        <v>0</v>
      </c>
      <c r="P9" s="10">
        <f>+IF($H9=P$6,$G9,0)-IF($I9=P$6,$G9,0)</f>
        <v>0</v>
      </c>
      <c r="Q9" s="10">
        <f>+IF($H9=Q$6,$G9,0)-IF($I9=Q$6,$G9,0)</f>
        <v>0</v>
      </c>
      <c r="R9" s="10">
        <f>+IF($H9=R$6,$G9,0)-IF($I9=R$6,$G9,0)</f>
        <v>0</v>
      </c>
      <c r="S9" s="10">
        <f>+IF($H9=S$6,$G9,0)-IF($I9=S$6,$G9,0)</f>
        <v>0</v>
      </c>
      <c r="T9" s="10">
        <f>+IF($H9=T$6,$G9,0)-IF($I9=T$6,$G9,0)</f>
        <v>0</v>
      </c>
      <c r="U9" s="10">
        <f>+IF($H9=U$6,$G9,0)-IF($I9=U$6,$G9,0)</f>
        <v>0</v>
      </c>
      <c r="V9" s="10">
        <f>+IF($H9=V$6,$G9,0)-IF($I9=V$6,$G9,0)</f>
        <v>0</v>
      </c>
      <c r="W9" s="10">
        <f>+IF($H9=W$6,$G9,0)-IF($I9=W$6,$G9,0)</f>
        <v>0</v>
      </c>
      <c r="X9" s="10">
        <f>+IF($H9=X$6,$G9,0)-IF($I9=X$6,$G9,0)</f>
        <v>0</v>
      </c>
      <c r="Y9" s="10">
        <f>+IF($H9=Y$6,$G9,0)-IF($I9=Y$6,$G9,0)</f>
        <v>0</v>
      </c>
      <c r="Z9" s="10">
        <f>+IF($H9=Z$6,$G9,0)-IF($I9=Z$6,$G9,0)</f>
        <v>0</v>
      </c>
      <c r="AA9" s="10">
        <f>+IF($H9=AA$6,$G9,0)-IF($I9=AA$6,$G9,0)</f>
        <v>0</v>
      </c>
      <c r="AB9" s="10">
        <f>+IF($H9=AB$6,$G9,0)-IF($I9=AB$6,$G9,0)</f>
        <v>0</v>
      </c>
      <c r="AC9" s="10">
        <f>+IF($H9=AC$6,$G9,0)-IF($I9=AC$6,$G9,0)</f>
        <v>0</v>
      </c>
      <c r="AD9" s="10">
        <f>+IF($H9=AD$6,$G9,0)-IF($I9=AD$6,$G9,0)</f>
        <v>0</v>
      </c>
      <c r="AE9" s="10">
        <f>+IF($H9=AE$6,$G9,0)-IF($I9=AE$6,$G9,0)</f>
        <v>0</v>
      </c>
      <c r="AF9" s="10">
        <f>+IF($H9=AF$6,$G9,0)-IF($I9=AF$6,$G9,0)</f>
        <v>0</v>
      </c>
      <c r="AG9" s="10">
        <f>+IF($H9=AG$6,$C9,0)-IF($I9=AG$6,$C9,0)</f>
        <v>1810.86</v>
      </c>
      <c r="AH9" s="10">
        <f>+IF($H9=AH$6,$C9,0)-IF($I9=AH$6,$C9,0)</f>
        <v>-1810.86</v>
      </c>
      <c r="AI9" s="10">
        <f>+IF($H9=AI$6,$C9,0)-IF($I9=AI$6,$C9,0)</f>
        <v>0</v>
      </c>
      <c r="AJ9" s="10">
        <f>+IF($H9=AJ$6,$C9,0)-IF($I9=AJ$6,$C9,0)</f>
        <v>0</v>
      </c>
      <c r="AK9" s="10">
        <f>IF(D9="payée",$E9,0)</f>
        <v>0</v>
      </c>
      <c r="AL9" s="10">
        <f>IF(D9="payée",$F9,0)</f>
        <v>0</v>
      </c>
      <c r="AM9" s="10">
        <f>IF(D9="perçue",-$E9,0)</f>
        <v>0</v>
      </c>
      <c r="AN9" s="10">
        <f>IF(D9="perçue",-$F9,0)</f>
        <v>0</v>
      </c>
      <c r="AO9" s="10">
        <f>+IF($H9=AO$6,$G9,0)-IF($I9=AO$6,$G9,0)</f>
        <v>0</v>
      </c>
      <c r="AP9" s="10">
        <f>+IF($H9=AP$6,$G9,0)-IF($I9=AP$6,$G9,0)</f>
        <v>0</v>
      </c>
      <c r="AQ9" s="10">
        <f>+IF($H9=AQ$6,$G9,0)-IF($I9=AQ$6,$G9,0)</f>
        <v>0</v>
      </c>
      <c r="AR9" s="10">
        <f>+IF($H9=AR$6,$G9,0)-IF($I9=AR$6,$G9,0)</f>
        <v>0</v>
      </c>
      <c r="AS9" s="10">
        <f>+IF($H9=AS$6,$G9,0)-IF($I9=AS$6,$G9,0)</f>
        <v>0</v>
      </c>
      <c r="AT9" s="10">
        <f>+IF($H9=AT$6,$G9,0)-IF($I9=AT$6,$G9,0)</f>
        <v>0</v>
      </c>
      <c r="AU9" s="10">
        <f>+IF($H9=AU$6,$G9,0)-IF($I9=AU$6,$G9,0)</f>
        <v>0</v>
      </c>
      <c r="AV9" s="10">
        <f>+IF($H9=AV$6,$G9,0)-IF($I9=AV$6,$G9,0)</f>
        <v>0</v>
      </c>
      <c r="AW9" s="10">
        <f>+IF($H9=AW$6,$G9,0)-IF($I9=AW$6,$G9,0)</f>
        <v>0</v>
      </c>
      <c r="AX9" s="10">
        <f>+IF($H9=AX$6,$G9,0)-IF($I9=AX$6,$G9,0)</f>
        <v>0</v>
      </c>
      <c r="AY9" s="10">
        <f>+IF($H9=AY$6,$G9,0)-IF($I9=AY$6,$G9,0)</f>
        <v>0</v>
      </c>
      <c r="AZ9" s="10">
        <f>+IF($H9=AZ$6,$G9,0)-IF($I9=AZ$6,$G9,0)</f>
        <v>0</v>
      </c>
      <c r="BA9" s="10">
        <f>+IF($H9=BA$6,$C9,0)-IF($I9=BA$6,$C9,0)</f>
        <v>0</v>
      </c>
      <c r="BB9" s="10">
        <f>+IF($H9=BB$6,$C9,0)-IF($I9=BB$6,$C9,0)</f>
        <v>0</v>
      </c>
      <c r="BC9" s="10">
        <f>+IF($H9=BC$6,$C9,0)-IF($I9=BC$6,$C9,0)</f>
        <v>0</v>
      </c>
      <c r="BD9" s="10">
        <f>+IF($H9=BD$6,$C9,0)-IF($I9=BD$6,$C9,0)</f>
        <v>0</v>
      </c>
      <c r="BE9" s="10">
        <f>+IF($H9=BE$6,$C9,0)-IF($I9=BE$6,$C9,0)</f>
        <v>0</v>
      </c>
      <c r="BF9" s="10">
        <f>+IF($H9=BF$6,$C9,0)-IF($I9=BF$6,$C9,0)</f>
        <v>0</v>
      </c>
      <c r="BG9" s="10">
        <f>+IF($H9=BG$6,$C9,0)-IF($I9=BG$6,$C9,0)</f>
        <v>0</v>
      </c>
      <c r="BH9" s="10">
        <f>+IF($H9=BH$6,$C9,0)-IF($I9=BH$6,$C9,0)</f>
        <v>0</v>
      </c>
      <c r="BI9" s="10">
        <f>+IF($H9=BI$6,$G9,0)-IF($I9=BI$6,$G9,0)</f>
        <v>0</v>
      </c>
      <c r="BJ9" s="10">
        <f>+IF($H9=BJ$6,$G9,0)-IF($I9=BJ$6,$G9,0)</f>
        <v>0</v>
      </c>
      <c r="BK9" s="10">
        <f>+IF($H9=BK$6,$G9,0)-IF($I9=BK$6,$G9,0)</f>
        <v>0</v>
      </c>
      <c r="BL9" s="10">
        <f>+IF($H9=BL$6,$G9,0)-IF($I9=BL$6,$G9,0)</f>
        <v>0</v>
      </c>
      <c r="BM9" s="10">
        <f>+IF($H9=BM$6,$G9,0)-IF($I9=BM$6,$G9,0)</f>
        <v>0</v>
      </c>
      <c r="BN9" s="10">
        <f>+IF($H9=BN$6,$G9,0)-IF($I9=BN$6,$G9,0)</f>
        <v>0</v>
      </c>
      <c r="BO9" s="10">
        <f>+IF($H9=BO$6,$G9,0)-IF($I9=BO$6,$G9,0)</f>
        <v>0</v>
      </c>
      <c r="BP9" s="10">
        <f>+IF($H9=BP$6,$G9,0)-IF($I9=BP$6,$G9,0)</f>
        <v>0</v>
      </c>
      <c r="BQ9" s="10">
        <f>+IF($H9=BQ$6,$G9,0)-IF($I9=BQ$6,$G9,0)</f>
        <v>0</v>
      </c>
      <c r="BR9" s="10">
        <f>SUM(J9:BQ9)</f>
        <v>0</v>
      </c>
    </row>
    <row r="10" spans="1:70" s="9" customFormat="1" x14ac:dyDescent="0.25">
      <c r="A10" s="19">
        <v>45505</v>
      </c>
      <c r="B10" s="21" t="s">
        <v>144</v>
      </c>
      <c r="C10" s="20">
        <v>730.09</v>
      </c>
      <c r="D10" s="20" t="s">
        <v>4</v>
      </c>
      <c r="E10" s="20">
        <f>ROUND(IF(D10='[1]Liste choix'!$C$8,0,IF($H10=$S$6,(C10/1.14975*0.05*0.5),C10/1.14975*0.05)),2)</f>
        <v>31.75</v>
      </c>
      <c r="F10" s="20">
        <f>ROUND(IF(D10='[1]Liste choix'!$C$8,0,IF($H10=$S$6,C10/1.14975*0.09975*0.5,C10/1.14975*0.09975)),2)</f>
        <v>63.34</v>
      </c>
      <c r="G10" s="20">
        <f>C10-E10-F10</f>
        <v>635</v>
      </c>
      <c r="H10" s="19" t="s">
        <v>143</v>
      </c>
      <c r="I10" s="19" t="s">
        <v>17</v>
      </c>
      <c r="J10" s="10">
        <f>+IF($H10=$J$6,$G10,0)-IF($I10=$J$6,$G10,0)</f>
        <v>0</v>
      </c>
      <c r="K10" s="10">
        <f>+IF($H10=K$6,$G10,0)-IF($I10=K$6,$G10,0)</f>
        <v>0</v>
      </c>
      <c r="L10" s="10">
        <f>+IF($H10=L$6,$G10,0)-IF($I10=L$6,$G10,0)</f>
        <v>0</v>
      </c>
      <c r="M10" s="10">
        <f>+IF($H10=M$6,$G10,0)-IF($I10=M$6,$G10,0)</f>
        <v>0</v>
      </c>
      <c r="N10" s="10">
        <f>+IF($H10=N$6,$G10,0)-IF($I10=N$6,$G10,0)</f>
        <v>0</v>
      </c>
      <c r="O10" s="10">
        <f>+IF($H10=O$6,$G10,0)-IF($I10=O$6,$G10,0)</f>
        <v>0</v>
      </c>
      <c r="P10" s="10">
        <f>+IF($H10=P$6,$G10,0)-IF($I10=P$6,$G10,0)</f>
        <v>0</v>
      </c>
      <c r="Q10" s="10">
        <f>+IF($H10=Q$6,$G10,0)-IF($I10=Q$6,$G10,0)</f>
        <v>0</v>
      </c>
      <c r="R10" s="10">
        <f>+IF($H10=R$6,$G10,0)-IF($I10=R$6,$G10,0)</f>
        <v>0</v>
      </c>
      <c r="S10" s="10">
        <f>+IF($H10=S$6,$G10,0)-IF($I10=S$6,$G10,0)</f>
        <v>0</v>
      </c>
      <c r="T10" s="10">
        <f>+IF($H10=T$6,$G10,0)-IF($I10=T$6,$G10,0)</f>
        <v>0</v>
      </c>
      <c r="U10" s="10">
        <f>+IF($H10=U$6,$G10,0)-IF($I10=U$6,$G10,0)</f>
        <v>635</v>
      </c>
      <c r="V10" s="10">
        <f>+IF($H10=V$6,$G10,0)-IF($I10=V$6,$G10,0)</f>
        <v>0</v>
      </c>
      <c r="W10" s="10">
        <f>+IF($H10=W$6,$G10,0)-IF($I10=W$6,$G10,0)</f>
        <v>0</v>
      </c>
      <c r="X10" s="10">
        <f>+IF($H10=X$6,$G10,0)-IF($I10=X$6,$G10,0)</f>
        <v>0</v>
      </c>
      <c r="Y10" s="10">
        <f>+IF($H10=Y$6,$G10,0)-IF($I10=Y$6,$G10,0)</f>
        <v>0</v>
      </c>
      <c r="Z10" s="10">
        <f>+IF($H10=Z$6,$G10,0)-IF($I10=Z$6,$G10,0)</f>
        <v>0</v>
      </c>
      <c r="AA10" s="10">
        <f>+IF($H10=AA$6,$G10,0)-IF($I10=AA$6,$G10,0)</f>
        <v>0</v>
      </c>
      <c r="AB10" s="10">
        <f>+IF($H10=AB$6,$G10,0)-IF($I10=AB$6,$G10,0)</f>
        <v>0</v>
      </c>
      <c r="AC10" s="10">
        <f>+IF($H10=AC$6,$G10,0)-IF($I10=AC$6,$G10,0)</f>
        <v>0</v>
      </c>
      <c r="AD10" s="10">
        <f>+IF($H10=AD$6,$G10,0)-IF($I10=AD$6,$G10,0)</f>
        <v>0</v>
      </c>
      <c r="AE10" s="10">
        <f>+IF($H10=AE$6,$G10,0)-IF($I10=AE$6,$G10,0)</f>
        <v>0</v>
      </c>
      <c r="AF10" s="10">
        <f>+IF($H10=AF$6,$G10,0)-IF($I10=AF$6,$G10,0)</f>
        <v>0</v>
      </c>
      <c r="AG10" s="10">
        <f>+IF($H10=AG$6,$C10,0)-IF($I10=AG$6,$C10,0)</f>
        <v>-730.09</v>
      </c>
      <c r="AH10" s="10">
        <f>+IF($H10=AH$6,$C10,0)-IF($I10=AH$6,$C10,0)</f>
        <v>0</v>
      </c>
      <c r="AI10" s="10">
        <f>+IF($H10=AI$6,$C10,0)-IF($I10=AI$6,$C10,0)</f>
        <v>0</v>
      </c>
      <c r="AJ10" s="10">
        <f>+IF($H10=AJ$6,$C10,0)-IF($I10=AJ$6,$C10,0)</f>
        <v>0</v>
      </c>
      <c r="AK10" s="10">
        <f>IF(D10="payée",$E10,0)</f>
        <v>31.75</v>
      </c>
      <c r="AL10" s="10">
        <f>IF(D10="payée",$F10,0)</f>
        <v>63.34</v>
      </c>
      <c r="AM10" s="10">
        <f>IF(D10="perçue",-$E10,0)</f>
        <v>0</v>
      </c>
      <c r="AN10" s="10">
        <f>IF(D10="perçue",-$F10,0)</f>
        <v>0</v>
      </c>
      <c r="AO10" s="10">
        <f>+IF($H10=AO$6,$G10,0)-IF($I10=AO$6,$G10,0)</f>
        <v>0</v>
      </c>
      <c r="AP10" s="10">
        <f>+IF($H10=AP$6,$G10,0)-IF($I10=AP$6,$G10,0)</f>
        <v>0</v>
      </c>
      <c r="AQ10" s="10">
        <f>+IF($H10=AQ$6,$G10,0)-IF($I10=AQ$6,$G10,0)</f>
        <v>0</v>
      </c>
      <c r="AR10" s="10">
        <f>+IF($H10=AR$6,$G10,0)-IF($I10=AR$6,$G10,0)</f>
        <v>0</v>
      </c>
      <c r="AS10" s="10">
        <f>+IF($H10=AS$6,$G10,0)-IF($I10=AS$6,$G10,0)</f>
        <v>0</v>
      </c>
      <c r="AT10" s="10">
        <f>+IF($H10=AT$6,$G10,0)-IF($I10=AT$6,$G10,0)</f>
        <v>0</v>
      </c>
      <c r="AU10" s="10">
        <f>+IF($H10=AU$6,$G10,0)-IF($I10=AU$6,$G10,0)</f>
        <v>0</v>
      </c>
      <c r="AV10" s="10">
        <f>+IF($H10=AV$6,$G10,0)-IF($I10=AV$6,$G10,0)</f>
        <v>0</v>
      </c>
      <c r="AW10" s="10">
        <f>+IF($H10=AW$6,$G10,0)-IF($I10=AW$6,$G10,0)</f>
        <v>0</v>
      </c>
      <c r="AX10" s="10">
        <f>+IF($H10=AX$6,$G10,0)-IF($I10=AX$6,$G10,0)</f>
        <v>0</v>
      </c>
      <c r="AY10" s="10">
        <f>+IF($H10=AY$6,$G10,0)-IF($I10=AY$6,$G10,0)</f>
        <v>0</v>
      </c>
      <c r="AZ10" s="10">
        <f>+IF($H10=AZ$6,$G10,0)-IF($I10=AZ$6,$G10,0)</f>
        <v>0</v>
      </c>
      <c r="BA10" s="10">
        <f>+IF($H10=BA$6,$C10,0)-IF($I10=BA$6,$C10,0)</f>
        <v>0</v>
      </c>
      <c r="BB10" s="10">
        <f>+IF($H10=BB$6,$C10,0)-IF($I10=BB$6,$C10,0)</f>
        <v>0</v>
      </c>
      <c r="BC10" s="10">
        <f>+IF($H10=BC$6,$C10,0)-IF($I10=BC$6,$C10,0)</f>
        <v>0</v>
      </c>
      <c r="BD10" s="10">
        <f>+IF($H10=BD$6,$C10,0)-IF($I10=BD$6,$C10,0)</f>
        <v>0</v>
      </c>
      <c r="BE10" s="10">
        <f>+IF($H10=BE$6,$C10,0)-IF($I10=BE$6,$C10,0)</f>
        <v>0</v>
      </c>
      <c r="BF10" s="10">
        <f>+IF($H10=BF$6,$C10,0)-IF($I10=BF$6,$C10,0)</f>
        <v>0</v>
      </c>
      <c r="BG10" s="10">
        <f>+IF($H10=BG$6,$C10,0)-IF($I10=BG$6,$C10,0)</f>
        <v>0</v>
      </c>
      <c r="BH10" s="10">
        <f>+IF($H10=BH$6,$C10,0)-IF($I10=BH$6,$C10,0)</f>
        <v>0</v>
      </c>
      <c r="BI10" s="10">
        <f>+IF($H10=BI$6,$G10,0)-IF($I10=BI$6,$G10,0)</f>
        <v>0</v>
      </c>
      <c r="BJ10" s="10">
        <f>+IF($H10=BJ$6,$G10,0)-IF($I10=BJ$6,$G10,0)</f>
        <v>0</v>
      </c>
      <c r="BK10" s="10">
        <f>+IF($H10=BK$6,$G10,0)-IF($I10=BK$6,$G10,0)</f>
        <v>0</v>
      </c>
      <c r="BL10" s="10">
        <f>+IF($H10=BL$6,$G10,0)-IF($I10=BL$6,$G10,0)</f>
        <v>0</v>
      </c>
      <c r="BM10" s="10">
        <f>+IF($H10=BM$6,$G10,0)-IF($I10=BM$6,$G10,0)</f>
        <v>0</v>
      </c>
      <c r="BN10" s="10">
        <f>+IF($H10=BN$6,$G10,0)-IF($I10=BN$6,$G10,0)</f>
        <v>0</v>
      </c>
      <c r="BO10" s="10">
        <f>+IF($H10=BO$6,$G10,0)-IF($I10=BO$6,$G10,0)</f>
        <v>0</v>
      </c>
      <c r="BP10" s="10">
        <f>+IF($H10=BP$6,$G10,0)-IF($I10=BP$6,$G10,0)</f>
        <v>0</v>
      </c>
      <c r="BQ10" s="10">
        <f>+IF($H10=BQ$6,$G10,0)-IF($I10=BQ$6,$G10,0)</f>
        <v>0</v>
      </c>
      <c r="BR10" s="10">
        <f>SUM(J10:BQ10)</f>
        <v>-2.8421709430404007E-14</v>
      </c>
    </row>
    <row r="11" spans="1:70" s="9" customFormat="1" x14ac:dyDescent="0.25">
      <c r="A11" s="19">
        <v>45505</v>
      </c>
      <c r="B11" s="21" t="s">
        <v>142</v>
      </c>
      <c r="C11" s="20">
        <v>2816.89</v>
      </c>
      <c r="D11" s="20" t="s">
        <v>13</v>
      </c>
      <c r="E11" s="20">
        <f>ROUND(IF(D11='[1]Liste choix'!$C$8,0,IF($H11=$S$6,(C11/1.14975*0.05*0.5),C11/1.14975*0.05)),2)</f>
        <v>0</v>
      </c>
      <c r="F11" s="20">
        <f>ROUND(IF(D11='[1]Liste choix'!$C$8,0,IF($H11=$S$6,C11/1.14975*0.09975*0.5,C11/1.14975*0.09975)),2)</f>
        <v>0</v>
      </c>
      <c r="G11" s="20">
        <f>C11-E11-F11</f>
        <v>2816.89</v>
      </c>
      <c r="H11" s="19" t="s">
        <v>17</v>
      </c>
      <c r="I11" s="19" t="s">
        <v>8</v>
      </c>
      <c r="J11" s="10">
        <f>+IF($H11=$J$6,$G11,0)-IF($I11=$J$6,$G11,0)</f>
        <v>0</v>
      </c>
      <c r="K11" s="10">
        <f>+IF($H11=K$6,$G11,0)-IF($I11=K$6,$G11,0)</f>
        <v>0</v>
      </c>
      <c r="L11" s="10">
        <f>+IF($H11=L$6,$G11,0)-IF($I11=L$6,$G11,0)</f>
        <v>0</v>
      </c>
      <c r="M11" s="10">
        <f>+IF($H11=M$6,$G11,0)-IF($I11=M$6,$G11,0)</f>
        <v>0</v>
      </c>
      <c r="N11" s="10">
        <f>+IF($H11=N$6,$G11,0)-IF($I11=N$6,$G11,0)</f>
        <v>0</v>
      </c>
      <c r="O11" s="10">
        <f>+IF($H11=O$6,$G11,0)-IF($I11=O$6,$G11,0)</f>
        <v>0</v>
      </c>
      <c r="P11" s="10">
        <f>+IF($H11=P$6,$G11,0)-IF($I11=P$6,$G11,0)</f>
        <v>0</v>
      </c>
      <c r="Q11" s="10">
        <f>+IF($H11=Q$6,$G11,0)-IF($I11=Q$6,$G11,0)</f>
        <v>0</v>
      </c>
      <c r="R11" s="10">
        <f>+IF($H11=R$6,$G11,0)-IF($I11=R$6,$G11,0)</f>
        <v>0</v>
      </c>
      <c r="S11" s="10">
        <f>+IF($H11=S$6,$G11,0)-IF($I11=S$6,$G11,0)</f>
        <v>0</v>
      </c>
      <c r="T11" s="10">
        <f>+IF($H11=T$6,$G11,0)-IF($I11=T$6,$G11,0)</f>
        <v>0</v>
      </c>
      <c r="U11" s="10">
        <f>+IF($H11=U$6,$G11,0)-IF($I11=U$6,$G11,0)</f>
        <v>0</v>
      </c>
      <c r="V11" s="10">
        <f>+IF($H11=V$6,$G11,0)-IF($I11=V$6,$G11,0)</f>
        <v>0</v>
      </c>
      <c r="W11" s="10">
        <f>+IF($H11=W$6,$G11,0)-IF($I11=W$6,$G11,0)</f>
        <v>0</v>
      </c>
      <c r="X11" s="10">
        <f>+IF($H11=X$6,$G11,0)-IF($I11=X$6,$G11,0)</f>
        <v>0</v>
      </c>
      <c r="Y11" s="10">
        <f>+IF($H11=Y$6,$G11,0)-IF($I11=Y$6,$G11,0)</f>
        <v>0</v>
      </c>
      <c r="Z11" s="10">
        <f>+IF($H11=Z$6,$G11,0)-IF($I11=Z$6,$G11,0)</f>
        <v>0</v>
      </c>
      <c r="AA11" s="10">
        <f>+IF($H11=AA$6,$G11,0)-IF($I11=AA$6,$G11,0)</f>
        <v>0</v>
      </c>
      <c r="AB11" s="10">
        <f>+IF($H11=AB$6,$G11,0)-IF($I11=AB$6,$G11,0)</f>
        <v>0</v>
      </c>
      <c r="AC11" s="10">
        <f>+IF($H11=AC$6,$G11,0)-IF($I11=AC$6,$G11,0)</f>
        <v>0</v>
      </c>
      <c r="AD11" s="10">
        <f>+IF($H11=AD$6,$G11,0)-IF($I11=AD$6,$G11,0)</f>
        <v>0</v>
      </c>
      <c r="AE11" s="10">
        <f>+IF($H11=AE$6,$G11,0)-IF($I11=AE$6,$G11,0)</f>
        <v>0</v>
      </c>
      <c r="AF11" s="10">
        <f>+IF($H11=AF$6,$G11,0)-IF($I11=AF$6,$G11,0)</f>
        <v>0</v>
      </c>
      <c r="AG11" s="10">
        <f>+IF($H11=AG$6,$C11,0)-IF($I11=AG$6,$C11,0)</f>
        <v>2816.89</v>
      </c>
      <c r="AH11" s="10">
        <f>+IF($H11=AH$6,$C11,0)-IF($I11=AH$6,$C11,0)</f>
        <v>-2816.89</v>
      </c>
      <c r="AI11" s="10">
        <f>+IF($H11=AI$6,$C11,0)-IF($I11=AI$6,$C11,0)</f>
        <v>0</v>
      </c>
      <c r="AJ11" s="10">
        <f>+IF($H11=AJ$6,$C11,0)-IF($I11=AJ$6,$C11,0)</f>
        <v>0</v>
      </c>
      <c r="AK11" s="10">
        <f>IF(D11="payée",$E11,0)</f>
        <v>0</v>
      </c>
      <c r="AL11" s="10">
        <f>IF(D11="payée",$F11,0)</f>
        <v>0</v>
      </c>
      <c r="AM11" s="10">
        <f>IF(D11="perçue",-$E11,0)</f>
        <v>0</v>
      </c>
      <c r="AN11" s="10">
        <f>IF(D11="perçue",-$F11,0)</f>
        <v>0</v>
      </c>
      <c r="AO11" s="10">
        <f>+IF($H11=AO$6,$G11,0)-IF($I11=AO$6,$G11,0)</f>
        <v>0</v>
      </c>
      <c r="AP11" s="10">
        <f>+IF($H11=AP$6,$G11,0)-IF($I11=AP$6,$G11,0)</f>
        <v>0</v>
      </c>
      <c r="AQ11" s="10">
        <f>+IF($H11=AQ$6,$G11,0)-IF($I11=AQ$6,$G11,0)</f>
        <v>0</v>
      </c>
      <c r="AR11" s="10">
        <f>+IF($H11=AR$6,$G11,0)-IF($I11=AR$6,$G11,0)</f>
        <v>0</v>
      </c>
      <c r="AS11" s="10">
        <f>+IF($H11=AS$6,$G11,0)-IF($I11=AS$6,$G11,0)</f>
        <v>0</v>
      </c>
      <c r="AT11" s="10">
        <f>+IF($H11=AT$6,$G11,0)-IF($I11=AT$6,$G11,0)</f>
        <v>0</v>
      </c>
      <c r="AU11" s="10">
        <f>+IF($H11=AU$6,$G11,0)-IF($I11=AU$6,$G11,0)</f>
        <v>0</v>
      </c>
      <c r="AV11" s="10">
        <f>+IF($H11=AV$6,$G11,0)-IF($I11=AV$6,$G11,0)</f>
        <v>0</v>
      </c>
      <c r="AW11" s="10">
        <f>+IF($H11=AW$6,$G11,0)-IF($I11=AW$6,$G11,0)</f>
        <v>0</v>
      </c>
      <c r="AX11" s="10">
        <f>+IF($H11=AX$6,$G11,0)-IF($I11=AX$6,$G11,0)</f>
        <v>0</v>
      </c>
      <c r="AY11" s="10">
        <f>+IF($H11=AY$6,$G11,0)-IF($I11=AY$6,$G11,0)</f>
        <v>0</v>
      </c>
      <c r="AZ11" s="10">
        <f>+IF($H11=AZ$6,$G11,0)-IF($I11=AZ$6,$G11,0)</f>
        <v>0</v>
      </c>
      <c r="BA11" s="10">
        <f>+IF($H11=BA$6,$C11,0)-IF($I11=BA$6,$C11,0)</f>
        <v>0</v>
      </c>
      <c r="BB11" s="10">
        <f>+IF($H11=BB$6,$C11,0)-IF($I11=BB$6,$C11,0)</f>
        <v>0</v>
      </c>
      <c r="BC11" s="10">
        <f>+IF($H11=BC$6,$C11,0)-IF($I11=BC$6,$C11,0)</f>
        <v>0</v>
      </c>
      <c r="BD11" s="10">
        <f>+IF($H11=BD$6,$C11,0)-IF($I11=BD$6,$C11,0)</f>
        <v>0</v>
      </c>
      <c r="BE11" s="10">
        <f>+IF($H11=BE$6,$C11,0)-IF($I11=BE$6,$C11,0)</f>
        <v>0</v>
      </c>
      <c r="BF11" s="10">
        <f>+IF($H11=BF$6,$C11,0)-IF($I11=BF$6,$C11,0)</f>
        <v>0</v>
      </c>
      <c r="BG11" s="10">
        <f>+IF($H11=BG$6,$C11,0)-IF($I11=BG$6,$C11,0)</f>
        <v>0</v>
      </c>
      <c r="BH11" s="10">
        <f>+IF($H11=BH$6,$C11,0)-IF($I11=BH$6,$C11,0)</f>
        <v>0</v>
      </c>
      <c r="BI11" s="10">
        <f>+IF($H11=BI$6,$G11,0)-IF($I11=BI$6,$G11,0)</f>
        <v>0</v>
      </c>
      <c r="BJ11" s="10">
        <f>+IF($H11=BJ$6,$G11,0)-IF($I11=BJ$6,$G11,0)</f>
        <v>0</v>
      </c>
      <c r="BK11" s="10">
        <f>+IF($H11=BK$6,$G11,0)-IF($I11=BK$6,$G11,0)</f>
        <v>0</v>
      </c>
      <c r="BL11" s="10">
        <f>+IF($H11=BL$6,$G11,0)-IF($I11=BL$6,$G11,0)</f>
        <v>0</v>
      </c>
      <c r="BM11" s="10">
        <f>+IF($H11=BM$6,$G11,0)-IF($I11=BM$6,$G11,0)</f>
        <v>0</v>
      </c>
      <c r="BN11" s="10">
        <f>+IF($H11=BN$6,$G11,0)-IF($I11=BN$6,$G11,0)</f>
        <v>0</v>
      </c>
      <c r="BO11" s="10">
        <f>+IF($H11=BO$6,$G11,0)-IF($I11=BO$6,$G11,0)</f>
        <v>0</v>
      </c>
      <c r="BP11" s="10">
        <f>+IF($H11=BP$6,$G11,0)-IF($I11=BP$6,$G11,0)</f>
        <v>0</v>
      </c>
      <c r="BQ11" s="10">
        <f>+IF($H11=BQ$6,$G11,0)-IF($I11=BQ$6,$G11,0)</f>
        <v>0</v>
      </c>
      <c r="BR11" s="10">
        <f>SUM(J11:BQ11)</f>
        <v>0</v>
      </c>
    </row>
    <row r="12" spans="1:70" s="9" customFormat="1" x14ac:dyDescent="0.25">
      <c r="A12" s="19">
        <v>45505</v>
      </c>
      <c r="B12" s="21" t="s">
        <v>141</v>
      </c>
      <c r="C12" s="20">
        <v>1609.65</v>
      </c>
      <c r="D12" s="20" t="s">
        <v>13</v>
      </c>
      <c r="E12" s="20">
        <f>ROUND(IF(D12='[1]Liste choix'!$C$8,0,IF($H12=$S$6,(C12/1.14975*0.05*0.5),C12/1.14975*0.05)),2)</f>
        <v>0</v>
      </c>
      <c r="F12" s="20">
        <f>ROUND(IF(D12='[1]Liste choix'!$C$8,0,IF($H12=$S$6,C12/1.14975*0.09975*0.5,C12/1.14975*0.09975)),2)</f>
        <v>0</v>
      </c>
      <c r="G12" s="20">
        <f>C12-E12-F12</f>
        <v>1609.65</v>
      </c>
      <c r="H12" s="19" t="s">
        <v>17</v>
      </c>
      <c r="I12" s="19" t="s">
        <v>8</v>
      </c>
      <c r="J12" s="10">
        <f>+IF($H12=$J$6,$G12,0)-IF($I12=$J$6,$G12,0)</f>
        <v>0</v>
      </c>
      <c r="K12" s="10">
        <f>+IF($H12=K$6,$G12,0)-IF($I12=K$6,$G12,0)</f>
        <v>0</v>
      </c>
      <c r="L12" s="10">
        <f>+IF($H12=L$6,$G12,0)-IF($I12=L$6,$G12,0)</f>
        <v>0</v>
      </c>
      <c r="M12" s="10">
        <f>+IF($H12=M$6,$G12,0)-IF($I12=M$6,$G12,0)</f>
        <v>0</v>
      </c>
      <c r="N12" s="10">
        <f>+IF($H12=N$6,$G12,0)-IF($I12=N$6,$G12,0)</f>
        <v>0</v>
      </c>
      <c r="O12" s="10">
        <f>+IF($H12=O$6,$G12,0)-IF($I12=O$6,$G12,0)</f>
        <v>0</v>
      </c>
      <c r="P12" s="10">
        <f>+IF($H12=P$6,$G12,0)-IF($I12=P$6,$G12,0)</f>
        <v>0</v>
      </c>
      <c r="Q12" s="10">
        <f>+IF($H12=Q$6,$G12,0)-IF($I12=Q$6,$G12,0)</f>
        <v>0</v>
      </c>
      <c r="R12" s="10">
        <f>+IF($H12=R$6,$G12,0)-IF($I12=R$6,$G12,0)</f>
        <v>0</v>
      </c>
      <c r="S12" s="10">
        <f>+IF($H12=S$6,$G12,0)-IF($I12=S$6,$G12,0)</f>
        <v>0</v>
      </c>
      <c r="T12" s="10">
        <f>+IF($H12=T$6,$G12,0)-IF($I12=T$6,$G12,0)</f>
        <v>0</v>
      </c>
      <c r="U12" s="10">
        <f>+IF($H12=U$6,$G12,0)-IF($I12=U$6,$G12,0)</f>
        <v>0</v>
      </c>
      <c r="V12" s="10">
        <f>+IF($H12=V$6,$G12,0)-IF($I12=V$6,$G12,0)</f>
        <v>0</v>
      </c>
      <c r="W12" s="10">
        <f>+IF($H12=W$6,$G12,0)-IF($I12=W$6,$G12,0)</f>
        <v>0</v>
      </c>
      <c r="X12" s="10">
        <f>+IF($H12=X$6,$G12,0)-IF($I12=X$6,$G12,0)</f>
        <v>0</v>
      </c>
      <c r="Y12" s="10">
        <f>+IF($H12=Y$6,$G12,0)-IF($I12=Y$6,$G12,0)</f>
        <v>0</v>
      </c>
      <c r="Z12" s="10">
        <f>+IF($H12=Z$6,$G12,0)-IF($I12=Z$6,$G12,0)</f>
        <v>0</v>
      </c>
      <c r="AA12" s="10">
        <f>+IF($H12=AA$6,$G12,0)-IF($I12=AA$6,$G12,0)</f>
        <v>0</v>
      </c>
      <c r="AB12" s="10">
        <f>+IF($H12=AB$6,$G12,0)-IF($I12=AB$6,$G12,0)</f>
        <v>0</v>
      </c>
      <c r="AC12" s="10">
        <f>+IF($H12=AC$6,$G12,0)-IF($I12=AC$6,$G12,0)</f>
        <v>0</v>
      </c>
      <c r="AD12" s="10">
        <f>+IF($H12=AD$6,$G12,0)-IF($I12=AD$6,$G12,0)</f>
        <v>0</v>
      </c>
      <c r="AE12" s="10">
        <f>+IF($H12=AE$6,$G12,0)-IF($I12=AE$6,$G12,0)</f>
        <v>0</v>
      </c>
      <c r="AF12" s="10">
        <f>+IF($H12=AF$6,$G12,0)-IF($I12=AF$6,$G12,0)</f>
        <v>0</v>
      </c>
      <c r="AG12" s="10">
        <f>+IF($H12=AG$6,$C12,0)-IF($I12=AG$6,$C12,0)</f>
        <v>1609.65</v>
      </c>
      <c r="AH12" s="10">
        <f>+IF($H12=AH$6,$C12,0)-IF($I12=AH$6,$C12,0)</f>
        <v>-1609.65</v>
      </c>
      <c r="AI12" s="10">
        <f>+IF($H12=AI$6,$C12,0)-IF($I12=AI$6,$C12,0)</f>
        <v>0</v>
      </c>
      <c r="AJ12" s="10">
        <f>+IF($H12=AJ$6,$C12,0)-IF($I12=AJ$6,$C12,0)</f>
        <v>0</v>
      </c>
      <c r="AK12" s="10">
        <f>IF(D12="payée",$E12,0)</f>
        <v>0</v>
      </c>
      <c r="AL12" s="10">
        <f>IF(D12="payée",$F12,0)</f>
        <v>0</v>
      </c>
      <c r="AM12" s="10">
        <f>IF(D12="perçue",-$E12,0)</f>
        <v>0</v>
      </c>
      <c r="AN12" s="10">
        <f>IF(D12="perçue",-$F12,0)</f>
        <v>0</v>
      </c>
      <c r="AO12" s="10">
        <f>+IF($H12=AO$6,$G12,0)-IF($I12=AO$6,$G12,0)</f>
        <v>0</v>
      </c>
      <c r="AP12" s="10">
        <f>+IF($H12=AP$6,$G12,0)-IF($I12=AP$6,$G12,0)</f>
        <v>0</v>
      </c>
      <c r="AQ12" s="10">
        <f>+IF($H12=AQ$6,$G12,0)-IF($I12=AQ$6,$G12,0)</f>
        <v>0</v>
      </c>
      <c r="AR12" s="10">
        <f>+IF($H12=AR$6,$G12,0)-IF($I12=AR$6,$G12,0)</f>
        <v>0</v>
      </c>
      <c r="AS12" s="10">
        <f>+IF($H12=AS$6,$G12,0)-IF($I12=AS$6,$G12,0)</f>
        <v>0</v>
      </c>
      <c r="AT12" s="10">
        <f>+IF($H12=AT$6,$G12,0)-IF($I12=AT$6,$G12,0)</f>
        <v>0</v>
      </c>
      <c r="AU12" s="10">
        <f>+IF($H12=AU$6,$G12,0)-IF($I12=AU$6,$G12,0)</f>
        <v>0</v>
      </c>
      <c r="AV12" s="10">
        <f>+IF($H12=AV$6,$G12,0)-IF($I12=AV$6,$G12,0)</f>
        <v>0</v>
      </c>
      <c r="AW12" s="10">
        <f>+IF($H12=AW$6,$G12,0)-IF($I12=AW$6,$G12,0)</f>
        <v>0</v>
      </c>
      <c r="AX12" s="10">
        <f>+IF($H12=AX$6,$G12,0)-IF($I12=AX$6,$G12,0)</f>
        <v>0</v>
      </c>
      <c r="AY12" s="10">
        <f>+IF($H12=AY$6,$G12,0)-IF($I12=AY$6,$G12,0)</f>
        <v>0</v>
      </c>
      <c r="AZ12" s="10">
        <f>+IF($H12=AZ$6,$G12,0)-IF($I12=AZ$6,$G12,0)</f>
        <v>0</v>
      </c>
      <c r="BA12" s="10">
        <f>+IF($H12=BA$6,$C12,0)-IF($I12=BA$6,$C12,0)</f>
        <v>0</v>
      </c>
      <c r="BB12" s="10">
        <f>+IF($H12=BB$6,$C12,0)-IF($I12=BB$6,$C12,0)</f>
        <v>0</v>
      </c>
      <c r="BC12" s="10">
        <f>+IF($H12=BC$6,$C12,0)-IF($I12=BC$6,$C12,0)</f>
        <v>0</v>
      </c>
      <c r="BD12" s="10">
        <f>+IF($H12=BD$6,$C12,0)-IF($I12=BD$6,$C12,0)</f>
        <v>0</v>
      </c>
      <c r="BE12" s="10">
        <f>+IF($H12=BE$6,$C12,0)-IF($I12=BE$6,$C12,0)</f>
        <v>0</v>
      </c>
      <c r="BF12" s="10">
        <f>+IF($H12=BF$6,$C12,0)-IF($I12=BF$6,$C12,0)</f>
        <v>0</v>
      </c>
      <c r="BG12" s="10">
        <f>+IF($H12=BG$6,$C12,0)-IF($I12=BG$6,$C12,0)</f>
        <v>0</v>
      </c>
      <c r="BH12" s="10">
        <f>+IF($H12=BH$6,$C12,0)-IF($I12=BH$6,$C12,0)</f>
        <v>0</v>
      </c>
      <c r="BI12" s="10">
        <f>+IF($H12=BI$6,$G12,0)-IF($I12=BI$6,$G12,0)</f>
        <v>0</v>
      </c>
      <c r="BJ12" s="10">
        <f>+IF($H12=BJ$6,$G12,0)-IF($I12=BJ$6,$G12,0)</f>
        <v>0</v>
      </c>
      <c r="BK12" s="10">
        <f>+IF($H12=BK$6,$G12,0)-IF($I12=BK$6,$G12,0)</f>
        <v>0</v>
      </c>
      <c r="BL12" s="10">
        <f>+IF($H12=BL$6,$G12,0)-IF($I12=BL$6,$G12,0)</f>
        <v>0</v>
      </c>
      <c r="BM12" s="10">
        <f>+IF($H12=BM$6,$G12,0)-IF($I12=BM$6,$G12,0)</f>
        <v>0</v>
      </c>
      <c r="BN12" s="10">
        <f>+IF($H12=BN$6,$G12,0)-IF($I12=BN$6,$G12,0)</f>
        <v>0</v>
      </c>
      <c r="BO12" s="10">
        <f>+IF($H12=BO$6,$G12,0)-IF($I12=BO$6,$G12,0)</f>
        <v>0</v>
      </c>
      <c r="BP12" s="10">
        <f>+IF($H12=BP$6,$G12,0)-IF($I12=BP$6,$G12,0)</f>
        <v>0</v>
      </c>
      <c r="BQ12" s="10">
        <f>+IF($H12=BQ$6,$G12,0)-IF($I12=BQ$6,$G12,0)</f>
        <v>0</v>
      </c>
      <c r="BR12" s="10">
        <f>SUM(J12:BQ12)</f>
        <v>0</v>
      </c>
    </row>
    <row r="13" spans="1:70" s="9" customFormat="1" x14ac:dyDescent="0.25">
      <c r="A13" s="19">
        <v>45505</v>
      </c>
      <c r="B13" s="21" t="s">
        <v>140</v>
      </c>
      <c r="C13" s="20">
        <v>1609.65</v>
      </c>
      <c r="D13" s="20" t="s">
        <v>13</v>
      </c>
      <c r="E13" s="20">
        <f>ROUND(IF(D13='[1]Liste choix'!$C$8,0,IF($H13=$S$6,(C13/1.14975*0.05*0.5),C13/1.14975*0.05)),2)</f>
        <v>0</v>
      </c>
      <c r="F13" s="20">
        <f>ROUND(IF(D13='[1]Liste choix'!$C$8,0,IF($H13=$S$6,C13/1.14975*0.09975*0.5,C13/1.14975*0.09975)),2)</f>
        <v>0</v>
      </c>
      <c r="G13" s="20">
        <f>C13-E13-F13</f>
        <v>1609.65</v>
      </c>
      <c r="H13" s="19" t="s">
        <v>17</v>
      </c>
      <c r="I13" s="19" t="s">
        <v>8</v>
      </c>
      <c r="J13" s="10">
        <f>+IF($H13=$J$6,$G13,0)-IF($I13=$J$6,$G13,0)</f>
        <v>0</v>
      </c>
      <c r="K13" s="10">
        <f>+IF($H13=K$6,$G13,0)-IF($I13=K$6,$G13,0)</f>
        <v>0</v>
      </c>
      <c r="L13" s="10">
        <f>+IF($H13=L$6,$G13,0)-IF($I13=L$6,$G13,0)</f>
        <v>0</v>
      </c>
      <c r="M13" s="10">
        <f>+IF($H13=M$6,$G13,0)-IF($I13=M$6,$G13,0)</f>
        <v>0</v>
      </c>
      <c r="N13" s="10">
        <f>+IF($H13=N$6,$G13,0)-IF($I13=N$6,$G13,0)</f>
        <v>0</v>
      </c>
      <c r="O13" s="10">
        <f>+IF($H13=O$6,$G13,0)-IF($I13=O$6,$G13,0)</f>
        <v>0</v>
      </c>
      <c r="P13" s="10">
        <f>+IF($H13=P$6,$G13,0)-IF($I13=P$6,$G13,0)</f>
        <v>0</v>
      </c>
      <c r="Q13" s="10">
        <f>+IF($H13=Q$6,$G13,0)-IF($I13=Q$6,$G13,0)</f>
        <v>0</v>
      </c>
      <c r="R13" s="10">
        <f>+IF($H13=R$6,$G13,0)-IF($I13=R$6,$G13,0)</f>
        <v>0</v>
      </c>
      <c r="S13" s="10">
        <f>+IF($H13=S$6,$G13,0)-IF($I13=S$6,$G13,0)</f>
        <v>0</v>
      </c>
      <c r="T13" s="10">
        <f>+IF($H13=T$6,$G13,0)-IF($I13=T$6,$G13,0)</f>
        <v>0</v>
      </c>
      <c r="U13" s="10">
        <f>+IF($H13=U$6,$G13,0)-IF($I13=U$6,$G13,0)</f>
        <v>0</v>
      </c>
      <c r="V13" s="10">
        <f>+IF($H13=V$6,$G13,0)-IF($I13=V$6,$G13,0)</f>
        <v>0</v>
      </c>
      <c r="W13" s="10">
        <f>+IF($H13=W$6,$G13,0)-IF($I13=W$6,$G13,0)</f>
        <v>0</v>
      </c>
      <c r="X13" s="10">
        <f>+IF($H13=X$6,$G13,0)-IF($I13=X$6,$G13,0)</f>
        <v>0</v>
      </c>
      <c r="Y13" s="10">
        <f>+IF($H13=Y$6,$G13,0)-IF($I13=Y$6,$G13,0)</f>
        <v>0</v>
      </c>
      <c r="Z13" s="10">
        <f>+IF($H13=Z$6,$G13,0)-IF($I13=Z$6,$G13,0)</f>
        <v>0</v>
      </c>
      <c r="AA13" s="10">
        <f>+IF($H13=AA$6,$G13,0)-IF($I13=AA$6,$G13,0)</f>
        <v>0</v>
      </c>
      <c r="AB13" s="10">
        <f>+IF($H13=AB$6,$G13,0)-IF($I13=AB$6,$G13,0)</f>
        <v>0</v>
      </c>
      <c r="AC13" s="10">
        <f>+IF($H13=AC$6,$G13,0)-IF($I13=AC$6,$G13,0)</f>
        <v>0</v>
      </c>
      <c r="AD13" s="10">
        <f>+IF($H13=AD$6,$G13,0)-IF($I13=AD$6,$G13,0)</f>
        <v>0</v>
      </c>
      <c r="AE13" s="10">
        <f>+IF($H13=AE$6,$G13,0)-IF($I13=AE$6,$G13,0)</f>
        <v>0</v>
      </c>
      <c r="AF13" s="10">
        <f>+IF($H13=AF$6,$G13,0)-IF($I13=AF$6,$G13,0)</f>
        <v>0</v>
      </c>
      <c r="AG13" s="10">
        <f>+IF($H13=AG$6,$C13,0)-IF($I13=AG$6,$C13,0)</f>
        <v>1609.65</v>
      </c>
      <c r="AH13" s="10">
        <f>+IF($H13=AH$6,$C13,0)-IF($I13=AH$6,$C13,0)</f>
        <v>-1609.65</v>
      </c>
      <c r="AI13" s="10">
        <f>+IF($H13=AI$6,$C13,0)-IF($I13=AI$6,$C13,0)</f>
        <v>0</v>
      </c>
      <c r="AJ13" s="10">
        <f>+IF($H13=AJ$6,$C13,0)-IF($I13=AJ$6,$C13,0)</f>
        <v>0</v>
      </c>
      <c r="AK13" s="10">
        <f>IF(D13="payée",$E13,0)</f>
        <v>0</v>
      </c>
      <c r="AL13" s="10">
        <f>IF(D13="payée",$F13,0)</f>
        <v>0</v>
      </c>
      <c r="AM13" s="10">
        <f>IF(D13="perçue",-$E13,0)</f>
        <v>0</v>
      </c>
      <c r="AN13" s="10">
        <f>IF(D13="perçue",-$F13,0)</f>
        <v>0</v>
      </c>
      <c r="AO13" s="10">
        <f>+IF($H13=AO$6,$G13,0)-IF($I13=AO$6,$G13,0)</f>
        <v>0</v>
      </c>
      <c r="AP13" s="10">
        <f>+IF($H13=AP$6,$G13,0)-IF($I13=AP$6,$G13,0)</f>
        <v>0</v>
      </c>
      <c r="AQ13" s="10">
        <f>+IF($H13=AQ$6,$G13,0)-IF($I13=AQ$6,$G13,0)</f>
        <v>0</v>
      </c>
      <c r="AR13" s="10">
        <f>+IF($H13=AR$6,$G13,0)-IF($I13=AR$6,$G13,0)</f>
        <v>0</v>
      </c>
      <c r="AS13" s="10">
        <f>+IF($H13=AS$6,$G13,0)-IF($I13=AS$6,$G13,0)</f>
        <v>0</v>
      </c>
      <c r="AT13" s="10">
        <f>+IF($H13=AT$6,$G13,0)-IF($I13=AT$6,$G13,0)</f>
        <v>0</v>
      </c>
      <c r="AU13" s="10">
        <f>+IF($H13=AU$6,$G13,0)-IF($I13=AU$6,$G13,0)</f>
        <v>0</v>
      </c>
      <c r="AV13" s="10">
        <f>+IF($H13=AV$6,$G13,0)-IF($I13=AV$6,$G13,0)</f>
        <v>0</v>
      </c>
      <c r="AW13" s="10">
        <f>+IF($H13=AW$6,$G13,0)-IF($I13=AW$6,$G13,0)</f>
        <v>0</v>
      </c>
      <c r="AX13" s="10">
        <f>+IF($H13=AX$6,$G13,0)-IF($I13=AX$6,$G13,0)</f>
        <v>0</v>
      </c>
      <c r="AY13" s="10">
        <f>+IF($H13=AY$6,$G13,0)-IF($I13=AY$6,$G13,0)</f>
        <v>0</v>
      </c>
      <c r="AZ13" s="10">
        <f>+IF($H13=AZ$6,$G13,0)-IF($I13=AZ$6,$G13,0)</f>
        <v>0</v>
      </c>
      <c r="BA13" s="10">
        <f>+IF($H13=BA$6,$C13,0)-IF($I13=BA$6,$C13,0)</f>
        <v>0</v>
      </c>
      <c r="BB13" s="10">
        <f>+IF($H13=BB$6,$C13,0)-IF($I13=BB$6,$C13,0)</f>
        <v>0</v>
      </c>
      <c r="BC13" s="10">
        <f>+IF($H13=BC$6,$C13,0)-IF($I13=BC$6,$C13,0)</f>
        <v>0</v>
      </c>
      <c r="BD13" s="10">
        <f>+IF($H13=BD$6,$C13,0)-IF($I13=BD$6,$C13,0)</f>
        <v>0</v>
      </c>
      <c r="BE13" s="10">
        <f>+IF($H13=BE$6,$C13,0)-IF($I13=BE$6,$C13,0)</f>
        <v>0</v>
      </c>
      <c r="BF13" s="10">
        <f>+IF($H13=BF$6,$C13,0)-IF($I13=BF$6,$C13,0)</f>
        <v>0</v>
      </c>
      <c r="BG13" s="10">
        <f>+IF($H13=BG$6,$C13,0)-IF($I13=BG$6,$C13,0)</f>
        <v>0</v>
      </c>
      <c r="BH13" s="10">
        <f>+IF($H13=BH$6,$C13,0)-IF($I13=BH$6,$C13,0)</f>
        <v>0</v>
      </c>
      <c r="BI13" s="10">
        <f>+IF($H13=BI$6,$G13,0)-IF($I13=BI$6,$G13,0)</f>
        <v>0</v>
      </c>
      <c r="BJ13" s="10">
        <f>+IF($H13=BJ$6,$G13,0)-IF($I13=BJ$6,$G13,0)</f>
        <v>0</v>
      </c>
      <c r="BK13" s="10">
        <f>+IF($H13=BK$6,$G13,0)-IF($I13=BK$6,$G13,0)</f>
        <v>0</v>
      </c>
      <c r="BL13" s="10">
        <f>+IF($H13=BL$6,$G13,0)-IF($I13=BL$6,$G13,0)</f>
        <v>0</v>
      </c>
      <c r="BM13" s="10">
        <f>+IF($H13=BM$6,$G13,0)-IF($I13=BM$6,$G13,0)</f>
        <v>0</v>
      </c>
      <c r="BN13" s="10">
        <f>+IF($H13=BN$6,$G13,0)-IF($I13=BN$6,$G13,0)</f>
        <v>0</v>
      </c>
      <c r="BO13" s="10">
        <f>+IF($H13=BO$6,$G13,0)-IF($I13=BO$6,$G13,0)</f>
        <v>0</v>
      </c>
      <c r="BP13" s="10">
        <f>+IF($H13=BP$6,$G13,0)-IF($I13=BP$6,$G13,0)</f>
        <v>0</v>
      </c>
      <c r="BQ13" s="10">
        <f>+IF($H13=BQ$6,$G13,0)-IF($I13=BQ$6,$G13,0)</f>
        <v>0</v>
      </c>
      <c r="BR13" s="10">
        <f>SUM(J13:BQ13)</f>
        <v>0</v>
      </c>
    </row>
    <row r="14" spans="1:70" s="9" customFormat="1" x14ac:dyDescent="0.25">
      <c r="A14" s="19">
        <v>45505</v>
      </c>
      <c r="B14" s="21" t="s">
        <v>139</v>
      </c>
      <c r="C14" s="20">
        <v>1609.65</v>
      </c>
      <c r="D14" s="20" t="s">
        <v>13</v>
      </c>
      <c r="E14" s="20">
        <f>ROUND(IF(D14='[1]Liste choix'!$C$8,0,IF($H14=$S$6,(C14/1.14975*0.05*0.5),C14/1.14975*0.05)),2)</f>
        <v>0</v>
      </c>
      <c r="F14" s="20">
        <f>ROUND(IF(D14='[1]Liste choix'!$C$8,0,IF($H14=$S$6,C14/1.14975*0.09975*0.5,C14/1.14975*0.09975)),2)</f>
        <v>0</v>
      </c>
      <c r="G14" s="20">
        <f>C14-E14-F14</f>
        <v>1609.65</v>
      </c>
      <c r="H14" s="19" t="s">
        <v>17</v>
      </c>
      <c r="I14" s="19" t="s">
        <v>8</v>
      </c>
      <c r="J14" s="10">
        <f>+IF($H14=$J$6,$G14,0)-IF($I14=$J$6,$G14,0)</f>
        <v>0</v>
      </c>
      <c r="K14" s="10">
        <f>+IF($H14=K$6,$G14,0)-IF($I14=K$6,$G14,0)</f>
        <v>0</v>
      </c>
      <c r="L14" s="10">
        <f>+IF($H14=L$6,$G14,0)-IF($I14=L$6,$G14,0)</f>
        <v>0</v>
      </c>
      <c r="M14" s="10">
        <f>+IF($H14=M$6,$G14,0)-IF($I14=M$6,$G14,0)</f>
        <v>0</v>
      </c>
      <c r="N14" s="10">
        <f>+IF($H14=N$6,$G14,0)-IF($I14=N$6,$G14,0)</f>
        <v>0</v>
      </c>
      <c r="O14" s="10">
        <f>+IF($H14=O$6,$G14,0)-IF($I14=O$6,$G14,0)</f>
        <v>0</v>
      </c>
      <c r="P14" s="10">
        <f>+IF($H14=P$6,$G14,0)-IF($I14=P$6,$G14,0)</f>
        <v>0</v>
      </c>
      <c r="Q14" s="10">
        <f>+IF($H14=Q$6,$G14,0)-IF($I14=Q$6,$G14,0)</f>
        <v>0</v>
      </c>
      <c r="R14" s="10">
        <f>+IF($H14=R$6,$G14,0)-IF($I14=R$6,$G14,0)</f>
        <v>0</v>
      </c>
      <c r="S14" s="10">
        <f>+IF($H14=S$6,$G14,0)-IF($I14=S$6,$G14,0)</f>
        <v>0</v>
      </c>
      <c r="T14" s="10">
        <f>+IF($H14=T$6,$G14,0)-IF($I14=T$6,$G14,0)</f>
        <v>0</v>
      </c>
      <c r="U14" s="10">
        <f>+IF($H14=U$6,$G14,0)-IF($I14=U$6,$G14,0)</f>
        <v>0</v>
      </c>
      <c r="V14" s="10">
        <f>+IF($H14=V$6,$G14,0)-IF($I14=V$6,$G14,0)</f>
        <v>0</v>
      </c>
      <c r="W14" s="10">
        <f>+IF($H14=W$6,$G14,0)-IF($I14=W$6,$G14,0)</f>
        <v>0</v>
      </c>
      <c r="X14" s="10">
        <f>+IF($H14=X$6,$G14,0)-IF($I14=X$6,$G14,0)</f>
        <v>0</v>
      </c>
      <c r="Y14" s="10">
        <f>+IF($H14=Y$6,$G14,0)-IF($I14=Y$6,$G14,0)</f>
        <v>0</v>
      </c>
      <c r="Z14" s="10">
        <f>+IF($H14=Z$6,$G14,0)-IF($I14=Z$6,$G14,0)</f>
        <v>0</v>
      </c>
      <c r="AA14" s="10">
        <f>+IF($H14=AA$6,$G14,0)-IF($I14=AA$6,$G14,0)</f>
        <v>0</v>
      </c>
      <c r="AB14" s="10">
        <f>+IF($H14=AB$6,$G14,0)-IF($I14=AB$6,$G14,0)</f>
        <v>0</v>
      </c>
      <c r="AC14" s="10">
        <f>+IF($H14=AC$6,$G14,0)-IF($I14=AC$6,$G14,0)</f>
        <v>0</v>
      </c>
      <c r="AD14" s="10">
        <f>+IF($H14=AD$6,$G14,0)-IF($I14=AD$6,$G14,0)</f>
        <v>0</v>
      </c>
      <c r="AE14" s="10">
        <f>+IF($H14=AE$6,$G14,0)-IF($I14=AE$6,$G14,0)</f>
        <v>0</v>
      </c>
      <c r="AF14" s="10">
        <f>+IF($H14=AF$6,$G14,0)-IF($I14=AF$6,$G14,0)</f>
        <v>0</v>
      </c>
      <c r="AG14" s="10">
        <f>+IF($H14=AG$6,$C14,0)-IF($I14=AG$6,$C14,0)</f>
        <v>1609.65</v>
      </c>
      <c r="AH14" s="10">
        <f>+IF($H14=AH$6,$C14,0)-IF($I14=AH$6,$C14,0)</f>
        <v>-1609.65</v>
      </c>
      <c r="AI14" s="10">
        <f>+IF($H14=AI$6,$C14,0)-IF($I14=AI$6,$C14,0)</f>
        <v>0</v>
      </c>
      <c r="AJ14" s="10">
        <f>+IF($H14=AJ$6,$C14,0)-IF($I14=AJ$6,$C14,0)</f>
        <v>0</v>
      </c>
      <c r="AK14" s="10">
        <f>IF(D14="payée",$E14,0)</f>
        <v>0</v>
      </c>
      <c r="AL14" s="10">
        <f>IF(D14="payée",$F14,0)</f>
        <v>0</v>
      </c>
      <c r="AM14" s="10">
        <f>IF(D14="perçue",-$E14,0)</f>
        <v>0</v>
      </c>
      <c r="AN14" s="10">
        <f>IF(D14="perçue",-$F14,0)</f>
        <v>0</v>
      </c>
      <c r="AO14" s="10">
        <f>+IF($H14=AO$6,$G14,0)-IF($I14=AO$6,$G14,0)</f>
        <v>0</v>
      </c>
      <c r="AP14" s="10">
        <f>+IF($H14=AP$6,$G14,0)-IF($I14=AP$6,$G14,0)</f>
        <v>0</v>
      </c>
      <c r="AQ14" s="10">
        <f>+IF($H14=AQ$6,$G14,0)-IF($I14=AQ$6,$G14,0)</f>
        <v>0</v>
      </c>
      <c r="AR14" s="10">
        <f>+IF($H14=AR$6,$G14,0)-IF($I14=AR$6,$G14,0)</f>
        <v>0</v>
      </c>
      <c r="AS14" s="10">
        <f>+IF($H14=AS$6,$G14,0)-IF($I14=AS$6,$G14,0)</f>
        <v>0</v>
      </c>
      <c r="AT14" s="10">
        <f>+IF($H14=AT$6,$G14,0)-IF($I14=AT$6,$G14,0)</f>
        <v>0</v>
      </c>
      <c r="AU14" s="10">
        <f>+IF($H14=AU$6,$G14,0)-IF($I14=AU$6,$G14,0)</f>
        <v>0</v>
      </c>
      <c r="AV14" s="10">
        <f>+IF($H14=AV$6,$G14,0)-IF($I14=AV$6,$G14,0)</f>
        <v>0</v>
      </c>
      <c r="AW14" s="10">
        <f>+IF($H14=AW$6,$G14,0)-IF($I14=AW$6,$G14,0)</f>
        <v>0</v>
      </c>
      <c r="AX14" s="10">
        <f>+IF($H14=AX$6,$G14,0)-IF($I14=AX$6,$G14,0)</f>
        <v>0</v>
      </c>
      <c r="AY14" s="10">
        <f>+IF($H14=AY$6,$G14,0)-IF($I14=AY$6,$G14,0)</f>
        <v>0</v>
      </c>
      <c r="AZ14" s="10">
        <f>+IF($H14=AZ$6,$G14,0)-IF($I14=AZ$6,$G14,0)</f>
        <v>0</v>
      </c>
      <c r="BA14" s="10">
        <f>+IF($H14=BA$6,$C14,0)-IF($I14=BA$6,$C14,0)</f>
        <v>0</v>
      </c>
      <c r="BB14" s="10">
        <f>+IF($H14=BB$6,$C14,0)-IF($I14=BB$6,$C14,0)</f>
        <v>0</v>
      </c>
      <c r="BC14" s="10">
        <f>+IF($H14=BC$6,$C14,0)-IF($I14=BC$6,$C14,0)</f>
        <v>0</v>
      </c>
      <c r="BD14" s="10">
        <f>+IF($H14=BD$6,$C14,0)-IF($I14=BD$6,$C14,0)</f>
        <v>0</v>
      </c>
      <c r="BE14" s="10">
        <f>+IF($H14=BE$6,$C14,0)-IF($I14=BE$6,$C14,0)</f>
        <v>0</v>
      </c>
      <c r="BF14" s="10">
        <f>+IF($H14=BF$6,$C14,0)-IF($I14=BF$6,$C14,0)</f>
        <v>0</v>
      </c>
      <c r="BG14" s="10">
        <f>+IF($H14=BG$6,$C14,0)-IF($I14=BG$6,$C14,0)</f>
        <v>0</v>
      </c>
      <c r="BH14" s="10">
        <f>+IF($H14=BH$6,$C14,0)-IF($I14=BH$6,$C14,0)</f>
        <v>0</v>
      </c>
      <c r="BI14" s="10">
        <f>+IF($H14=BI$6,$G14,0)-IF($I14=BI$6,$G14,0)</f>
        <v>0</v>
      </c>
      <c r="BJ14" s="10">
        <f>+IF($H14=BJ$6,$G14,0)-IF($I14=BJ$6,$G14,0)</f>
        <v>0</v>
      </c>
      <c r="BK14" s="10">
        <f>+IF($H14=BK$6,$G14,0)-IF($I14=BK$6,$G14,0)</f>
        <v>0</v>
      </c>
      <c r="BL14" s="10">
        <f>+IF($H14=BL$6,$G14,0)-IF($I14=BL$6,$G14,0)</f>
        <v>0</v>
      </c>
      <c r="BM14" s="10">
        <f>+IF($H14=BM$6,$G14,0)-IF($I14=BM$6,$G14,0)</f>
        <v>0</v>
      </c>
      <c r="BN14" s="10">
        <f>+IF($H14=BN$6,$G14,0)-IF($I14=BN$6,$G14,0)</f>
        <v>0</v>
      </c>
      <c r="BO14" s="10">
        <f>+IF($H14=BO$6,$G14,0)-IF($I14=BO$6,$G14,0)</f>
        <v>0</v>
      </c>
      <c r="BP14" s="10">
        <f>+IF($H14=BP$6,$G14,0)-IF($I14=BP$6,$G14,0)</f>
        <v>0</v>
      </c>
      <c r="BQ14" s="10">
        <f>+IF($H14=BQ$6,$G14,0)-IF($I14=BQ$6,$G14,0)</f>
        <v>0</v>
      </c>
      <c r="BR14" s="10">
        <f>SUM(J14:BQ14)</f>
        <v>0</v>
      </c>
    </row>
    <row r="15" spans="1:70" s="9" customFormat="1" x14ac:dyDescent="0.25">
      <c r="A15" s="19">
        <v>45505</v>
      </c>
      <c r="B15" s="21" t="s">
        <v>138</v>
      </c>
      <c r="C15" s="20">
        <v>1106.6400000000001</v>
      </c>
      <c r="D15" s="20" t="s">
        <v>13</v>
      </c>
      <c r="E15" s="20">
        <f>ROUND(IF(D15='[1]Liste choix'!$C$8,0,IF($H15=$S$6,(C15/1.14975*0.05*0.5),C15/1.14975*0.05)),2)</f>
        <v>0</v>
      </c>
      <c r="F15" s="20">
        <f>ROUND(IF(D15='[1]Liste choix'!$C$8,0,IF($H15=$S$6,C15/1.14975*0.09975*0.5,C15/1.14975*0.09975)),2)</f>
        <v>0</v>
      </c>
      <c r="G15" s="20">
        <f>C15-E15-F15</f>
        <v>1106.6400000000001</v>
      </c>
      <c r="H15" s="19" t="s">
        <v>17</v>
      </c>
      <c r="I15" s="19" t="s">
        <v>8</v>
      </c>
      <c r="J15" s="10">
        <f>+IF($H15=$J$6,$G15,0)-IF($I15=$J$6,$G15,0)</f>
        <v>0</v>
      </c>
      <c r="K15" s="10">
        <f>+IF($H15=K$6,$G15,0)-IF($I15=K$6,$G15,0)</f>
        <v>0</v>
      </c>
      <c r="L15" s="10">
        <f>+IF($H15=L$6,$G15,0)-IF($I15=L$6,$G15,0)</f>
        <v>0</v>
      </c>
      <c r="M15" s="10">
        <f>+IF($H15=M$6,$G15,0)-IF($I15=M$6,$G15,0)</f>
        <v>0</v>
      </c>
      <c r="N15" s="10">
        <f>+IF($H15=N$6,$G15,0)-IF($I15=N$6,$G15,0)</f>
        <v>0</v>
      </c>
      <c r="O15" s="10">
        <f>+IF($H15=O$6,$G15,0)-IF($I15=O$6,$G15,0)</f>
        <v>0</v>
      </c>
      <c r="P15" s="10">
        <f>+IF($H15=P$6,$G15,0)-IF($I15=P$6,$G15,0)</f>
        <v>0</v>
      </c>
      <c r="Q15" s="10">
        <f>+IF($H15=Q$6,$G15,0)-IF($I15=Q$6,$G15,0)</f>
        <v>0</v>
      </c>
      <c r="R15" s="10">
        <f>+IF($H15=R$6,$G15,0)-IF($I15=R$6,$G15,0)</f>
        <v>0</v>
      </c>
      <c r="S15" s="10">
        <f>+IF($H15=S$6,$G15,0)-IF($I15=S$6,$G15,0)</f>
        <v>0</v>
      </c>
      <c r="T15" s="10">
        <f>+IF($H15=T$6,$G15,0)-IF($I15=T$6,$G15,0)</f>
        <v>0</v>
      </c>
      <c r="U15" s="10">
        <f>+IF($H15=U$6,$G15,0)-IF($I15=U$6,$G15,0)</f>
        <v>0</v>
      </c>
      <c r="V15" s="10">
        <f>+IF($H15=V$6,$G15,0)-IF($I15=V$6,$G15,0)</f>
        <v>0</v>
      </c>
      <c r="W15" s="10">
        <f>+IF($H15=W$6,$G15,0)-IF($I15=W$6,$G15,0)</f>
        <v>0</v>
      </c>
      <c r="X15" s="10">
        <f>+IF($H15=X$6,$G15,0)-IF($I15=X$6,$G15,0)</f>
        <v>0</v>
      </c>
      <c r="Y15" s="10">
        <f>+IF($H15=Y$6,$G15,0)-IF($I15=Y$6,$G15,0)</f>
        <v>0</v>
      </c>
      <c r="Z15" s="10">
        <f>+IF($H15=Z$6,$G15,0)-IF($I15=Z$6,$G15,0)</f>
        <v>0</v>
      </c>
      <c r="AA15" s="10">
        <f>+IF($H15=AA$6,$G15,0)-IF($I15=AA$6,$G15,0)</f>
        <v>0</v>
      </c>
      <c r="AB15" s="10">
        <f>+IF($H15=AB$6,$G15,0)-IF($I15=AB$6,$G15,0)</f>
        <v>0</v>
      </c>
      <c r="AC15" s="10">
        <f>+IF($H15=AC$6,$G15,0)-IF($I15=AC$6,$G15,0)</f>
        <v>0</v>
      </c>
      <c r="AD15" s="10">
        <f>+IF($H15=AD$6,$G15,0)-IF($I15=AD$6,$G15,0)</f>
        <v>0</v>
      </c>
      <c r="AE15" s="10">
        <f>+IF($H15=AE$6,$G15,0)-IF($I15=AE$6,$G15,0)</f>
        <v>0</v>
      </c>
      <c r="AF15" s="10">
        <f>+IF($H15=AF$6,$G15,0)-IF($I15=AF$6,$G15,0)</f>
        <v>0</v>
      </c>
      <c r="AG15" s="10">
        <f>+IF($H15=AG$6,$C15,0)-IF($I15=AG$6,$C15,0)</f>
        <v>1106.6400000000001</v>
      </c>
      <c r="AH15" s="10">
        <f>+IF($H15=AH$6,$C15,0)-IF($I15=AH$6,$C15,0)</f>
        <v>-1106.6400000000001</v>
      </c>
      <c r="AI15" s="10">
        <f>+IF($H15=AI$6,$C15,0)-IF($I15=AI$6,$C15,0)</f>
        <v>0</v>
      </c>
      <c r="AJ15" s="10">
        <f>+IF($H15=AJ$6,$C15,0)-IF($I15=AJ$6,$C15,0)</f>
        <v>0</v>
      </c>
      <c r="AK15" s="10">
        <f>IF(D15="payée",$E15,0)</f>
        <v>0</v>
      </c>
      <c r="AL15" s="10">
        <f>IF(D15="payée",$F15,0)</f>
        <v>0</v>
      </c>
      <c r="AM15" s="10">
        <f>IF(D15="perçue",-$E15,0)</f>
        <v>0</v>
      </c>
      <c r="AN15" s="10">
        <f>IF(D15="perçue",-$F15,0)</f>
        <v>0</v>
      </c>
      <c r="AO15" s="10">
        <f>+IF($H15=AO$6,$G15,0)-IF($I15=AO$6,$G15,0)</f>
        <v>0</v>
      </c>
      <c r="AP15" s="10">
        <f>+IF($H15=AP$6,$G15,0)-IF($I15=AP$6,$G15,0)</f>
        <v>0</v>
      </c>
      <c r="AQ15" s="10">
        <f>+IF($H15=AQ$6,$G15,0)-IF($I15=AQ$6,$G15,0)</f>
        <v>0</v>
      </c>
      <c r="AR15" s="10">
        <f>+IF($H15=AR$6,$G15,0)-IF($I15=AR$6,$G15,0)</f>
        <v>0</v>
      </c>
      <c r="AS15" s="10">
        <f>+IF($H15=AS$6,$G15,0)-IF($I15=AS$6,$G15,0)</f>
        <v>0</v>
      </c>
      <c r="AT15" s="10">
        <f>+IF($H15=AT$6,$G15,0)-IF($I15=AT$6,$G15,0)</f>
        <v>0</v>
      </c>
      <c r="AU15" s="10">
        <f>+IF($H15=AU$6,$G15,0)-IF($I15=AU$6,$G15,0)</f>
        <v>0</v>
      </c>
      <c r="AV15" s="10">
        <f>+IF($H15=AV$6,$G15,0)-IF($I15=AV$6,$G15,0)</f>
        <v>0</v>
      </c>
      <c r="AW15" s="10">
        <f>+IF($H15=AW$6,$G15,0)-IF($I15=AW$6,$G15,0)</f>
        <v>0</v>
      </c>
      <c r="AX15" s="10">
        <f>+IF($H15=AX$6,$G15,0)-IF($I15=AX$6,$G15,0)</f>
        <v>0</v>
      </c>
      <c r="AY15" s="10">
        <f>+IF($H15=AY$6,$G15,0)-IF($I15=AY$6,$G15,0)</f>
        <v>0</v>
      </c>
      <c r="AZ15" s="10">
        <f>+IF($H15=AZ$6,$G15,0)-IF($I15=AZ$6,$G15,0)</f>
        <v>0</v>
      </c>
      <c r="BA15" s="10">
        <f>+IF($H15=BA$6,$C15,0)-IF($I15=BA$6,$C15,0)</f>
        <v>0</v>
      </c>
      <c r="BB15" s="10">
        <f>+IF($H15=BB$6,$C15,0)-IF($I15=BB$6,$C15,0)</f>
        <v>0</v>
      </c>
      <c r="BC15" s="10">
        <f>+IF($H15=BC$6,$C15,0)-IF($I15=BC$6,$C15,0)</f>
        <v>0</v>
      </c>
      <c r="BD15" s="10">
        <f>+IF($H15=BD$6,$C15,0)-IF($I15=BD$6,$C15,0)</f>
        <v>0</v>
      </c>
      <c r="BE15" s="10">
        <f>+IF($H15=BE$6,$C15,0)-IF($I15=BE$6,$C15,0)</f>
        <v>0</v>
      </c>
      <c r="BF15" s="10">
        <f>+IF($H15=BF$6,$C15,0)-IF($I15=BF$6,$C15,0)</f>
        <v>0</v>
      </c>
      <c r="BG15" s="10">
        <f>+IF($H15=BG$6,$C15,0)-IF($I15=BG$6,$C15,0)</f>
        <v>0</v>
      </c>
      <c r="BH15" s="10">
        <f>+IF($H15=BH$6,$C15,0)-IF($I15=BH$6,$C15,0)</f>
        <v>0</v>
      </c>
      <c r="BI15" s="10">
        <f>+IF($H15=BI$6,$G15,0)-IF($I15=BI$6,$G15,0)</f>
        <v>0</v>
      </c>
      <c r="BJ15" s="10">
        <f>+IF($H15=BJ$6,$G15,0)-IF($I15=BJ$6,$G15,0)</f>
        <v>0</v>
      </c>
      <c r="BK15" s="10">
        <f>+IF($H15=BK$6,$G15,0)-IF($I15=BK$6,$G15,0)</f>
        <v>0</v>
      </c>
      <c r="BL15" s="10">
        <f>+IF($H15=BL$6,$G15,0)-IF($I15=BL$6,$G15,0)</f>
        <v>0</v>
      </c>
      <c r="BM15" s="10">
        <f>+IF($H15=BM$6,$G15,0)-IF($I15=BM$6,$G15,0)</f>
        <v>0</v>
      </c>
      <c r="BN15" s="10">
        <f>+IF($H15=BN$6,$G15,0)-IF($I15=BN$6,$G15,0)</f>
        <v>0</v>
      </c>
      <c r="BO15" s="10">
        <f>+IF($H15=BO$6,$G15,0)-IF($I15=BO$6,$G15,0)</f>
        <v>0</v>
      </c>
      <c r="BP15" s="10">
        <f>+IF($H15=BP$6,$G15,0)-IF($I15=BP$6,$G15,0)</f>
        <v>0</v>
      </c>
      <c r="BQ15" s="10">
        <f>+IF($H15=BQ$6,$G15,0)-IF($I15=BQ$6,$G15,0)</f>
        <v>0</v>
      </c>
      <c r="BR15" s="10">
        <f>SUM(J15:BQ15)</f>
        <v>0</v>
      </c>
    </row>
    <row r="16" spans="1:70" s="9" customFormat="1" x14ac:dyDescent="0.25">
      <c r="A16" s="19">
        <v>45505</v>
      </c>
      <c r="B16" s="21" t="s">
        <v>138</v>
      </c>
      <c r="C16" s="20">
        <v>503.01</v>
      </c>
      <c r="D16" s="20" t="s">
        <v>13</v>
      </c>
      <c r="E16" s="20">
        <f>ROUND(IF(D16='[1]Liste choix'!$C$8,0,IF($H16=$S$6,(C16/1.14975*0.05*0.5),C16/1.14975*0.05)),2)</f>
        <v>0</v>
      </c>
      <c r="F16" s="20">
        <f>ROUND(IF(D16='[1]Liste choix'!$C$8,0,IF($H16=$S$6,C16/1.14975*0.09975*0.5,C16/1.14975*0.09975)),2)</f>
        <v>0</v>
      </c>
      <c r="G16" s="20">
        <f>C16-E16-F16</f>
        <v>503.01</v>
      </c>
      <c r="H16" s="19" t="s">
        <v>17</v>
      </c>
      <c r="I16" s="19" t="s">
        <v>8</v>
      </c>
      <c r="J16" s="10">
        <f>+IF($H16=$J$6,$G16,0)-IF($I16=$J$6,$G16,0)</f>
        <v>0</v>
      </c>
      <c r="K16" s="10">
        <f>+IF($H16=K$6,$G16,0)-IF($I16=K$6,$G16,0)</f>
        <v>0</v>
      </c>
      <c r="L16" s="10">
        <f>+IF($H16=L$6,$G16,0)-IF($I16=L$6,$G16,0)</f>
        <v>0</v>
      </c>
      <c r="M16" s="10">
        <f>+IF($H16=M$6,$G16,0)-IF($I16=M$6,$G16,0)</f>
        <v>0</v>
      </c>
      <c r="N16" s="10">
        <f>+IF($H16=N$6,$G16,0)-IF($I16=N$6,$G16,0)</f>
        <v>0</v>
      </c>
      <c r="O16" s="10">
        <f>+IF($H16=O$6,$G16,0)-IF($I16=O$6,$G16,0)</f>
        <v>0</v>
      </c>
      <c r="P16" s="10">
        <f>+IF($H16=P$6,$G16,0)-IF($I16=P$6,$G16,0)</f>
        <v>0</v>
      </c>
      <c r="Q16" s="10">
        <f>+IF($H16=Q$6,$G16,0)-IF($I16=Q$6,$G16,0)</f>
        <v>0</v>
      </c>
      <c r="R16" s="10">
        <f>+IF($H16=R$6,$G16,0)-IF($I16=R$6,$G16,0)</f>
        <v>0</v>
      </c>
      <c r="S16" s="10">
        <f>+IF($H16=S$6,$G16,0)-IF($I16=S$6,$G16,0)</f>
        <v>0</v>
      </c>
      <c r="T16" s="10">
        <f>+IF($H16=T$6,$G16,0)-IF($I16=T$6,$G16,0)</f>
        <v>0</v>
      </c>
      <c r="U16" s="10">
        <f>+IF($H16=U$6,$G16,0)-IF($I16=U$6,$G16,0)</f>
        <v>0</v>
      </c>
      <c r="V16" s="10">
        <f>+IF($H16=V$6,$G16,0)-IF($I16=V$6,$G16,0)</f>
        <v>0</v>
      </c>
      <c r="W16" s="10">
        <f>+IF($H16=W$6,$G16,0)-IF($I16=W$6,$G16,0)</f>
        <v>0</v>
      </c>
      <c r="X16" s="10">
        <f>+IF($H16=X$6,$G16,0)-IF($I16=X$6,$G16,0)</f>
        <v>0</v>
      </c>
      <c r="Y16" s="10">
        <f>+IF($H16=Y$6,$G16,0)-IF($I16=Y$6,$G16,0)</f>
        <v>0</v>
      </c>
      <c r="Z16" s="10">
        <f>+IF($H16=Z$6,$G16,0)-IF($I16=Z$6,$G16,0)</f>
        <v>0</v>
      </c>
      <c r="AA16" s="10">
        <f>+IF($H16=AA$6,$G16,0)-IF($I16=AA$6,$G16,0)</f>
        <v>0</v>
      </c>
      <c r="AB16" s="10">
        <f>+IF($H16=AB$6,$G16,0)-IF($I16=AB$6,$G16,0)</f>
        <v>0</v>
      </c>
      <c r="AC16" s="10">
        <f>+IF($H16=AC$6,$G16,0)-IF($I16=AC$6,$G16,0)</f>
        <v>0</v>
      </c>
      <c r="AD16" s="10">
        <f>+IF($H16=AD$6,$G16,0)-IF($I16=AD$6,$G16,0)</f>
        <v>0</v>
      </c>
      <c r="AE16" s="10">
        <f>+IF($H16=AE$6,$G16,0)-IF($I16=AE$6,$G16,0)</f>
        <v>0</v>
      </c>
      <c r="AF16" s="10">
        <f>+IF($H16=AF$6,$G16,0)-IF($I16=AF$6,$G16,0)</f>
        <v>0</v>
      </c>
      <c r="AG16" s="10">
        <f>+IF($H16=AG$6,$C16,0)-IF($I16=AG$6,$C16,0)</f>
        <v>503.01</v>
      </c>
      <c r="AH16" s="10">
        <f>+IF($H16=AH$6,$C16,0)-IF($I16=AH$6,$C16,0)</f>
        <v>-503.01</v>
      </c>
      <c r="AI16" s="10">
        <f>+IF($H16=AI$6,$C16,0)-IF($I16=AI$6,$C16,0)</f>
        <v>0</v>
      </c>
      <c r="AJ16" s="10">
        <f>+IF($H16=AJ$6,$C16,0)-IF($I16=AJ$6,$C16,0)</f>
        <v>0</v>
      </c>
      <c r="AK16" s="10">
        <f>IF(D16="payée",$E16,0)</f>
        <v>0</v>
      </c>
      <c r="AL16" s="10">
        <f>IF(D16="payée",$F16,0)</f>
        <v>0</v>
      </c>
      <c r="AM16" s="10">
        <f>IF(D16="perçue",-$E16,0)</f>
        <v>0</v>
      </c>
      <c r="AN16" s="10">
        <f>IF(D16="perçue",-$F16,0)</f>
        <v>0</v>
      </c>
      <c r="AO16" s="10">
        <f>+IF($H16=AO$6,$G16,0)-IF($I16=AO$6,$G16,0)</f>
        <v>0</v>
      </c>
      <c r="AP16" s="10">
        <f>+IF($H16=AP$6,$G16,0)-IF($I16=AP$6,$G16,0)</f>
        <v>0</v>
      </c>
      <c r="AQ16" s="10">
        <f>+IF($H16=AQ$6,$G16,0)-IF($I16=AQ$6,$G16,0)</f>
        <v>0</v>
      </c>
      <c r="AR16" s="10">
        <f>+IF($H16=AR$6,$G16,0)-IF($I16=AR$6,$G16,0)</f>
        <v>0</v>
      </c>
      <c r="AS16" s="10">
        <f>+IF($H16=AS$6,$G16,0)-IF($I16=AS$6,$G16,0)</f>
        <v>0</v>
      </c>
      <c r="AT16" s="10">
        <f>+IF($H16=AT$6,$G16,0)-IF($I16=AT$6,$G16,0)</f>
        <v>0</v>
      </c>
      <c r="AU16" s="10">
        <f>+IF($H16=AU$6,$G16,0)-IF($I16=AU$6,$G16,0)</f>
        <v>0</v>
      </c>
      <c r="AV16" s="10">
        <f>+IF($H16=AV$6,$G16,0)-IF($I16=AV$6,$G16,0)</f>
        <v>0</v>
      </c>
      <c r="AW16" s="10">
        <f>+IF($H16=AW$6,$G16,0)-IF($I16=AW$6,$G16,0)</f>
        <v>0</v>
      </c>
      <c r="AX16" s="10">
        <f>+IF($H16=AX$6,$G16,0)-IF($I16=AX$6,$G16,0)</f>
        <v>0</v>
      </c>
      <c r="AY16" s="10">
        <f>+IF($H16=AY$6,$G16,0)-IF($I16=AY$6,$G16,0)</f>
        <v>0</v>
      </c>
      <c r="AZ16" s="10">
        <f>+IF($H16=AZ$6,$G16,0)-IF($I16=AZ$6,$G16,0)</f>
        <v>0</v>
      </c>
      <c r="BA16" s="10">
        <f>+IF($H16=BA$6,$C16,0)-IF($I16=BA$6,$C16,0)</f>
        <v>0</v>
      </c>
      <c r="BB16" s="10">
        <f>+IF($H16=BB$6,$C16,0)-IF($I16=BB$6,$C16,0)</f>
        <v>0</v>
      </c>
      <c r="BC16" s="10">
        <f>+IF($H16=BC$6,$C16,0)-IF($I16=BC$6,$C16,0)</f>
        <v>0</v>
      </c>
      <c r="BD16" s="10">
        <f>+IF($H16=BD$6,$C16,0)-IF($I16=BD$6,$C16,0)</f>
        <v>0</v>
      </c>
      <c r="BE16" s="10">
        <f>+IF($H16=BE$6,$C16,0)-IF($I16=BE$6,$C16,0)</f>
        <v>0</v>
      </c>
      <c r="BF16" s="10">
        <f>+IF($H16=BF$6,$C16,0)-IF($I16=BF$6,$C16,0)</f>
        <v>0</v>
      </c>
      <c r="BG16" s="10">
        <f>+IF($H16=BG$6,$C16,0)-IF($I16=BG$6,$C16,0)</f>
        <v>0</v>
      </c>
      <c r="BH16" s="10">
        <f>+IF($H16=BH$6,$C16,0)-IF($I16=BH$6,$C16,0)</f>
        <v>0</v>
      </c>
      <c r="BI16" s="10">
        <f>+IF($H16=BI$6,$G16,0)-IF($I16=BI$6,$G16,0)</f>
        <v>0</v>
      </c>
      <c r="BJ16" s="10">
        <f>+IF($H16=BJ$6,$G16,0)-IF($I16=BJ$6,$G16,0)</f>
        <v>0</v>
      </c>
      <c r="BK16" s="10">
        <f>+IF($H16=BK$6,$G16,0)-IF($I16=BK$6,$G16,0)</f>
        <v>0</v>
      </c>
      <c r="BL16" s="10">
        <f>+IF($H16=BL$6,$G16,0)-IF($I16=BL$6,$G16,0)</f>
        <v>0</v>
      </c>
      <c r="BM16" s="10">
        <f>+IF($H16=BM$6,$G16,0)-IF($I16=BM$6,$G16,0)</f>
        <v>0</v>
      </c>
      <c r="BN16" s="10">
        <f>+IF($H16=BN$6,$G16,0)-IF($I16=BN$6,$G16,0)</f>
        <v>0</v>
      </c>
      <c r="BO16" s="10">
        <f>+IF($H16=BO$6,$G16,0)-IF($I16=BO$6,$G16,0)</f>
        <v>0</v>
      </c>
      <c r="BP16" s="10">
        <f>+IF($H16=BP$6,$G16,0)-IF($I16=BP$6,$G16,0)</f>
        <v>0</v>
      </c>
      <c r="BQ16" s="10">
        <f>+IF($H16=BQ$6,$G16,0)-IF($I16=BQ$6,$G16,0)</f>
        <v>0</v>
      </c>
      <c r="BR16" s="10">
        <f>SUM(J16:BQ16)</f>
        <v>0</v>
      </c>
    </row>
    <row r="17" spans="1:70" s="9" customFormat="1" x14ac:dyDescent="0.25">
      <c r="A17" s="19">
        <v>45505</v>
      </c>
      <c r="B17" s="21" t="s">
        <v>137</v>
      </c>
      <c r="C17" s="20">
        <v>1609.65</v>
      </c>
      <c r="D17" s="20" t="s">
        <v>13</v>
      </c>
      <c r="E17" s="20">
        <f>ROUND(IF(D17='[1]Liste choix'!$C$8,0,IF($H17=$S$6,(C17/1.14975*0.05*0.5),C17/1.14975*0.05)),2)</f>
        <v>0</v>
      </c>
      <c r="F17" s="20">
        <f>ROUND(IF(D17='[1]Liste choix'!$C$8,0,IF($H17=$S$6,C17/1.14975*0.09975*0.5,C17/1.14975*0.09975)),2)</f>
        <v>0</v>
      </c>
      <c r="G17" s="20">
        <f>C17-E17-F17</f>
        <v>1609.65</v>
      </c>
      <c r="H17" s="19" t="s">
        <v>17</v>
      </c>
      <c r="I17" s="19" t="s">
        <v>8</v>
      </c>
      <c r="J17" s="10">
        <f>+IF($H17=$J$6,$G17,0)-IF($I17=$J$6,$G17,0)</f>
        <v>0</v>
      </c>
      <c r="K17" s="10">
        <f>+IF($H17=K$6,$G17,0)-IF($I17=K$6,$G17,0)</f>
        <v>0</v>
      </c>
      <c r="L17" s="10">
        <f>+IF($H17=L$6,$G17,0)-IF($I17=L$6,$G17,0)</f>
        <v>0</v>
      </c>
      <c r="M17" s="10">
        <f>+IF($H17=M$6,$G17,0)-IF($I17=M$6,$G17,0)</f>
        <v>0</v>
      </c>
      <c r="N17" s="10">
        <f>+IF($H17=N$6,$G17,0)-IF($I17=N$6,$G17,0)</f>
        <v>0</v>
      </c>
      <c r="O17" s="10">
        <f>+IF($H17=O$6,$G17,0)-IF($I17=O$6,$G17,0)</f>
        <v>0</v>
      </c>
      <c r="P17" s="10">
        <f>+IF($H17=P$6,$G17,0)-IF($I17=P$6,$G17,0)</f>
        <v>0</v>
      </c>
      <c r="Q17" s="10">
        <f>+IF($H17=Q$6,$G17,0)-IF($I17=Q$6,$G17,0)</f>
        <v>0</v>
      </c>
      <c r="R17" s="10">
        <f>+IF($H17=R$6,$G17,0)-IF($I17=R$6,$G17,0)</f>
        <v>0</v>
      </c>
      <c r="S17" s="10">
        <f>+IF($H17=S$6,$G17,0)-IF($I17=S$6,$G17,0)</f>
        <v>0</v>
      </c>
      <c r="T17" s="10">
        <f>+IF($H17=T$6,$G17,0)-IF($I17=T$6,$G17,0)</f>
        <v>0</v>
      </c>
      <c r="U17" s="10">
        <f>+IF($H17=U$6,$G17,0)-IF($I17=U$6,$G17,0)</f>
        <v>0</v>
      </c>
      <c r="V17" s="10">
        <f>+IF($H17=V$6,$G17,0)-IF($I17=V$6,$G17,0)</f>
        <v>0</v>
      </c>
      <c r="W17" s="10">
        <f>+IF($H17=W$6,$G17,0)-IF($I17=W$6,$G17,0)</f>
        <v>0</v>
      </c>
      <c r="X17" s="10">
        <f>+IF($H17=X$6,$G17,0)-IF($I17=X$6,$G17,0)</f>
        <v>0</v>
      </c>
      <c r="Y17" s="10">
        <f>+IF($H17=Y$6,$G17,0)-IF($I17=Y$6,$G17,0)</f>
        <v>0</v>
      </c>
      <c r="Z17" s="10">
        <f>+IF($H17=Z$6,$G17,0)-IF($I17=Z$6,$G17,0)</f>
        <v>0</v>
      </c>
      <c r="AA17" s="10">
        <f>+IF($H17=AA$6,$G17,0)-IF($I17=AA$6,$G17,0)</f>
        <v>0</v>
      </c>
      <c r="AB17" s="10">
        <f>+IF($H17=AB$6,$G17,0)-IF($I17=AB$6,$G17,0)</f>
        <v>0</v>
      </c>
      <c r="AC17" s="10">
        <f>+IF($H17=AC$6,$G17,0)-IF($I17=AC$6,$G17,0)</f>
        <v>0</v>
      </c>
      <c r="AD17" s="10">
        <f>+IF($H17=AD$6,$G17,0)-IF($I17=AD$6,$G17,0)</f>
        <v>0</v>
      </c>
      <c r="AE17" s="10">
        <f>+IF($H17=AE$6,$G17,0)-IF($I17=AE$6,$G17,0)</f>
        <v>0</v>
      </c>
      <c r="AF17" s="10">
        <f>+IF($H17=AF$6,$G17,0)-IF($I17=AF$6,$G17,0)</f>
        <v>0</v>
      </c>
      <c r="AG17" s="10">
        <f>+IF($H17=AG$6,$C17,0)-IF($I17=AG$6,$C17,0)</f>
        <v>1609.65</v>
      </c>
      <c r="AH17" s="10">
        <f>+IF($H17=AH$6,$C17,0)-IF($I17=AH$6,$C17,0)</f>
        <v>-1609.65</v>
      </c>
      <c r="AI17" s="10">
        <f>+IF($H17=AI$6,$C17,0)-IF($I17=AI$6,$C17,0)</f>
        <v>0</v>
      </c>
      <c r="AJ17" s="10">
        <f>+IF($H17=AJ$6,$C17,0)-IF($I17=AJ$6,$C17,0)</f>
        <v>0</v>
      </c>
      <c r="AK17" s="10">
        <f>IF(D17="payée",$E17,0)</f>
        <v>0</v>
      </c>
      <c r="AL17" s="10">
        <f>IF(D17="payée",$F17,0)</f>
        <v>0</v>
      </c>
      <c r="AM17" s="10">
        <f>IF(D17="perçue",-$E17,0)</f>
        <v>0</v>
      </c>
      <c r="AN17" s="10">
        <f>IF(D17="perçue",-$F17,0)</f>
        <v>0</v>
      </c>
      <c r="AO17" s="10">
        <f>+IF($H17=AO$6,$G17,0)-IF($I17=AO$6,$G17,0)</f>
        <v>0</v>
      </c>
      <c r="AP17" s="10">
        <f>+IF($H17=AP$6,$G17,0)-IF($I17=AP$6,$G17,0)</f>
        <v>0</v>
      </c>
      <c r="AQ17" s="10">
        <f>+IF($H17=AQ$6,$G17,0)-IF($I17=AQ$6,$G17,0)</f>
        <v>0</v>
      </c>
      <c r="AR17" s="10">
        <f>+IF($H17=AR$6,$G17,0)-IF($I17=AR$6,$G17,0)</f>
        <v>0</v>
      </c>
      <c r="AS17" s="10">
        <f>+IF($H17=AS$6,$G17,0)-IF($I17=AS$6,$G17,0)</f>
        <v>0</v>
      </c>
      <c r="AT17" s="10">
        <f>+IF($H17=AT$6,$G17,0)-IF($I17=AT$6,$G17,0)</f>
        <v>0</v>
      </c>
      <c r="AU17" s="10">
        <f>+IF($H17=AU$6,$G17,0)-IF($I17=AU$6,$G17,0)</f>
        <v>0</v>
      </c>
      <c r="AV17" s="10">
        <f>+IF($H17=AV$6,$G17,0)-IF($I17=AV$6,$G17,0)</f>
        <v>0</v>
      </c>
      <c r="AW17" s="10">
        <f>+IF($H17=AW$6,$G17,0)-IF($I17=AW$6,$G17,0)</f>
        <v>0</v>
      </c>
      <c r="AX17" s="10">
        <f>+IF($H17=AX$6,$G17,0)-IF($I17=AX$6,$G17,0)</f>
        <v>0</v>
      </c>
      <c r="AY17" s="10">
        <f>+IF($H17=AY$6,$G17,0)-IF($I17=AY$6,$G17,0)</f>
        <v>0</v>
      </c>
      <c r="AZ17" s="10">
        <f>+IF($H17=AZ$6,$G17,0)-IF($I17=AZ$6,$G17,0)</f>
        <v>0</v>
      </c>
      <c r="BA17" s="10">
        <f>+IF($H17=BA$6,$C17,0)-IF($I17=BA$6,$C17,0)</f>
        <v>0</v>
      </c>
      <c r="BB17" s="10">
        <f>+IF($H17=BB$6,$C17,0)-IF($I17=BB$6,$C17,0)</f>
        <v>0</v>
      </c>
      <c r="BC17" s="10">
        <f>+IF($H17=BC$6,$C17,0)-IF($I17=BC$6,$C17,0)</f>
        <v>0</v>
      </c>
      <c r="BD17" s="10">
        <f>+IF($H17=BD$6,$C17,0)-IF($I17=BD$6,$C17,0)</f>
        <v>0</v>
      </c>
      <c r="BE17" s="10">
        <f>+IF($H17=BE$6,$C17,0)-IF($I17=BE$6,$C17,0)</f>
        <v>0</v>
      </c>
      <c r="BF17" s="10">
        <f>+IF($H17=BF$6,$C17,0)-IF($I17=BF$6,$C17,0)</f>
        <v>0</v>
      </c>
      <c r="BG17" s="10">
        <f>+IF($H17=BG$6,$C17,0)-IF($I17=BG$6,$C17,0)</f>
        <v>0</v>
      </c>
      <c r="BH17" s="10">
        <f>+IF($H17=BH$6,$C17,0)-IF($I17=BH$6,$C17,0)</f>
        <v>0</v>
      </c>
      <c r="BI17" s="10">
        <f>+IF($H17=BI$6,$G17,0)-IF($I17=BI$6,$G17,0)</f>
        <v>0</v>
      </c>
      <c r="BJ17" s="10">
        <f>+IF($H17=BJ$6,$G17,0)-IF($I17=BJ$6,$G17,0)</f>
        <v>0</v>
      </c>
      <c r="BK17" s="10">
        <f>+IF($H17=BK$6,$G17,0)-IF($I17=BK$6,$G17,0)</f>
        <v>0</v>
      </c>
      <c r="BL17" s="10">
        <f>+IF($H17=BL$6,$G17,0)-IF($I17=BL$6,$G17,0)</f>
        <v>0</v>
      </c>
      <c r="BM17" s="10">
        <f>+IF($H17=BM$6,$G17,0)-IF($I17=BM$6,$G17,0)</f>
        <v>0</v>
      </c>
      <c r="BN17" s="10">
        <f>+IF($H17=BN$6,$G17,0)-IF($I17=BN$6,$G17,0)</f>
        <v>0</v>
      </c>
      <c r="BO17" s="10">
        <f>+IF($H17=BO$6,$G17,0)-IF($I17=BO$6,$G17,0)</f>
        <v>0</v>
      </c>
      <c r="BP17" s="10">
        <f>+IF($H17=BP$6,$G17,0)-IF($I17=BP$6,$G17,0)</f>
        <v>0</v>
      </c>
      <c r="BQ17" s="10">
        <f>+IF($H17=BQ$6,$G17,0)-IF($I17=BQ$6,$G17,0)</f>
        <v>0</v>
      </c>
      <c r="BR17" s="10">
        <f>SUM(J17:BQ17)</f>
        <v>0</v>
      </c>
    </row>
    <row r="18" spans="1:70" s="9" customFormat="1" x14ac:dyDescent="0.25">
      <c r="A18" s="19">
        <v>45505</v>
      </c>
      <c r="B18" s="21" t="s">
        <v>136</v>
      </c>
      <c r="C18" s="20">
        <v>1106.6400000000001</v>
      </c>
      <c r="D18" s="20" t="s">
        <v>13</v>
      </c>
      <c r="E18" s="20">
        <f>ROUND(IF(D18='[1]Liste choix'!$C$8,0,IF($H18=$S$6,(C18/1.14975*0.05*0.5),C18/1.14975*0.05)),2)</f>
        <v>0</v>
      </c>
      <c r="F18" s="20">
        <f>ROUND(IF(D18='[1]Liste choix'!$C$8,0,IF($H18=$S$6,C18/1.14975*0.09975*0.5,C18/1.14975*0.09975)),2)</f>
        <v>0</v>
      </c>
      <c r="G18" s="20">
        <f>C18-E18-F18</f>
        <v>1106.6400000000001</v>
      </c>
      <c r="H18" s="19" t="s">
        <v>17</v>
      </c>
      <c r="I18" s="19" t="s">
        <v>8</v>
      </c>
      <c r="J18" s="10">
        <f>+IF($H18=$J$6,$G18,0)-IF($I18=$J$6,$G18,0)</f>
        <v>0</v>
      </c>
      <c r="K18" s="10">
        <f>+IF($H18=K$6,$G18,0)-IF($I18=K$6,$G18,0)</f>
        <v>0</v>
      </c>
      <c r="L18" s="10">
        <f>+IF($H18=L$6,$G18,0)-IF($I18=L$6,$G18,0)</f>
        <v>0</v>
      </c>
      <c r="M18" s="10">
        <f>+IF($H18=M$6,$G18,0)-IF($I18=M$6,$G18,0)</f>
        <v>0</v>
      </c>
      <c r="N18" s="10">
        <f>+IF($H18=N$6,$G18,0)-IF($I18=N$6,$G18,0)</f>
        <v>0</v>
      </c>
      <c r="O18" s="10">
        <f>+IF($H18=O$6,$G18,0)-IF($I18=O$6,$G18,0)</f>
        <v>0</v>
      </c>
      <c r="P18" s="10">
        <f>+IF($H18=P$6,$G18,0)-IF($I18=P$6,$G18,0)</f>
        <v>0</v>
      </c>
      <c r="Q18" s="10">
        <f>+IF($H18=Q$6,$G18,0)-IF($I18=Q$6,$G18,0)</f>
        <v>0</v>
      </c>
      <c r="R18" s="10">
        <f>+IF($H18=R$6,$G18,0)-IF($I18=R$6,$G18,0)</f>
        <v>0</v>
      </c>
      <c r="S18" s="10">
        <f>+IF($H18=S$6,$G18,0)-IF($I18=S$6,$G18,0)</f>
        <v>0</v>
      </c>
      <c r="T18" s="10">
        <f>+IF($H18=T$6,$G18,0)-IF($I18=T$6,$G18,0)</f>
        <v>0</v>
      </c>
      <c r="U18" s="10">
        <f>+IF($H18=U$6,$G18,0)-IF($I18=U$6,$G18,0)</f>
        <v>0</v>
      </c>
      <c r="V18" s="10">
        <f>+IF($H18=V$6,$G18,0)-IF($I18=V$6,$G18,0)</f>
        <v>0</v>
      </c>
      <c r="W18" s="10">
        <f>+IF($H18=W$6,$G18,0)-IF($I18=W$6,$G18,0)</f>
        <v>0</v>
      </c>
      <c r="X18" s="10">
        <f>+IF($H18=X$6,$G18,0)-IF($I18=X$6,$G18,0)</f>
        <v>0</v>
      </c>
      <c r="Y18" s="10">
        <f>+IF($H18=Y$6,$G18,0)-IF($I18=Y$6,$G18,0)</f>
        <v>0</v>
      </c>
      <c r="Z18" s="10">
        <f>+IF($H18=Z$6,$G18,0)-IF($I18=Z$6,$G18,0)</f>
        <v>0</v>
      </c>
      <c r="AA18" s="10">
        <f>+IF($H18=AA$6,$G18,0)-IF($I18=AA$6,$G18,0)</f>
        <v>0</v>
      </c>
      <c r="AB18" s="10">
        <f>+IF($H18=AB$6,$G18,0)-IF($I18=AB$6,$G18,0)</f>
        <v>0</v>
      </c>
      <c r="AC18" s="10">
        <f>+IF($H18=AC$6,$G18,0)-IF($I18=AC$6,$G18,0)</f>
        <v>0</v>
      </c>
      <c r="AD18" s="10">
        <f>+IF($H18=AD$6,$G18,0)-IF($I18=AD$6,$G18,0)</f>
        <v>0</v>
      </c>
      <c r="AE18" s="10">
        <f>+IF($H18=AE$6,$G18,0)-IF($I18=AE$6,$G18,0)</f>
        <v>0</v>
      </c>
      <c r="AF18" s="10">
        <f>+IF($H18=AF$6,$G18,0)-IF($I18=AF$6,$G18,0)</f>
        <v>0</v>
      </c>
      <c r="AG18" s="10">
        <f>+IF($H18=AG$6,$C18,0)-IF($I18=AG$6,$C18,0)</f>
        <v>1106.6400000000001</v>
      </c>
      <c r="AH18" s="10">
        <f>+IF($H18=AH$6,$C18,0)-IF($I18=AH$6,$C18,0)</f>
        <v>-1106.6400000000001</v>
      </c>
      <c r="AI18" s="10">
        <f>+IF($H18=AI$6,$C18,0)-IF($I18=AI$6,$C18,0)</f>
        <v>0</v>
      </c>
      <c r="AJ18" s="10">
        <f>+IF($H18=AJ$6,$C18,0)-IF($I18=AJ$6,$C18,0)</f>
        <v>0</v>
      </c>
      <c r="AK18" s="10">
        <f>IF(D18="payée",$E18,0)</f>
        <v>0</v>
      </c>
      <c r="AL18" s="10">
        <f>IF(D18="payée",$F18,0)</f>
        <v>0</v>
      </c>
      <c r="AM18" s="10">
        <f>IF(D18="perçue",-$E18,0)</f>
        <v>0</v>
      </c>
      <c r="AN18" s="10">
        <f>IF(D18="perçue",-$F18,0)</f>
        <v>0</v>
      </c>
      <c r="AO18" s="10">
        <f>+IF($H18=AO$6,$G18,0)-IF($I18=AO$6,$G18,0)</f>
        <v>0</v>
      </c>
      <c r="AP18" s="10">
        <f>+IF($H18=AP$6,$G18,0)-IF($I18=AP$6,$G18,0)</f>
        <v>0</v>
      </c>
      <c r="AQ18" s="10">
        <f>+IF($H18=AQ$6,$G18,0)-IF($I18=AQ$6,$G18,0)</f>
        <v>0</v>
      </c>
      <c r="AR18" s="10">
        <f>+IF($H18=AR$6,$G18,0)-IF($I18=AR$6,$G18,0)</f>
        <v>0</v>
      </c>
      <c r="AS18" s="10">
        <f>+IF($H18=AS$6,$G18,0)-IF($I18=AS$6,$G18,0)</f>
        <v>0</v>
      </c>
      <c r="AT18" s="10">
        <f>+IF($H18=AT$6,$G18,0)-IF($I18=AT$6,$G18,0)</f>
        <v>0</v>
      </c>
      <c r="AU18" s="10">
        <f>+IF($H18=AU$6,$G18,0)-IF($I18=AU$6,$G18,0)</f>
        <v>0</v>
      </c>
      <c r="AV18" s="10">
        <f>+IF($H18=AV$6,$G18,0)-IF($I18=AV$6,$G18,0)</f>
        <v>0</v>
      </c>
      <c r="AW18" s="10">
        <f>+IF($H18=AW$6,$G18,0)-IF($I18=AW$6,$G18,0)</f>
        <v>0</v>
      </c>
      <c r="AX18" s="10">
        <f>+IF($H18=AX$6,$G18,0)-IF($I18=AX$6,$G18,0)</f>
        <v>0</v>
      </c>
      <c r="AY18" s="10">
        <f>+IF($H18=AY$6,$G18,0)-IF($I18=AY$6,$G18,0)</f>
        <v>0</v>
      </c>
      <c r="AZ18" s="10">
        <f>+IF($H18=AZ$6,$G18,0)-IF($I18=AZ$6,$G18,0)</f>
        <v>0</v>
      </c>
      <c r="BA18" s="10">
        <f>+IF($H18=BA$6,$C18,0)-IF($I18=BA$6,$C18,0)</f>
        <v>0</v>
      </c>
      <c r="BB18" s="10">
        <f>+IF($H18=BB$6,$C18,0)-IF($I18=BB$6,$C18,0)</f>
        <v>0</v>
      </c>
      <c r="BC18" s="10">
        <f>+IF($H18=BC$6,$C18,0)-IF($I18=BC$6,$C18,0)</f>
        <v>0</v>
      </c>
      <c r="BD18" s="10">
        <f>+IF($H18=BD$6,$C18,0)-IF($I18=BD$6,$C18,0)</f>
        <v>0</v>
      </c>
      <c r="BE18" s="10">
        <f>+IF($H18=BE$6,$C18,0)-IF($I18=BE$6,$C18,0)</f>
        <v>0</v>
      </c>
      <c r="BF18" s="10">
        <f>+IF($H18=BF$6,$C18,0)-IF($I18=BF$6,$C18,0)</f>
        <v>0</v>
      </c>
      <c r="BG18" s="10">
        <f>+IF($H18=BG$6,$C18,0)-IF($I18=BG$6,$C18,0)</f>
        <v>0</v>
      </c>
      <c r="BH18" s="10">
        <f>+IF($H18=BH$6,$C18,0)-IF($I18=BH$6,$C18,0)</f>
        <v>0</v>
      </c>
      <c r="BI18" s="10">
        <f>+IF($H18=BI$6,$G18,0)-IF($I18=BI$6,$G18,0)</f>
        <v>0</v>
      </c>
      <c r="BJ18" s="10">
        <f>+IF($H18=BJ$6,$G18,0)-IF($I18=BJ$6,$G18,0)</f>
        <v>0</v>
      </c>
      <c r="BK18" s="10">
        <f>+IF($H18=BK$6,$G18,0)-IF($I18=BK$6,$G18,0)</f>
        <v>0</v>
      </c>
      <c r="BL18" s="10">
        <f>+IF($H18=BL$6,$G18,0)-IF($I18=BL$6,$G18,0)</f>
        <v>0</v>
      </c>
      <c r="BM18" s="10">
        <f>+IF($H18=BM$6,$G18,0)-IF($I18=BM$6,$G18,0)</f>
        <v>0</v>
      </c>
      <c r="BN18" s="10">
        <f>+IF($H18=BN$6,$G18,0)-IF($I18=BN$6,$G18,0)</f>
        <v>0</v>
      </c>
      <c r="BO18" s="10">
        <f>+IF($H18=BO$6,$G18,0)-IF($I18=BO$6,$G18,0)</f>
        <v>0</v>
      </c>
      <c r="BP18" s="10">
        <f>+IF($H18=BP$6,$G18,0)-IF($I18=BP$6,$G18,0)</f>
        <v>0</v>
      </c>
      <c r="BQ18" s="10">
        <f>+IF($H18=BQ$6,$G18,0)-IF($I18=BQ$6,$G18,0)</f>
        <v>0</v>
      </c>
      <c r="BR18" s="10">
        <f>SUM(J18:BQ18)</f>
        <v>0</v>
      </c>
    </row>
    <row r="19" spans="1:70" s="9" customFormat="1" x14ac:dyDescent="0.25">
      <c r="A19" s="19">
        <v>45505</v>
      </c>
      <c r="B19" s="21" t="s">
        <v>135</v>
      </c>
      <c r="C19" s="20">
        <v>1106.6400000000001</v>
      </c>
      <c r="D19" s="20" t="s">
        <v>13</v>
      </c>
      <c r="E19" s="20">
        <f>ROUND(IF(D19='[1]Liste choix'!$C$8,0,IF($H19=$S$6,(C19/1.14975*0.05*0.5),C19/1.14975*0.05)),2)</f>
        <v>0</v>
      </c>
      <c r="F19" s="20">
        <f>ROUND(IF(D19='[1]Liste choix'!$C$8,0,IF($H19=$S$6,C19/1.14975*0.09975*0.5,C19/1.14975*0.09975)),2)</f>
        <v>0</v>
      </c>
      <c r="G19" s="20">
        <f>C19-E19-F19</f>
        <v>1106.6400000000001</v>
      </c>
      <c r="H19" s="19" t="s">
        <v>17</v>
      </c>
      <c r="I19" s="19" t="s">
        <v>8</v>
      </c>
      <c r="J19" s="10">
        <f>+IF($H19=$J$6,$G19,0)-IF($I19=$J$6,$G19,0)</f>
        <v>0</v>
      </c>
      <c r="K19" s="10">
        <f>+IF($H19=K$6,$G19,0)-IF($I19=K$6,$G19,0)</f>
        <v>0</v>
      </c>
      <c r="L19" s="10">
        <f>+IF($H19=L$6,$G19,0)-IF($I19=L$6,$G19,0)</f>
        <v>0</v>
      </c>
      <c r="M19" s="10">
        <f>+IF($H19=M$6,$G19,0)-IF($I19=M$6,$G19,0)</f>
        <v>0</v>
      </c>
      <c r="N19" s="10">
        <f>+IF($H19=N$6,$G19,0)-IF($I19=N$6,$G19,0)</f>
        <v>0</v>
      </c>
      <c r="O19" s="10">
        <f>+IF($H19=O$6,$G19,0)-IF($I19=O$6,$G19,0)</f>
        <v>0</v>
      </c>
      <c r="P19" s="10">
        <f>+IF($H19=P$6,$G19,0)-IF($I19=P$6,$G19,0)</f>
        <v>0</v>
      </c>
      <c r="Q19" s="10">
        <f>+IF($H19=Q$6,$G19,0)-IF($I19=Q$6,$G19,0)</f>
        <v>0</v>
      </c>
      <c r="R19" s="10">
        <f>+IF($H19=R$6,$G19,0)-IF($I19=R$6,$G19,0)</f>
        <v>0</v>
      </c>
      <c r="S19" s="10">
        <f>+IF($H19=S$6,$G19,0)-IF($I19=S$6,$G19,0)</f>
        <v>0</v>
      </c>
      <c r="T19" s="10">
        <f>+IF($H19=T$6,$G19,0)-IF($I19=T$6,$G19,0)</f>
        <v>0</v>
      </c>
      <c r="U19" s="10">
        <f>+IF($H19=U$6,$G19,0)-IF($I19=U$6,$G19,0)</f>
        <v>0</v>
      </c>
      <c r="V19" s="10">
        <f>+IF($H19=V$6,$G19,0)-IF($I19=V$6,$G19,0)</f>
        <v>0</v>
      </c>
      <c r="W19" s="10">
        <f>+IF($H19=W$6,$G19,0)-IF($I19=W$6,$G19,0)</f>
        <v>0</v>
      </c>
      <c r="X19" s="10">
        <f>+IF($H19=X$6,$G19,0)-IF($I19=X$6,$G19,0)</f>
        <v>0</v>
      </c>
      <c r="Y19" s="10">
        <f>+IF($H19=Y$6,$G19,0)-IF($I19=Y$6,$G19,0)</f>
        <v>0</v>
      </c>
      <c r="Z19" s="10">
        <f>+IF($H19=Z$6,$G19,0)-IF($I19=Z$6,$G19,0)</f>
        <v>0</v>
      </c>
      <c r="AA19" s="10">
        <f>+IF($H19=AA$6,$G19,0)-IF($I19=AA$6,$G19,0)</f>
        <v>0</v>
      </c>
      <c r="AB19" s="10">
        <f>+IF($H19=AB$6,$G19,0)-IF($I19=AB$6,$G19,0)</f>
        <v>0</v>
      </c>
      <c r="AC19" s="10">
        <f>+IF($H19=AC$6,$G19,0)-IF($I19=AC$6,$G19,0)</f>
        <v>0</v>
      </c>
      <c r="AD19" s="10">
        <f>+IF($H19=AD$6,$G19,0)-IF($I19=AD$6,$G19,0)</f>
        <v>0</v>
      </c>
      <c r="AE19" s="10">
        <f>+IF($H19=AE$6,$G19,0)-IF($I19=AE$6,$G19,0)</f>
        <v>0</v>
      </c>
      <c r="AF19" s="10">
        <f>+IF($H19=AF$6,$G19,0)-IF($I19=AF$6,$G19,0)</f>
        <v>0</v>
      </c>
      <c r="AG19" s="10">
        <f>+IF($H19=AG$6,$C19,0)-IF($I19=AG$6,$C19,0)</f>
        <v>1106.6400000000001</v>
      </c>
      <c r="AH19" s="10">
        <f>+IF($H19=AH$6,$C19,0)-IF($I19=AH$6,$C19,0)</f>
        <v>-1106.6400000000001</v>
      </c>
      <c r="AI19" s="10">
        <f>+IF($H19=AI$6,$C19,0)-IF($I19=AI$6,$C19,0)</f>
        <v>0</v>
      </c>
      <c r="AJ19" s="10">
        <f>+IF($H19=AJ$6,$C19,0)-IF($I19=AJ$6,$C19,0)</f>
        <v>0</v>
      </c>
      <c r="AK19" s="10">
        <f>IF(D19="payée",$E19,0)</f>
        <v>0</v>
      </c>
      <c r="AL19" s="10">
        <f>IF(D19="payée",$F19,0)</f>
        <v>0</v>
      </c>
      <c r="AM19" s="10">
        <f>IF(D19="perçue",-$E19,0)</f>
        <v>0</v>
      </c>
      <c r="AN19" s="10">
        <f>IF(D19="perçue",-$F19,0)</f>
        <v>0</v>
      </c>
      <c r="AO19" s="10">
        <f>+IF($H19=AO$6,$G19,0)-IF($I19=AO$6,$G19,0)</f>
        <v>0</v>
      </c>
      <c r="AP19" s="10">
        <f>+IF($H19=AP$6,$G19,0)-IF($I19=AP$6,$G19,0)</f>
        <v>0</v>
      </c>
      <c r="AQ19" s="10">
        <f>+IF($H19=AQ$6,$G19,0)-IF($I19=AQ$6,$G19,0)</f>
        <v>0</v>
      </c>
      <c r="AR19" s="10">
        <f>+IF($H19=AR$6,$G19,0)-IF($I19=AR$6,$G19,0)</f>
        <v>0</v>
      </c>
      <c r="AS19" s="10">
        <f>+IF($H19=AS$6,$G19,0)-IF($I19=AS$6,$G19,0)</f>
        <v>0</v>
      </c>
      <c r="AT19" s="10">
        <f>+IF($H19=AT$6,$G19,0)-IF($I19=AT$6,$G19,0)</f>
        <v>0</v>
      </c>
      <c r="AU19" s="10">
        <f>+IF($H19=AU$6,$G19,0)-IF($I19=AU$6,$G19,0)</f>
        <v>0</v>
      </c>
      <c r="AV19" s="10">
        <f>+IF($H19=AV$6,$G19,0)-IF($I19=AV$6,$G19,0)</f>
        <v>0</v>
      </c>
      <c r="AW19" s="10">
        <f>+IF($H19=AW$6,$G19,0)-IF($I19=AW$6,$G19,0)</f>
        <v>0</v>
      </c>
      <c r="AX19" s="10">
        <f>+IF($H19=AX$6,$G19,0)-IF($I19=AX$6,$G19,0)</f>
        <v>0</v>
      </c>
      <c r="AY19" s="10">
        <f>+IF($H19=AY$6,$G19,0)-IF($I19=AY$6,$G19,0)</f>
        <v>0</v>
      </c>
      <c r="AZ19" s="10">
        <f>+IF($H19=AZ$6,$G19,0)-IF($I19=AZ$6,$G19,0)</f>
        <v>0</v>
      </c>
      <c r="BA19" s="10">
        <f>+IF($H19=BA$6,$C19,0)-IF($I19=BA$6,$C19,0)</f>
        <v>0</v>
      </c>
      <c r="BB19" s="10">
        <f>+IF($H19=BB$6,$C19,0)-IF($I19=BB$6,$C19,0)</f>
        <v>0</v>
      </c>
      <c r="BC19" s="10">
        <f>+IF($H19=BC$6,$C19,0)-IF($I19=BC$6,$C19,0)</f>
        <v>0</v>
      </c>
      <c r="BD19" s="10">
        <f>+IF($H19=BD$6,$C19,0)-IF($I19=BD$6,$C19,0)</f>
        <v>0</v>
      </c>
      <c r="BE19" s="10">
        <f>+IF($H19=BE$6,$C19,0)-IF($I19=BE$6,$C19,0)</f>
        <v>0</v>
      </c>
      <c r="BF19" s="10">
        <f>+IF($H19=BF$6,$C19,0)-IF($I19=BF$6,$C19,0)</f>
        <v>0</v>
      </c>
      <c r="BG19" s="10">
        <f>+IF($H19=BG$6,$C19,0)-IF($I19=BG$6,$C19,0)</f>
        <v>0</v>
      </c>
      <c r="BH19" s="10">
        <f>+IF($H19=BH$6,$C19,0)-IF($I19=BH$6,$C19,0)</f>
        <v>0</v>
      </c>
      <c r="BI19" s="10">
        <f>+IF($H19=BI$6,$G19,0)-IF($I19=BI$6,$G19,0)</f>
        <v>0</v>
      </c>
      <c r="BJ19" s="10">
        <f>+IF($H19=BJ$6,$G19,0)-IF($I19=BJ$6,$G19,0)</f>
        <v>0</v>
      </c>
      <c r="BK19" s="10">
        <f>+IF($H19=BK$6,$G19,0)-IF($I19=BK$6,$G19,0)</f>
        <v>0</v>
      </c>
      <c r="BL19" s="10">
        <f>+IF($H19=BL$6,$G19,0)-IF($I19=BL$6,$G19,0)</f>
        <v>0</v>
      </c>
      <c r="BM19" s="10">
        <f>+IF($H19=BM$6,$G19,0)-IF($I19=BM$6,$G19,0)</f>
        <v>0</v>
      </c>
      <c r="BN19" s="10">
        <f>+IF($H19=BN$6,$G19,0)-IF($I19=BN$6,$G19,0)</f>
        <v>0</v>
      </c>
      <c r="BO19" s="10">
        <f>+IF($H19=BO$6,$G19,0)-IF($I19=BO$6,$G19,0)</f>
        <v>0</v>
      </c>
      <c r="BP19" s="10">
        <f>+IF($H19=BP$6,$G19,0)-IF($I19=BP$6,$G19,0)</f>
        <v>0</v>
      </c>
      <c r="BQ19" s="10">
        <f>+IF($H19=BQ$6,$G19,0)-IF($I19=BQ$6,$G19,0)</f>
        <v>0</v>
      </c>
      <c r="BR19" s="10">
        <f>SUM(J19:BQ19)</f>
        <v>0</v>
      </c>
    </row>
    <row r="20" spans="1:70" s="9" customFormat="1" x14ac:dyDescent="0.25">
      <c r="A20" s="19">
        <v>45505</v>
      </c>
      <c r="B20" s="21" t="s">
        <v>134</v>
      </c>
      <c r="C20" s="20">
        <v>1106.6400000000001</v>
      </c>
      <c r="D20" s="20" t="s">
        <v>13</v>
      </c>
      <c r="E20" s="20">
        <f>ROUND(IF(D20='[1]Liste choix'!$C$8,0,IF($H20=$S$6,(C20/1.14975*0.05*0.5),C20/1.14975*0.05)),2)</f>
        <v>0</v>
      </c>
      <c r="F20" s="20">
        <f>ROUND(IF(D20='[1]Liste choix'!$C$8,0,IF($H20=$S$6,C20/1.14975*0.09975*0.5,C20/1.14975*0.09975)),2)</f>
        <v>0</v>
      </c>
      <c r="G20" s="20">
        <f>C20-E20-F20</f>
        <v>1106.6400000000001</v>
      </c>
      <c r="H20" s="19" t="s">
        <v>17</v>
      </c>
      <c r="I20" s="19" t="s">
        <v>8</v>
      </c>
      <c r="J20" s="10">
        <f>+IF($H20=$J$6,$G20,0)-IF($I20=$J$6,$G20,0)</f>
        <v>0</v>
      </c>
      <c r="K20" s="10">
        <f>+IF($H20=K$6,$G20,0)-IF($I20=K$6,$G20,0)</f>
        <v>0</v>
      </c>
      <c r="L20" s="10">
        <f>+IF($H20=L$6,$G20,0)-IF($I20=L$6,$G20,0)</f>
        <v>0</v>
      </c>
      <c r="M20" s="10">
        <f>+IF($H20=M$6,$G20,0)-IF($I20=M$6,$G20,0)</f>
        <v>0</v>
      </c>
      <c r="N20" s="10">
        <f>+IF($H20=N$6,$G20,0)-IF($I20=N$6,$G20,0)</f>
        <v>0</v>
      </c>
      <c r="O20" s="10">
        <f>+IF($H20=O$6,$G20,0)-IF($I20=O$6,$G20,0)</f>
        <v>0</v>
      </c>
      <c r="P20" s="10">
        <f>+IF($H20=P$6,$G20,0)-IF($I20=P$6,$G20,0)</f>
        <v>0</v>
      </c>
      <c r="Q20" s="10">
        <f>+IF($H20=Q$6,$G20,0)-IF($I20=Q$6,$G20,0)</f>
        <v>0</v>
      </c>
      <c r="R20" s="10">
        <f>+IF($H20=R$6,$G20,0)-IF($I20=R$6,$G20,0)</f>
        <v>0</v>
      </c>
      <c r="S20" s="10">
        <f>+IF($H20=S$6,$G20,0)-IF($I20=S$6,$G20,0)</f>
        <v>0</v>
      </c>
      <c r="T20" s="10">
        <f>+IF($H20=T$6,$G20,0)-IF($I20=T$6,$G20,0)</f>
        <v>0</v>
      </c>
      <c r="U20" s="10">
        <f>+IF($H20=U$6,$G20,0)-IF($I20=U$6,$G20,0)</f>
        <v>0</v>
      </c>
      <c r="V20" s="10">
        <f>+IF($H20=V$6,$G20,0)-IF($I20=V$6,$G20,0)</f>
        <v>0</v>
      </c>
      <c r="W20" s="10">
        <f>+IF($H20=W$6,$G20,0)-IF($I20=W$6,$G20,0)</f>
        <v>0</v>
      </c>
      <c r="X20" s="10">
        <f>+IF($H20=X$6,$G20,0)-IF($I20=X$6,$G20,0)</f>
        <v>0</v>
      </c>
      <c r="Y20" s="10">
        <f>+IF($H20=Y$6,$G20,0)-IF($I20=Y$6,$G20,0)</f>
        <v>0</v>
      </c>
      <c r="Z20" s="10">
        <f>+IF($H20=Z$6,$G20,0)-IF($I20=Z$6,$G20,0)</f>
        <v>0</v>
      </c>
      <c r="AA20" s="10">
        <f>+IF($H20=AA$6,$G20,0)-IF($I20=AA$6,$G20,0)</f>
        <v>0</v>
      </c>
      <c r="AB20" s="10">
        <f>+IF($H20=AB$6,$G20,0)-IF($I20=AB$6,$G20,0)</f>
        <v>0</v>
      </c>
      <c r="AC20" s="10">
        <f>+IF($H20=AC$6,$G20,0)-IF($I20=AC$6,$G20,0)</f>
        <v>0</v>
      </c>
      <c r="AD20" s="10">
        <f>+IF($H20=AD$6,$G20,0)-IF($I20=AD$6,$G20,0)</f>
        <v>0</v>
      </c>
      <c r="AE20" s="10">
        <f>+IF($H20=AE$6,$G20,0)-IF($I20=AE$6,$G20,0)</f>
        <v>0</v>
      </c>
      <c r="AF20" s="10">
        <f>+IF($H20=AF$6,$G20,0)-IF($I20=AF$6,$G20,0)</f>
        <v>0</v>
      </c>
      <c r="AG20" s="10">
        <f>+IF($H20=AG$6,$C20,0)-IF($I20=AG$6,$C20,0)</f>
        <v>1106.6400000000001</v>
      </c>
      <c r="AH20" s="10">
        <f>+IF($H20=AH$6,$C20,0)-IF($I20=AH$6,$C20,0)</f>
        <v>-1106.6400000000001</v>
      </c>
      <c r="AI20" s="10">
        <f>+IF($H20=AI$6,$C20,0)-IF($I20=AI$6,$C20,0)</f>
        <v>0</v>
      </c>
      <c r="AJ20" s="10">
        <f>+IF($H20=AJ$6,$C20,0)-IF($I20=AJ$6,$C20,0)</f>
        <v>0</v>
      </c>
      <c r="AK20" s="10">
        <f>IF(D20="payée",$E20,0)</f>
        <v>0</v>
      </c>
      <c r="AL20" s="10">
        <f>IF(D20="payée",$F20,0)</f>
        <v>0</v>
      </c>
      <c r="AM20" s="10">
        <f>IF(D20="perçue",-$E20,0)</f>
        <v>0</v>
      </c>
      <c r="AN20" s="10">
        <f>IF(D20="perçue",-$F20,0)</f>
        <v>0</v>
      </c>
      <c r="AO20" s="10">
        <f>+IF($H20=AO$6,$G20,0)-IF($I20=AO$6,$G20,0)</f>
        <v>0</v>
      </c>
      <c r="AP20" s="10">
        <f>+IF($H20=AP$6,$G20,0)-IF($I20=AP$6,$G20,0)</f>
        <v>0</v>
      </c>
      <c r="AQ20" s="10">
        <f>+IF($H20=AQ$6,$G20,0)-IF($I20=AQ$6,$G20,0)</f>
        <v>0</v>
      </c>
      <c r="AR20" s="10">
        <f>+IF($H20=AR$6,$G20,0)-IF($I20=AR$6,$G20,0)</f>
        <v>0</v>
      </c>
      <c r="AS20" s="10">
        <f>+IF($H20=AS$6,$G20,0)-IF($I20=AS$6,$G20,0)</f>
        <v>0</v>
      </c>
      <c r="AT20" s="10">
        <f>+IF($H20=AT$6,$G20,0)-IF($I20=AT$6,$G20,0)</f>
        <v>0</v>
      </c>
      <c r="AU20" s="10">
        <f>+IF($H20=AU$6,$G20,0)-IF($I20=AU$6,$G20,0)</f>
        <v>0</v>
      </c>
      <c r="AV20" s="10">
        <f>+IF($H20=AV$6,$G20,0)-IF($I20=AV$6,$G20,0)</f>
        <v>0</v>
      </c>
      <c r="AW20" s="10">
        <f>+IF($H20=AW$6,$G20,0)-IF($I20=AW$6,$G20,0)</f>
        <v>0</v>
      </c>
      <c r="AX20" s="10">
        <f>+IF($H20=AX$6,$G20,0)-IF($I20=AX$6,$G20,0)</f>
        <v>0</v>
      </c>
      <c r="AY20" s="10">
        <f>+IF($H20=AY$6,$G20,0)-IF($I20=AY$6,$G20,0)</f>
        <v>0</v>
      </c>
      <c r="AZ20" s="10">
        <f>+IF($H20=AZ$6,$G20,0)-IF($I20=AZ$6,$G20,0)</f>
        <v>0</v>
      </c>
      <c r="BA20" s="10">
        <f>+IF($H20=BA$6,$C20,0)-IF($I20=BA$6,$C20,0)</f>
        <v>0</v>
      </c>
      <c r="BB20" s="10">
        <f>+IF($H20=BB$6,$C20,0)-IF($I20=BB$6,$C20,0)</f>
        <v>0</v>
      </c>
      <c r="BC20" s="10">
        <f>+IF($H20=BC$6,$C20,0)-IF($I20=BC$6,$C20,0)</f>
        <v>0</v>
      </c>
      <c r="BD20" s="10">
        <f>+IF($H20=BD$6,$C20,0)-IF($I20=BD$6,$C20,0)</f>
        <v>0</v>
      </c>
      <c r="BE20" s="10">
        <f>+IF($H20=BE$6,$C20,0)-IF($I20=BE$6,$C20,0)</f>
        <v>0</v>
      </c>
      <c r="BF20" s="10">
        <f>+IF($H20=BF$6,$C20,0)-IF($I20=BF$6,$C20,0)</f>
        <v>0</v>
      </c>
      <c r="BG20" s="10">
        <f>+IF($H20=BG$6,$C20,0)-IF($I20=BG$6,$C20,0)</f>
        <v>0</v>
      </c>
      <c r="BH20" s="10">
        <f>+IF($H20=BH$6,$C20,0)-IF($I20=BH$6,$C20,0)</f>
        <v>0</v>
      </c>
      <c r="BI20" s="10">
        <f>+IF($H20=BI$6,$G20,0)-IF($I20=BI$6,$G20,0)</f>
        <v>0</v>
      </c>
      <c r="BJ20" s="10">
        <f>+IF($H20=BJ$6,$G20,0)-IF($I20=BJ$6,$G20,0)</f>
        <v>0</v>
      </c>
      <c r="BK20" s="10">
        <f>+IF($H20=BK$6,$G20,0)-IF($I20=BK$6,$G20,0)</f>
        <v>0</v>
      </c>
      <c r="BL20" s="10">
        <f>+IF($H20=BL$6,$G20,0)-IF($I20=BL$6,$G20,0)</f>
        <v>0</v>
      </c>
      <c r="BM20" s="10">
        <f>+IF($H20=BM$6,$G20,0)-IF($I20=BM$6,$G20,0)</f>
        <v>0</v>
      </c>
      <c r="BN20" s="10">
        <f>+IF($H20=BN$6,$G20,0)-IF($I20=BN$6,$G20,0)</f>
        <v>0</v>
      </c>
      <c r="BO20" s="10">
        <f>+IF($H20=BO$6,$G20,0)-IF($I20=BO$6,$G20,0)</f>
        <v>0</v>
      </c>
      <c r="BP20" s="10">
        <f>+IF($H20=BP$6,$G20,0)-IF($I20=BP$6,$G20,0)</f>
        <v>0</v>
      </c>
      <c r="BQ20" s="10">
        <f>+IF($H20=BQ$6,$G20,0)-IF($I20=BQ$6,$G20,0)</f>
        <v>0</v>
      </c>
      <c r="BR20" s="10">
        <f>SUM(J20:BQ20)</f>
        <v>0</v>
      </c>
    </row>
    <row r="21" spans="1:70" s="9" customFormat="1" x14ac:dyDescent="0.25">
      <c r="A21" s="19"/>
      <c r="B21" s="21"/>
      <c r="C21" s="20"/>
      <c r="D21" s="20"/>
      <c r="E21" s="20">
        <f>ROUND(IF(D21='[1]Liste choix'!$C$8,0,IF($H21=$S$6,(C21/1.14975*0.05*0.5),C21/1.14975*0.05)),2)</f>
        <v>0</v>
      </c>
      <c r="F21" s="20">
        <f>ROUND(IF(D21='[1]Liste choix'!$C$8,0,IF($H21=$S$6,C21/1.14975*0.09975*0.5,C21/1.14975*0.09975)),2)</f>
        <v>0</v>
      </c>
      <c r="G21" s="20">
        <f>C21-E21-F21</f>
        <v>0</v>
      </c>
      <c r="H21" s="19"/>
      <c r="I21" s="19"/>
      <c r="J21" s="10">
        <f>+IF($H21=$J$6,$G21,0)-IF($I21=$J$6,$G21,0)</f>
        <v>0</v>
      </c>
      <c r="K21" s="10">
        <f>+IF($H21=K$6,$G21,0)-IF($I21=K$6,$G21,0)</f>
        <v>0</v>
      </c>
      <c r="L21" s="10">
        <f>+IF($H21=L$6,$G21,0)-IF($I21=L$6,$G21,0)</f>
        <v>0</v>
      </c>
      <c r="M21" s="10">
        <f>+IF($H21=M$6,$G21,0)-IF($I21=M$6,$G21,0)</f>
        <v>0</v>
      </c>
      <c r="N21" s="10">
        <f>+IF($H21=N$6,$G21,0)-IF($I21=N$6,$G21,0)</f>
        <v>0</v>
      </c>
      <c r="O21" s="10">
        <f>+IF($H21=O$6,$G21,0)-IF($I21=O$6,$G21,0)</f>
        <v>0</v>
      </c>
      <c r="P21" s="10">
        <f>+IF($H21=P$6,$G21,0)-IF($I21=P$6,$G21,0)</f>
        <v>0</v>
      </c>
      <c r="Q21" s="10">
        <f>+IF($H21=Q$6,$G21,0)-IF($I21=Q$6,$G21,0)</f>
        <v>0</v>
      </c>
      <c r="R21" s="10">
        <f>+IF($H21=R$6,$G21,0)-IF($I21=R$6,$G21,0)</f>
        <v>0</v>
      </c>
      <c r="S21" s="10">
        <f>+IF($H21=S$6,$G21,0)-IF($I21=S$6,$G21,0)</f>
        <v>0</v>
      </c>
      <c r="T21" s="10">
        <f>+IF($H21=T$6,$G21,0)-IF($I21=T$6,$G21,0)</f>
        <v>0</v>
      </c>
      <c r="U21" s="10">
        <f>+IF($H21=U$6,$G21,0)-IF($I21=U$6,$G21,0)</f>
        <v>0</v>
      </c>
      <c r="V21" s="10">
        <f>+IF($H21=V$6,$G21,0)-IF($I21=V$6,$G21,0)</f>
        <v>0</v>
      </c>
      <c r="W21" s="10">
        <f>+IF($H21=W$6,$G21,0)-IF($I21=W$6,$G21,0)</f>
        <v>0</v>
      </c>
      <c r="X21" s="10">
        <f>+IF($H21=X$6,$G21,0)-IF($I21=X$6,$G21,0)</f>
        <v>0</v>
      </c>
      <c r="Y21" s="10">
        <f>+IF($H21=Y$6,$G21,0)-IF($I21=Y$6,$G21,0)</f>
        <v>0</v>
      </c>
      <c r="Z21" s="10">
        <f>+IF($H21=Z$6,$G21,0)-IF($I21=Z$6,$G21,0)</f>
        <v>0</v>
      </c>
      <c r="AA21" s="10">
        <f>+IF($H21=AA$6,$G21,0)-IF($I21=AA$6,$G21,0)</f>
        <v>0</v>
      </c>
      <c r="AB21" s="10">
        <f>+IF($H21=AB$6,$G21,0)-IF($I21=AB$6,$G21,0)</f>
        <v>0</v>
      </c>
      <c r="AC21" s="10">
        <f>+IF($H21=AC$6,$G21,0)-IF($I21=AC$6,$G21,0)</f>
        <v>0</v>
      </c>
      <c r="AD21" s="10">
        <f>+IF($H21=AD$6,$G21,0)-IF($I21=AD$6,$G21,0)</f>
        <v>0</v>
      </c>
      <c r="AE21" s="10">
        <f>+IF($H21=AE$6,$G21,0)-IF($I21=AE$6,$G21,0)</f>
        <v>0</v>
      </c>
      <c r="AF21" s="10">
        <f>+IF($H21=AF$6,$G21,0)-IF($I21=AF$6,$G21,0)</f>
        <v>0</v>
      </c>
      <c r="AG21" s="10">
        <f>+IF($H21=AG$6,$C21,0)-IF($I21=AG$6,$C21,0)</f>
        <v>0</v>
      </c>
      <c r="AH21" s="10">
        <f>+IF($H21=AH$6,$C21,0)-IF($I21=AH$6,$C21,0)</f>
        <v>0</v>
      </c>
      <c r="AI21" s="10">
        <f>+IF($H21=AI$6,$C21,0)-IF($I21=AI$6,$C21,0)</f>
        <v>0</v>
      </c>
      <c r="AJ21" s="10">
        <f>+IF($H21=AJ$6,$C21,0)-IF($I21=AJ$6,$C21,0)</f>
        <v>0</v>
      </c>
      <c r="AK21" s="10">
        <f>IF(D21="payée",$E21,0)</f>
        <v>0</v>
      </c>
      <c r="AL21" s="10">
        <f>IF(D21="payée",$F21,0)</f>
        <v>0</v>
      </c>
      <c r="AM21" s="10">
        <f>IF(D21="perçue",-$E21,0)</f>
        <v>0</v>
      </c>
      <c r="AN21" s="10">
        <f>IF(D21="perçue",-$F21,0)</f>
        <v>0</v>
      </c>
      <c r="AO21" s="10">
        <f>+IF($H21=AO$6,$G21,0)-IF($I21=AO$6,$G21,0)</f>
        <v>0</v>
      </c>
      <c r="AP21" s="10">
        <f>+IF($H21=AP$6,$G21,0)-IF($I21=AP$6,$G21,0)</f>
        <v>0</v>
      </c>
      <c r="AQ21" s="10">
        <f>+IF($H21=AQ$6,$G21,0)-IF($I21=AQ$6,$G21,0)</f>
        <v>0</v>
      </c>
      <c r="AR21" s="10">
        <f>+IF($H21=AR$6,$G21,0)-IF($I21=AR$6,$G21,0)</f>
        <v>0</v>
      </c>
      <c r="AS21" s="10">
        <f>+IF($H21=AS$6,$G21,0)-IF($I21=AS$6,$G21,0)</f>
        <v>0</v>
      </c>
      <c r="AT21" s="10">
        <f>+IF($H21=AT$6,$G21,0)-IF($I21=AT$6,$G21,0)</f>
        <v>0</v>
      </c>
      <c r="AU21" s="10">
        <f>+IF($H21=AU$6,$G21,0)-IF($I21=AU$6,$G21,0)</f>
        <v>0</v>
      </c>
      <c r="AV21" s="10">
        <f>+IF($H21=AV$6,$G21,0)-IF($I21=AV$6,$G21,0)</f>
        <v>0</v>
      </c>
      <c r="AW21" s="10">
        <f>+IF($H21=AW$6,$G21,0)-IF($I21=AW$6,$G21,0)</f>
        <v>0</v>
      </c>
      <c r="AX21" s="10">
        <f>+IF($H21=AX$6,$G21,0)-IF($I21=AX$6,$G21,0)</f>
        <v>0</v>
      </c>
      <c r="AY21" s="10">
        <f>+IF($H21=AY$6,$G21,0)-IF($I21=AY$6,$G21,0)</f>
        <v>0</v>
      </c>
      <c r="AZ21" s="10">
        <f>+IF($H21=AZ$6,$G21,0)-IF($I21=AZ$6,$G21,0)</f>
        <v>0</v>
      </c>
      <c r="BA21" s="10">
        <f>+IF($H21=BA$6,$C21,0)-IF($I21=BA$6,$C21,0)</f>
        <v>0</v>
      </c>
      <c r="BB21" s="10">
        <f>+IF($H21=BB$6,$C21,0)-IF($I21=BB$6,$C21,0)</f>
        <v>0</v>
      </c>
      <c r="BC21" s="10">
        <f>+IF($H21=BC$6,$C21,0)-IF($I21=BC$6,$C21,0)</f>
        <v>0</v>
      </c>
      <c r="BD21" s="10">
        <f>+IF($H21=BD$6,$C21,0)-IF($I21=BD$6,$C21,0)</f>
        <v>0</v>
      </c>
      <c r="BE21" s="10">
        <f>+IF($H21=BE$6,$C21,0)-IF($I21=BE$6,$C21,0)</f>
        <v>0</v>
      </c>
      <c r="BF21" s="10">
        <f>+IF($H21=BF$6,$C21,0)-IF($I21=BF$6,$C21,0)</f>
        <v>0</v>
      </c>
      <c r="BG21" s="10">
        <f>+IF($H21=BG$6,$C21,0)-IF($I21=BG$6,$C21,0)</f>
        <v>0</v>
      </c>
      <c r="BH21" s="10">
        <f>+IF($H21=BH$6,$C21,0)-IF($I21=BH$6,$C21,0)</f>
        <v>0</v>
      </c>
      <c r="BI21" s="10">
        <f>+IF($H21=BI$6,$G21,0)-IF($I21=BI$6,$G21,0)</f>
        <v>0</v>
      </c>
      <c r="BJ21" s="10">
        <f>+IF($H21=BJ$6,$G21,0)-IF($I21=BJ$6,$G21,0)</f>
        <v>0</v>
      </c>
      <c r="BK21" s="10">
        <f>+IF($H21=BK$6,$G21,0)-IF($I21=BK$6,$G21,0)</f>
        <v>0</v>
      </c>
      <c r="BL21" s="10">
        <f>+IF($H21=BL$6,$G21,0)-IF($I21=BL$6,$G21,0)</f>
        <v>0</v>
      </c>
      <c r="BM21" s="10">
        <f>+IF($H21=BM$6,$G21,0)-IF($I21=BM$6,$G21,0)</f>
        <v>0</v>
      </c>
      <c r="BN21" s="10">
        <f>+IF($H21=BN$6,$G21,0)-IF($I21=BN$6,$G21,0)</f>
        <v>0</v>
      </c>
      <c r="BO21" s="10">
        <f>+IF($H21=BO$6,$G21,0)-IF($I21=BO$6,$G21,0)</f>
        <v>0</v>
      </c>
      <c r="BP21" s="10">
        <f>+IF($H21=BP$6,$G21,0)-IF($I21=BP$6,$G21,0)</f>
        <v>0</v>
      </c>
      <c r="BQ21" s="10">
        <f>+IF($H21=BQ$6,$G21,0)-IF($I21=BQ$6,$G21,0)</f>
        <v>0</v>
      </c>
      <c r="BR21" s="10">
        <f>SUM(J21:BQ21)</f>
        <v>0</v>
      </c>
    </row>
    <row r="22" spans="1:70" s="9" customFormat="1" x14ac:dyDescent="0.25">
      <c r="A22" s="19">
        <v>45505</v>
      </c>
      <c r="B22" s="21" t="s">
        <v>133</v>
      </c>
      <c r="C22" s="20">
        <v>1810.86</v>
      </c>
      <c r="D22" s="20" t="s">
        <v>13</v>
      </c>
      <c r="E22" s="20">
        <f>ROUND(IF(D22='[1]Liste choix'!$C$8,0,IF($H22=$S$6,(C22/1.14975*0.05*0.5),C22/1.14975*0.05)),2)</f>
        <v>0</v>
      </c>
      <c r="F22" s="20">
        <f>ROUND(IF(D22='[1]Liste choix'!$C$8,0,IF($H22=$S$6,C22/1.14975*0.09975*0.5,C22/1.14975*0.09975)),2)</f>
        <v>0</v>
      </c>
      <c r="G22" s="20">
        <f>C22-E22-F22</f>
        <v>1810.86</v>
      </c>
      <c r="H22" s="19" t="s">
        <v>17</v>
      </c>
      <c r="I22" s="19" t="s">
        <v>8</v>
      </c>
      <c r="J22" s="10">
        <f>+IF($H22=$J$6,$G22,0)-IF($I22=$J$6,$G22,0)</f>
        <v>0</v>
      </c>
      <c r="K22" s="10">
        <f>+IF($H22=K$6,$G22,0)-IF($I22=K$6,$G22,0)</f>
        <v>0</v>
      </c>
      <c r="L22" s="10">
        <f>+IF($H22=L$6,$G22,0)-IF($I22=L$6,$G22,0)</f>
        <v>0</v>
      </c>
      <c r="M22" s="10">
        <f>+IF($H22=M$6,$G22,0)-IF($I22=M$6,$G22,0)</f>
        <v>0</v>
      </c>
      <c r="N22" s="10">
        <f>+IF($H22=N$6,$G22,0)-IF($I22=N$6,$G22,0)</f>
        <v>0</v>
      </c>
      <c r="O22" s="10">
        <f>+IF($H22=O$6,$G22,0)-IF($I22=O$6,$G22,0)</f>
        <v>0</v>
      </c>
      <c r="P22" s="10">
        <f>+IF($H22=P$6,$G22,0)-IF($I22=P$6,$G22,0)</f>
        <v>0</v>
      </c>
      <c r="Q22" s="10">
        <f>+IF($H22=Q$6,$G22,0)-IF($I22=Q$6,$G22,0)</f>
        <v>0</v>
      </c>
      <c r="R22" s="10">
        <f>+IF($H22=R$6,$G22,0)-IF($I22=R$6,$G22,0)</f>
        <v>0</v>
      </c>
      <c r="S22" s="10">
        <f>+IF($H22=S$6,$G22,0)-IF($I22=S$6,$G22,0)</f>
        <v>0</v>
      </c>
      <c r="T22" s="10">
        <f>+IF($H22=T$6,$G22,0)-IF($I22=T$6,$G22,0)</f>
        <v>0</v>
      </c>
      <c r="U22" s="10">
        <f>+IF($H22=U$6,$G22,0)-IF($I22=U$6,$G22,0)</f>
        <v>0</v>
      </c>
      <c r="V22" s="10">
        <f>+IF($H22=V$6,$G22,0)-IF($I22=V$6,$G22,0)</f>
        <v>0</v>
      </c>
      <c r="W22" s="10">
        <f>+IF($H22=W$6,$G22,0)-IF($I22=W$6,$G22,0)</f>
        <v>0</v>
      </c>
      <c r="X22" s="10">
        <f>+IF($H22=X$6,$G22,0)-IF($I22=X$6,$G22,0)</f>
        <v>0</v>
      </c>
      <c r="Y22" s="10">
        <f>+IF($H22=Y$6,$G22,0)-IF($I22=Y$6,$G22,0)</f>
        <v>0</v>
      </c>
      <c r="Z22" s="10">
        <f>+IF($H22=Z$6,$G22,0)-IF($I22=Z$6,$G22,0)</f>
        <v>0</v>
      </c>
      <c r="AA22" s="10">
        <f>+IF($H22=AA$6,$G22,0)-IF($I22=AA$6,$G22,0)</f>
        <v>0</v>
      </c>
      <c r="AB22" s="10">
        <f>+IF($H22=AB$6,$G22,0)-IF($I22=AB$6,$G22,0)</f>
        <v>0</v>
      </c>
      <c r="AC22" s="10">
        <f>+IF($H22=AC$6,$G22,0)-IF($I22=AC$6,$G22,0)</f>
        <v>0</v>
      </c>
      <c r="AD22" s="10">
        <f>+IF($H22=AD$6,$G22,0)-IF($I22=AD$6,$G22,0)</f>
        <v>0</v>
      </c>
      <c r="AE22" s="10">
        <f>+IF($H22=AE$6,$G22,0)-IF($I22=AE$6,$G22,0)</f>
        <v>0</v>
      </c>
      <c r="AF22" s="10">
        <f>+IF($H22=AF$6,$G22,0)-IF($I22=AF$6,$G22,0)</f>
        <v>0</v>
      </c>
      <c r="AG22" s="10">
        <f>+IF($H22=AG$6,$C22,0)-IF($I22=AG$6,$C22,0)</f>
        <v>1810.86</v>
      </c>
      <c r="AH22" s="10">
        <f>+IF($H22=AH$6,$C22,0)-IF($I22=AH$6,$C22,0)</f>
        <v>-1810.86</v>
      </c>
      <c r="AI22" s="10">
        <f>+IF($H22=AI$6,$C22,0)-IF($I22=AI$6,$C22,0)</f>
        <v>0</v>
      </c>
      <c r="AJ22" s="10">
        <f>+IF($H22=AJ$6,$C22,0)-IF($I22=AJ$6,$C22,0)</f>
        <v>0</v>
      </c>
      <c r="AK22" s="10">
        <f>IF(D22="payée",$E22,0)</f>
        <v>0</v>
      </c>
      <c r="AL22" s="10">
        <f>IF(D22="payée",$F22,0)</f>
        <v>0</v>
      </c>
      <c r="AM22" s="10">
        <f>IF(D22="perçue",-$E22,0)</f>
        <v>0</v>
      </c>
      <c r="AN22" s="10">
        <f>IF(D22="perçue",-$F22,0)</f>
        <v>0</v>
      </c>
      <c r="AO22" s="10">
        <f>+IF($H22=AO$6,$G22,0)-IF($I22=AO$6,$G22,0)</f>
        <v>0</v>
      </c>
      <c r="AP22" s="10">
        <f>+IF($H22=AP$6,$G22,0)-IF($I22=AP$6,$G22,0)</f>
        <v>0</v>
      </c>
      <c r="AQ22" s="10">
        <f>+IF($H22=AQ$6,$G22,0)-IF($I22=AQ$6,$G22,0)</f>
        <v>0</v>
      </c>
      <c r="AR22" s="10">
        <f>+IF($H22=AR$6,$G22,0)-IF($I22=AR$6,$G22,0)</f>
        <v>0</v>
      </c>
      <c r="AS22" s="10">
        <f>+IF($H22=AS$6,$G22,0)-IF($I22=AS$6,$G22,0)</f>
        <v>0</v>
      </c>
      <c r="AT22" s="10">
        <f>+IF($H22=AT$6,$G22,0)-IF($I22=AT$6,$G22,0)</f>
        <v>0</v>
      </c>
      <c r="AU22" s="10">
        <f>+IF($H22=AU$6,$G22,0)-IF($I22=AU$6,$G22,0)</f>
        <v>0</v>
      </c>
      <c r="AV22" s="10">
        <f>+IF($H22=AV$6,$G22,0)-IF($I22=AV$6,$G22,0)</f>
        <v>0</v>
      </c>
      <c r="AW22" s="10">
        <f>+IF($H22=AW$6,$G22,0)-IF($I22=AW$6,$G22,0)</f>
        <v>0</v>
      </c>
      <c r="AX22" s="10">
        <f>+IF($H22=AX$6,$G22,0)-IF($I22=AX$6,$G22,0)</f>
        <v>0</v>
      </c>
      <c r="AY22" s="10">
        <f>+IF($H22=AY$6,$G22,0)-IF($I22=AY$6,$G22,0)</f>
        <v>0</v>
      </c>
      <c r="AZ22" s="10">
        <f>+IF($H22=AZ$6,$G22,0)-IF($I22=AZ$6,$G22,0)</f>
        <v>0</v>
      </c>
      <c r="BA22" s="10">
        <f>+IF($H22=BA$6,$C22,0)-IF($I22=BA$6,$C22,0)</f>
        <v>0</v>
      </c>
      <c r="BB22" s="10">
        <f>+IF($H22=BB$6,$C22,0)-IF($I22=BB$6,$C22,0)</f>
        <v>0</v>
      </c>
      <c r="BC22" s="10">
        <f>+IF($H22=BC$6,$C22,0)-IF($I22=BC$6,$C22,0)</f>
        <v>0</v>
      </c>
      <c r="BD22" s="10">
        <f>+IF($H22=BD$6,$C22,0)-IF($I22=BD$6,$C22,0)</f>
        <v>0</v>
      </c>
      <c r="BE22" s="10">
        <f>+IF($H22=BE$6,$C22,0)-IF($I22=BE$6,$C22,0)</f>
        <v>0</v>
      </c>
      <c r="BF22" s="10">
        <f>+IF($H22=BF$6,$C22,0)-IF($I22=BF$6,$C22,0)</f>
        <v>0</v>
      </c>
      <c r="BG22" s="10">
        <f>+IF($H22=BG$6,$C22,0)-IF($I22=BG$6,$C22,0)</f>
        <v>0</v>
      </c>
      <c r="BH22" s="10">
        <f>+IF($H22=BH$6,$C22,0)-IF($I22=BH$6,$C22,0)</f>
        <v>0</v>
      </c>
      <c r="BI22" s="10">
        <f>+IF($H22=BI$6,$G22,0)-IF($I22=BI$6,$G22,0)</f>
        <v>0</v>
      </c>
      <c r="BJ22" s="10">
        <f>+IF($H22=BJ$6,$G22,0)-IF($I22=BJ$6,$G22,0)</f>
        <v>0</v>
      </c>
      <c r="BK22" s="10">
        <f>+IF($H22=BK$6,$G22,0)-IF($I22=BK$6,$G22,0)</f>
        <v>0</v>
      </c>
      <c r="BL22" s="10">
        <f>+IF($H22=BL$6,$G22,0)-IF($I22=BL$6,$G22,0)</f>
        <v>0</v>
      </c>
      <c r="BM22" s="10">
        <f>+IF($H22=BM$6,$G22,0)-IF($I22=BM$6,$G22,0)</f>
        <v>0</v>
      </c>
      <c r="BN22" s="10">
        <f>+IF($H22=BN$6,$G22,0)-IF($I22=BN$6,$G22,0)</f>
        <v>0</v>
      </c>
      <c r="BO22" s="10">
        <f>+IF($H22=BO$6,$G22,0)-IF($I22=BO$6,$G22,0)</f>
        <v>0</v>
      </c>
      <c r="BP22" s="10">
        <f>+IF($H22=BP$6,$G22,0)-IF($I22=BP$6,$G22,0)</f>
        <v>0</v>
      </c>
      <c r="BQ22" s="10">
        <f>+IF($H22=BQ$6,$G22,0)-IF($I22=BQ$6,$G22,0)</f>
        <v>0</v>
      </c>
      <c r="BR22" s="10">
        <f>SUM(J22:BQ22)</f>
        <v>0</v>
      </c>
    </row>
    <row r="23" spans="1:70" s="9" customFormat="1" x14ac:dyDescent="0.25">
      <c r="A23" s="19">
        <v>45505</v>
      </c>
      <c r="B23" s="21" t="s">
        <v>132</v>
      </c>
      <c r="C23" s="20">
        <v>1810.86</v>
      </c>
      <c r="D23" s="20" t="s">
        <v>13</v>
      </c>
      <c r="E23" s="20">
        <f>ROUND(IF(D23='[1]Liste choix'!$C$8,0,IF($H23=$S$6,(C23/1.14975*0.05*0.5),C23/1.14975*0.05)),2)</f>
        <v>0</v>
      </c>
      <c r="F23" s="20">
        <f>ROUND(IF(D23='[1]Liste choix'!$C$8,0,IF($H23=$S$6,C23/1.14975*0.09975*0.5,C23/1.14975*0.09975)),2)</f>
        <v>0</v>
      </c>
      <c r="G23" s="20">
        <f>C23-E23-F23</f>
        <v>1810.86</v>
      </c>
      <c r="H23" s="19" t="s">
        <v>17</v>
      </c>
      <c r="I23" s="19" t="s">
        <v>8</v>
      </c>
      <c r="J23" s="10">
        <f>+IF($H23=$J$6,$G23,0)-IF($I23=$J$6,$G23,0)</f>
        <v>0</v>
      </c>
      <c r="K23" s="10">
        <f>+IF($H23=K$6,$G23,0)-IF($I23=K$6,$G23,0)</f>
        <v>0</v>
      </c>
      <c r="L23" s="10">
        <f>+IF($H23=L$6,$G23,0)-IF($I23=L$6,$G23,0)</f>
        <v>0</v>
      </c>
      <c r="M23" s="10">
        <f>+IF($H23=M$6,$G23,0)-IF($I23=M$6,$G23,0)</f>
        <v>0</v>
      </c>
      <c r="N23" s="10">
        <f>+IF($H23=N$6,$G23,0)-IF($I23=N$6,$G23,0)</f>
        <v>0</v>
      </c>
      <c r="O23" s="10">
        <f>+IF($H23=O$6,$G23,0)-IF($I23=O$6,$G23,0)</f>
        <v>0</v>
      </c>
      <c r="P23" s="10">
        <f>+IF($H23=P$6,$G23,0)-IF($I23=P$6,$G23,0)</f>
        <v>0</v>
      </c>
      <c r="Q23" s="10">
        <f>+IF($H23=Q$6,$G23,0)-IF($I23=Q$6,$G23,0)</f>
        <v>0</v>
      </c>
      <c r="R23" s="10">
        <f>+IF($H23=R$6,$G23,0)-IF($I23=R$6,$G23,0)</f>
        <v>0</v>
      </c>
      <c r="S23" s="10">
        <f>+IF($H23=S$6,$G23,0)-IF($I23=S$6,$G23,0)</f>
        <v>0</v>
      </c>
      <c r="T23" s="10">
        <f>+IF($H23=T$6,$G23,0)-IF($I23=T$6,$G23,0)</f>
        <v>0</v>
      </c>
      <c r="U23" s="10">
        <f>+IF($H23=U$6,$G23,0)-IF($I23=U$6,$G23,0)</f>
        <v>0</v>
      </c>
      <c r="V23" s="10">
        <f>+IF($H23=V$6,$G23,0)-IF($I23=V$6,$G23,0)</f>
        <v>0</v>
      </c>
      <c r="W23" s="10">
        <f>+IF($H23=W$6,$G23,0)-IF($I23=W$6,$G23,0)</f>
        <v>0</v>
      </c>
      <c r="X23" s="10">
        <f>+IF($H23=X$6,$G23,0)-IF($I23=X$6,$G23,0)</f>
        <v>0</v>
      </c>
      <c r="Y23" s="10">
        <f>+IF($H23=Y$6,$G23,0)-IF($I23=Y$6,$G23,0)</f>
        <v>0</v>
      </c>
      <c r="Z23" s="10">
        <f>+IF($H23=Z$6,$G23,0)-IF($I23=Z$6,$G23,0)</f>
        <v>0</v>
      </c>
      <c r="AA23" s="10">
        <f>+IF($H23=AA$6,$G23,0)-IF($I23=AA$6,$G23,0)</f>
        <v>0</v>
      </c>
      <c r="AB23" s="10">
        <f>+IF($H23=AB$6,$G23,0)-IF($I23=AB$6,$G23,0)</f>
        <v>0</v>
      </c>
      <c r="AC23" s="10">
        <f>+IF($H23=AC$6,$G23,0)-IF($I23=AC$6,$G23,0)</f>
        <v>0</v>
      </c>
      <c r="AD23" s="10">
        <f>+IF($H23=AD$6,$G23,0)-IF($I23=AD$6,$G23,0)</f>
        <v>0</v>
      </c>
      <c r="AE23" s="10">
        <f>+IF($H23=AE$6,$G23,0)-IF($I23=AE$6,$G23,0)</f>
        <v>0</v>
      </c>
      <c r="AF23" s="10">
        <f>+IF($H23=AF$6,$G23,0)-IF($I23=AF$6,$G23,0)</f>
        <v>0</v>
      </c>
      <c r="AG23" s="10">
        <f>+IF($H23=AG$6,$C23,0)-IF($I23=AG$6,$C23,0)</f>
        <v>1810.86</v>
      </c>
      <c r="AH23" s="10">
        <f>+IF($H23=AH$6,$C23,0)-IF($I23=AH$6,$C23,0)</f>
        <v>-1810.86</v>
      </c>
      <c r="AI23" s="10">
        <f>+IF($H23=AI$6,$C23,0)-IF($I23=AI$6,$C23,0)</f>
        <v>0</v>
      </c>
      <c r="AJ23" s="10">
        <f>+IF($H23=AJ$6,$C23,0)-IF($I23=AJ$6,$C23,0)</f>
        <v>0</v>
      </c>
      <c r="AK23" s="10">
        <f>IF(D23="payée",$E23,0)</f>
        <v>0</v>
      </c>
      <c r="AL23" s="10">
        <f>IF(D23="payée",$F23,0)</f>
        <v>0</v>
      </c>
      <c r="AM23" s="10">
        <f>IF(D23="perçue",-$E23,0)</f>
        <v>0</v>
      </c>
      <c r="AN23" s="10">
        <f>IF(D23="perçue",-$F23,0)</f>
        <v>0</v>
      </c>
      <c r="AO23" s="10">
        <f>+IF($H23=AO$6,$G23,0)-IF($I23=AO$6,$G23,0)</f>
        <v>0</v>
      </c>
      <c r="AP23" s="10">
        <f>+IF($H23=AP$6,$G23,0)-IF($I23=AP$6,$G23,0)</f>
        <v>0</v>
      </c>
      <c r="AQ23" s="10">
        <f>+IF($H23=AQ$6,$G23,0)-IF($I23=AQ$6,$G23,0)</f>
        <v>0</v>
      </c>
      <c r="AR23" s="10">
        <f>+IF($H23=AR$6,$G23,0)-IF($I23=AR$6,$G23,0)</f>
        <v>0</v>
      </c>
      <c r="AS23" s="10">
        <f>+IF($H23=AS$6,$G23,0)-IF($I23=AS$6,$G23,0)</f>
        <v>0</v>
      </c>
      <c r="AT23" s="10">
        <f>+IF($H23=AT$6,$G23,0)-IF($I23=AT$6,$G23,0)</f>
        <v>0</v>
      </c>
      <c r="AU23" s="10">
        <f>+IF($H23=AU$6,$G23,0)-IF($I23=AU$6,$G23,0)</f>
        <v>0</v>
      </c>
      <c r="AV23" s="10">
        <f>+IF($H23=AV$6,$G23,0)-IF($I23=AV$6,$G23,0)</f>
        <v>0</v>
      </c>
      <c r="AW23" s="10">
        <f>+IF($H23=AW$6,$G23,0)-IF($I23=AW$6,$G23,0)</f>
        <v>0</v>
      </c>
      <c r="AX23" s="10">
        <f>+IF($H23=AX$6,$G23,0)-IF($I23=AX$6,$G23,0)</f>
        <v>0</v>
      </c>
      <c r="AY23" s="10">
        <f>+IF($H23=AY$6,$G23,0)-IF($I23=AY$6,$G23,0)</f>
        <v>0</v>
      </c>
      <c r="AZ23" s="10">
        <f>+IF($H23=AZ$6,$G23,0)-IF($I23=AZ$6,$G23,0)</f>
        <v>0</v>
      </c>
      <c r="BA23" s="10">
        <f>+IF($H23=BA$6,$C23,0)-IF($I23=BA$6,$C23,0)</f>
        <v>0</v>
      </c>
      <c r="BB23" s="10">
        <f>+IF($H23=BB$6,$C23,0)-IF($I23=BB$6,$C23,0)</f>
        <v>0</v>
      </c>
      <c r="BC23" s="10">
        <f>+IF($H23=BC$6,$C23,0)-IF($I23=BC$6,$C23,0)</f>
        <v>0</v>
      </c>
      <c r="BD23" s="10">
        <f>+IF($H23=BD$6,$C23,0)-IF($I23=BD$6,$C23,0)</f>
        <v>0</v>
      </c>
      <c r="BE23" s="10">
        <f>+IF($H23=BE$6,$C23,0)-IF($I23=BE$6,$C23,0)</f>
        <v>0</v>
      </c>
      <c r="BF23" s="10">
        <f>+IF($H23=BF$6,$C23,0)-IF($I23=BF$6,$C23,0)</f>
        <v>0</v>
      </c>
      <c r="BG23" s="10">
        <f>+IF($H23=BG$6,$C23,0)-IF($I23=BG$6,$C23,0)</f>
        <v>0</v>
      </c>
      <c r="BH23" s="10">
        <f>+IF($H23=BH$6,$C23,0)-IF($I23=BH$6,$C23,0)</f>
        <v>0</v>
      </c>
      <c r="BI23" s="10">
        <f>+IF($H23=BI$6,$G23,0)-IF($I23=BI$6,$G23,0)</f>
        <v>0</v>
      </c>
      <c r="BJ23" s="10">
        <f>+IF($H23=BJ$6,$G23,0)-IF($I23=BJ$6,$G23,0)</f>
        <v>0</v>
      </c>
      <c r="BK23" s="10">
        <f>+IF($H23=BK$6,$G23,0)-IF($I23=BK$6,$G23,0)</f>
        <v>0</v>
      </c>
      <c r="BL23" s="10">
        <f>+IF($H23=BL$6,$G23,0)-IF($I23=BL$6,$G23,0)</f>
        <v>0</v>
      </c>
      <c r="BM23" s="10">
        <f>+IF($H23=BM$6,$G23,0)-IF($I23=BM$6,$G23,0)</f>
        <v>0</v>
      </c>
      <c r="BN23" s="10">
        <f>+IF($H23=BN$6,$G23,0)-IF($I23=BN$6,$G23,0)</f>
        <v>0</v>
      </c>
      <c r="BO23" s="10">
        <f>+IF($H23=BO$6,$G23,0)-IF($I23=BO$6,$G23,0)</f>
        <v>0</v>
      </c>
      <c r="BP23" s="10">
        <f>+IF($H23=BP$6,$G23,0)-IF($I23=BP$6,$G23,0)</f>
        <v>0</v>
      </c>
      <c r="BQ23" s="10">
        <f>+IF($H23=BQ$6,$G23,0)-IF($I23=BQ$6,$G23,0)</f>
        <v>0</v>
      </c>
      <c r="BR23" s="10">
        <f>SUM(J23:BQ23)</f>
        <v>0</v>
      </c>
    </row>
    <row r="24" spans="1:70" s="9" customFormat="1" x14ac:dyDescent="0.25">
      <c r="A24" s="19">
        <v>45505</v>
      </c>
      <c r="B24" s="21" t="s">
        <v>131</v>
      </c>
      <c r="C24" s="20">
        <v>1106.6400000000001</v>
      </c>
      <c r="D24" s="20" t="s">
        <v>13</v>
      </c>
      <c r="E24" s="20">
        <f>ROUND(IF(D24='[1]Liste choix'!$C$8,0,IF($H24=$S$6,(C24/1.14975*0.05*0.5),C24/1.14975*0.05)),2)</f>
        <v>0</v>
      </c>
      <c r="F24" s="20">
        <f>ROUND(IF(D24='[1]Liste choix'!$C$8,0,IF($H24=$S$6,C24/1.14975*0.09975*0.5,C24/1.14975*0.09975)),2)</f>
        <v>0</v>
      </c>
      <c r="G24" s="20">
        <f>C24-E24-F24</f>
        <v>1106.6400000000001</v>
      </c>
      <c r="H24" s="19" t="s">
        <v>17</v>
      </c>
      <c r="I24" s="19" t="s">
        <v>8</v>
      </c>
      <c r="J24" s="10">
        <f>+IF($H24=$J$6,$G24,0)-IF($I24=$J$6,$G24,0)</f>
        <v>0</v>
      </c>
      <c r="K24" s="10">
        <f>+IF($H24=K$6,$G24,0)-IF($I24=K$6,$G24,0)</f>
        <v>0</v>
      </c>
      <c r="L24" s="10">
        <f>+IF($H24=L$6,$G24,0)-IF($I24=L$6,$G24,0)</f>
        <v>0</v>
      </c>
      <c r="M24" s="10">
        <f>+IF($H24=M$6,$G24,0)-IF($I24=M$6,$G24,0)</f>
        <v>0</v>
      </c>
      <c r="N24" s="10">
        <f>+IF($H24=N$6,$G24,0)-IF($I24=N$6,$G24,0)</f>
        <v>0</v>
      </c>
      <c r="O24" s="10">
        <f>+IF($H24=O$6,$G24,0)-IF($I24=O$6,$G24,0)</f>
        <v>0</v>
      </c>
      <c r="P24" s="10">
        <f>+IF($H24=P$6,$G24,0)-IF($I24=P$6,$G24,0)</f>
        <v>0</v>
      </c>
      <c r="Q24" s="10">
        <f>+IF($H24=Q$6,$G24,0)-IF($I24=Q$6,$G24,0)</f>
        <v>0</v>
      </c>
      <c r="R24" s="10">
        <f>+IF($H24=R$6,$G24,0)-IF($I24=R$6,$G24,0)</f>
        <v>0</v>
      </c>
      <c r="S24" s="10">
        <f>+IF($H24=S$6,$G24,0)-IF($I24=S$6,$G24,0)</f>
        <v>0</v>
      </c>
      <c r="T24" s="10">
        <f>+IF($H24=T$6,$G24,0)-IF($I24=T$6,$G24,0)</f>
        <v>0</v>
      </c>
      <c r="U24" s="10">
        <f>+IF($H24=U$6,$G24,0)-IF($I24=U$6,$G24,0)</f>
        <v>0</v>
      </c>
      <c r="V24" s="10">
        <f>+IF($H24=V$6,$G24,0)-IF($I24=V$6,$G24,0)</f>
        <v>0</v>
      </c>
      <c r="W24" s="10">
        <f>+IF($H24=W$6,$G24,0)-IF($I24=W$6,$G24,0)</f>
        <v>0</v>
      </c>
      <c r="X24" s="10">
        <f>+IF($H24=X$6,$G24,0)-IF($I24=X$6,$G24,0)</f>
        <v>0</v>
      </c>
      <c r="Y24" s="10">
        <f>+IF($H24=Y$6,$G24,0)-IF($I24=Y$6,$G24,0)</f>
        <v>0</v>
      </c>
      <c r="Z24" s="10">
        <f>+IF($H24=Z$6,$G24,0)-IF($I24=Z$6,$G24,0)</f>
        <v>0</v>
      </c>
      <c r="AA24" s="10">
        <f>+IF($H24=AA$6,$G24,0)-IF($I24=AA$6,$G24,0)</f>
        <v>0</v>
      </c>
      <c r="AB24" s="10">
        <f>+IF($H24=AB$6,$G24,0)-IF($I24=AB$6,$G24,0)</f>
        <v>0</v>
      </c>
      <c r="AC24" s="10">
        <f>+IF($H24=AC$6,$G24,0)-IF($I24=AC$6,$G24,0)</f>
        <v>0</v>
      </c>
      <c r="AD24" s="10">
        <f>+IF($H24=AD$6,$G24,0)-IF($I24=AD$6,$G24,0)</f>
        <v>0</v>
      </c>
      <c r="AE24" s="10">
        <f>+IF($H24=AE$6,$G24,0)-IF($I24=AE$6,$G24,0)</f>
        <v>0</v>
      </c>
      <c r="AF24" s="10">
        <f>+IF($H24=AF$6,$G24,0)-IF($I24=AF$6,$G24,0)</f>
        <v>0</v>
      </c>
      <c r="AG24" s="10">
        <f>+IF($H24=AG$6,$C24,0)-IF($I24=AG$6,$C24,0)</f>
        <v>1106.6400000000001</v>
      </c>
      <c r="AH24" s="10">
        <f>+IF($H24=AH$6,$C24,0)-IF($I24=AH$6,$C24,0)</f>
        <v>-1106.6400000000001</v>
      </c>
      <c r="AI24" s="10">
        <f>+IF($H24=AI$6,$C24,0)-IF($I24=AI$6,$C24,0)</f>
        <v>0</v>
      </c>
      <c r="AJ24" s="10">
        <f>+IF($H24=AJ$6,$C24,0)-IF($I24=AJ$6,$C24,0)</f>
        <v>0</v>
      </c>
      <c r="AK24" s="10">
        <f>IF(D24="payée",$E24,0)</f>
        <v>0</v>
      </c>
      <c r="AL24" s="10">
        <f>IF(D24="payée",$F24,0)</f>
        <v>0</v>
      </c>
      <c r="AM24" s="10">
        <f>IF(D24="perçue",-$E24,0)</f>
        <v>0</v>
      </c>
      <c r="AN24" s="10">
        <f>IF(D24="perçue",-$F24,0)</f>
        <v>0</v>
      </c>
      <c r="AO24" s="10">
        <f>+IF($H24=AO$6,$G24,0)-IF($I24=AO$6,$G24,0)</f>
        <v>0</v>
      </c>
      <c r="AP24" s="10">
        <f>+IF($H24=AP$6,$G24,0)-IF($I24=AP$6,$G24,0)</f>
        <v>0</v>
      </c>
      <c r="AQ24" s="10">
        <f>+IF($H24=AQ$6,$G24,0)-IF($I24=AQ$6,$G24,0)</f>
        <v>0</v>
      </c>
      <c r="AR24" s="10">
        <f>+IF($H24=AR$6,$G24,0)-IF($I24=AR$6,$G24,0)</f>
        <v>0</v>
      </c>
      <c r="AS24" s="10">
        <f>+IF($H24=AS$6,$G24,0)-IF($I24=AS$6,$G24,0)</f>
        <v>0</v>
      </c>
      <c r="AT24" s="10">
        <f>+IF($H24=AT$6,$G24,0)-IF($I24=AT$6,$G24,0)</f>
        <v>0</v>
      </c>
      <c r="AU24" s="10">
        <f>+IF($H24=AU$6,$G24,0)-IF($I24=AU$6,$G24,0)</f>
        <v>0</v>
      </c>
      <c r="AV24" s="10">
        <f>+IF($H24=AV$6,$G24,0)-IF($I24=AV$6,$G24,0)</f>
        <v>0</v>
      </c>
      <c r="AW24" s="10">
        <f>+IF($H24=AW$6,$G24,0)-IF($I24=AW$6,$G24,0)</f>
        <v>0</v>
      </c>
      <c r="AX24" s="10">
        <f>+IF($H24=AX$6,$G24,0)-IF($I24=AX$6,$G24,0)</f>
        <v>0</v>
      </c>
      <c r="AY24" s="10">
        <f>+IF($H24=AY$6,$G24,0)-IF($I24=AY$6,$G24,0)</f>
        <v>0</v>
      </c>
      <c r="AZ24" s="10">
        <f>+IF($H24=AZ$6,$G24,0)-IF($I24=AZ$6,$G24,0)</f>
        <v>0</v>
      </c>
      <c r="BA24" s="10">
        <f>+IF($H24=BA$6,$C24,0)-IF($I24=BA$6,$C24,0)</f>
        <v>0</v>
      </c>
      <c r="BB24" s="10">
        <f>+IF($H24=BB$6,$C24,0)-IF($I24=BB$6,$C24,0)</f>
        <v>0</v>
      </c>
      <c r="BC24" s="10">
        <f>+IF($H24=BC$6,$C24,0)-IF($I24=BC$6,$C24,0)</f>
        <v>0</v>
      </c>
      <c r="BD24" s="10">
        <f>+IF($H24=BD$6,$C24,0)-IF($I24=BD$6,$C24,0)</f>
        <v>0</v>
      </c>
      <c r="BE24" s="10">
        <f>+IF($H24=BE$6,$C24,0)-IF($I24=BE$6,$C24,0)</f>
        <v>0</v>
      </c>
      <c r="BF24" s="10">
        <f>+IF($H24=BF$6,$C24,0)-IF($I24=BF$6,$C24,0)</f>
        <v>0</v>
      </c>
      <c r="BG24" s="10">
        <f>+IF($H24=BG$6,$C24,0)-IF($I24=BG$6,$C24,0)</f>
        <v>0</v>
      </c>
      <c r="BH24" s="10">
        <f>+IF($H24=BH$6,$C24,0)-IF($I24=BH$6,$C24,0)</f>
        <v>0</v>
      </c>
      <c r="BI24" s="10">
        <f>+IF($H24=BI$6,$G24,0)-IF($I24=BI$6,$G24,0)</f>
        <v>0</v>
      </c>
      <c r="BJ24" s="10">
        <f>+IF($H24=BJ$6,$G24,0)-IF($I24=BJ$6,$G24,0)</f>
        <v>0</v>
      </c>
      <c r="BK24" s="10">
        <f>+IF($H24=BK$6,$G24,0)-IF($I24=BK$6,$G24,0)</f>
        <v>0</v>
      </c>
      <c r="BL24" s="10">
        <f>+IF($H24=BL$6,$G24,0)-IF($I24=BL$6,$G24,0)</f>
        <v>0</v>
      </c>
      <c r="BM24" s="10">
        <f>+IF($H24=BM$6,$G24,0)-IF($I24=BM$6,$G24,0)</f>
        <v>0</v>
      </c>
      <c r="BN24" s="10">
        <f>+IF($H24=BN$6,$G24,0)-IF($I24=BN$6,$G24,0)</f>
        <v>0</v>
      </c>
      <c r="BO24" s="10">
        <f>+IF($H24=BO$6,$G24,0)-IF($I24=BO$6,$G24,0)</f>
        <v>0</v>
      </c>
      <c r="BP24" s="10">
        <f>+IF($H24=BP$6,$G24,0)-IF($I24=BP$6,$G24,0)</f>
        <v>0</v>
      </c>
      <c r="BQ24" s="10">
        <f>+IF($H24=BQ$6,$G24,0)-IF($I24=BQ$6,$G24,0)</f>
        <v>0</v>
      </c>
      <c r="BR24" s="10">
        <f>SUM(J24:BQ24)</f>
        <v>0</v>
      </c>
    </row>
    <row r="25" spans="1:70" s="9" customFormat="1" x14ac:dyDescent="0.25">
      <c r="A25" s="19">
        <v>45505</v>
      </c>
      <c r="B25" s="21" t="s">
        <v>130</v>
      </c>
      <c r="C25" s="20">
        <v>1106.6400000000001</v>
      </c>
      <c r="D25" s="20" t="s">
        <v>13</v>
      </c>
      <c r="E25" s="20">
        <f>ROUND(IF(D25='[1]Liste choix'!$C$8,0,IF($H25=$S$6,(C25/1.14975*0.05*0.5),C25/1.14975*0.05)),2)</f>
        <v>0</v>
      </c>
      <c r="F25" s="20">
        <f>ROUND(IF(D25='[1]Liste choix'!$C$8,0,IF($H25=$S$6,C25/1.14975*0.09975*0.5,C25/1.14975*0.09975)),2)</f>
        <v>0</v>
      </c>
      <c r="G25" s="20">
        <f>C25-E25-F25</f>
        <v>1106.6400000000001</v>
      </c>
      <c r="H25" s="19" t="s">
        <v>17</v>
      </c>
      <c r="I25" s="19" t="s">
        <v>8</v>
      </c>
      <c r="J25" s="10">
        <f>+IF($H25=$J$6,$G25,0)-IF($I25=$J$6,$G25,0)</f>
        <v>0</v>
      </c>
      <c r="K25" s="10">
        <f>+IF($H25=K$6,$G25,0)-IF($I25=K$6,$G25,0)</f>
        <v>0</v>
      </c>
      <c r="L25" s="10">
        <f>+IF($H25=L$6,$G25,0)-IF($I25=L$6,$G25,0)</f>
        <v>0</v>
      </c>
      <c r="M25" s="10">
        <f>+IF($H25=M$6,$G25,0)-IF($I25=M$6,$G25,0)</f>
        <v>0</v>
      </c>
      <c r="N25" s="10">
        <f>+IF($H25=N$6,$G25,0)-IF($I25=N$6,$G25,0)</f>
        <v>0</v>
      </c>
      <c r="O25" s="10">
        <f>+IF($H25=O$6,$G25,0)-IF($I25=O$6,$G25,0)</f>
        <v>0</v>
      </c>
      <c r="P25" s="10">
        <f>+IF($H25=P$6,$G25,0)-IF($I25=P$6,$G25,0)</f>
        <v>0</v>
      </c>
      <c r="Q25" s="10">
        <f>+IF($H25=Q$6,$G25,0)-IF($I25=Q$6,$G25,0)</f>
        <v>0</v>
      </c>
      <c r="R25" s="10">
        <f>+IF($H25=R$6,$G25,0)-IF($I25=R$6,$G25,0)</f>
        <v>0</v>
      </c>
      <c r="S25" s="10">
        <f>+IF($H25=S$6,$G25,0)-IF($I25=S$6,$G25,0)</f>
        <v>0</v>
      </c>
      <c r="T25" s="10">
        <f>+IF($H25=T$6,$G25,0)-IF($I25=T$6,$G25,0)</f>
        <v>0</v>
      </c>
      <c r="U25" s="10">
        <f>+IF($H25=U$6,$G25,0)-IF($I25=U$6,$G25,0)</f>
        <v>0</v>
      </c>
      <c r="V25" s="10">
        <f>+IF($H25=V$6,$G25,0)-IF($I25=V$6,$G25,0)</f>
        <v>0</v>
      </c>
      <c r="W25" s="10">
        <f>+IF($H25=W$6,$G25,0)-IF($I25=W$6,$G25,0)</f>
        <v>0</v>
      </c>
      <c r="X25" s="10">
        <f>+IF($H25=X$6,$G25,0)-IF($I25=X$6,$G25,0)</f>
        <v>0</v>
      </c>
      <c r="Y25" s="10">
        <f>+IF($H25=Y$6,$G25,0)-IF($I25=Y$6,$G25,0)</f>
        <v>0</v>
      </c>
      <c r="Z25" s="10">
        <f>+IF($H25=Z$6,$G25,0)-IF($I25=Z$6,$G25,0)</f>
        <v>0</v>
      </c>
      <c r="AA25" s="10">
        <f>+IF($H25=AA$6,$G25,0)-IF($I25=AA$6,$G25,0)</f>
        <v>0</v>
      </c>
      <c r="AB25" s="10">
        <f>+IF($H25=AB$6,$G25,0)-IF($I25=AB$6,$G25,0)</f>
        <v>0</v>
      </c>
      <c r="AC25" s="10">
        <f>+IF($H25=AC$6,$G25,0)-IF($I25=AC$6,$G25,0)</f>
        <v>0</v>
      </c>
      <c r="AD25" s="10">
        <f>+IF($H25=AD$6,$G25,0)-IF($I25=AD$6,$G25,0)</f>
        <v>0</v>
      </c>
      <c r="AE25" s="10">
        <f>+IF($H25=AE$6,$G25,0)-IF($I25=AE$6,$G25,0)</f>
        <v>0</v>
      </c>
      <c r="AF25" s="10">
        <f>+IF($H25=AF$6,$G25,0)-IF($I25=AF$6,$G25,0)</f>
        <v>0</v>
      </c>
      <c r="AG25" s="10">
        <f>+IF($H25=AG$6,$C25,0)-IF($I25=AG$6,$C25,0)</f>
        <v>1106.6400000000001</v>
      </c>
      <c r="AH25" s="10">
        <f>+IF($H25=AH$6,$C25,0)-IF($I25=AH$6,$C25,0)</f>
        <v>-1106.6400000000001</v>
      </c>
      <c r="AI25" s="10">
        <f>+IF($H25=AI$6,$C25,0)-IF($I25=AI$6,$C25,0)</f>
        <v>0</v>
      </c>
      <c r="AJ25" s="10">
        <f>+IF($H25=AJ$6,$C25,0)-IF($I25=AJ$6,$C25,0)</f>
        <v>0</v>
      </c>
      <c r="AK25" s="10">
        <f>IF(D25="payée",$E25,0)</f>
        <v>0</v>
      </c>
      <c r="AL25" s="10">
        <f>IF(D25="payée",$F25,0)</f>
        <v>0</v>
      </c>
      <c r="AM25" s="10">
        <f>IF(D25="perçue",-$E25,0)</f>
        <v>0</v>
      </c>
      <c r="AN25" s="10">
        <f>IF(D25="perçue",-$F25,0)</f>
        <v>0</v>
      </c>
      <c r="AO25" s="10">
        <f>+IF($H25=AO$6,$G25,0)-IF($I25=AO$6,$G25,0)</f>
        <v>0</v>
      </c>
      <c r="AP25" s="10">
        <f>+IF($H25=AP$6,$G25,0)-IF($I25=AP$6,$G25,0)</f>
        <v>0</v>
      </c>
      <c r="AQ25" s="10">
        <f>+IF($H25=AQ$6,$G25,0)-IF($I25=AQ$6,$G25,0)</f>
        <v>0</v>
      </c>
      <c r="AR25" s="10">
        <f>+IF($H25=AR$6,$G25,0)-IF($I25=AR$6,$G25,0)</f>
        <v>0</v>
      </c>
      <c r="AS25" s="10">
        <f>+IF($H25=AS$6,$G25,0)-IF($I25=AS$6,$G25,0)</f>
        <v>0</v>
      </c>
      <c r="AT25" s="10">
        <f>+IF($H25=AT$6,$G25,0)-IF($I25=AT$6,$G25,0)</f>
        <v>0</v>
      </c>
      <c r="AU25" s="10">
        <f>+IF($H25=AU$6,$G25,0)-IF($I25=AU$6,$G25,0)</f>
        <v>0</v>
      </c>
      <c r="AV25" s="10">
        <f>+IF($H25=AV$6,$G25,0)-IF($I25=AV$6,$G25,0)</f>
        <v>0</v>
      </c>
      <c r="AW25" s="10">
        <f>+IF($H25=AW$6,$G25,0)-IF($I25=AW$6,$G25,0)</f>
        <v>0</v>
      </c>
      <c r="AX25" s="10">
        <f>+IF($H25=AX$6,$G25,0)-IF($I25=AX$6,$G25,0)</f>
        <v>0</v>
      </c>
      <c r="AY25" s="10">
        <f>+IF($H25=AY$6,$G25,0)-IF($I25=AY$6,$G25,0)</f>
        <v>0</v>
      </c>
      <c r="AZ25" s="10">
        <f>+IF($H25=AZ$6,$G25,0)-IF($I25=AZ$6,$G25,0)</f>
        <v>0</v>
      </c>
      <c r="BA25" s="10">
        <f>+IF($H25=BA$6,$C25,0)-IF($I25=BA$6,$C25,0)</f>
        <v>0</v>
      </c>
      <c r="BB25" s="10">
        <f>+IF($H25=BB$6,$C25,0)-IF($I25=BB$6,$C25,0)</f>
        <v>0</v>
      </c>
      <c r="BC25" s="10">
        <f>+IF($H25=BC$6,$C25,0)-IF($I25=BC$6,$C25,0)</f>
        <v>0</v>
      </c>
      <c r="BD25" s="10">
        <f>+IF($H25=BD$6,$C25,0)-IF($I25=BD$6,$C25,0)</f>
        <v>0</v>
      </c>
      <c r="BE25" s="10">
        <f>+IF($H25=BE$6,$C25,0)-IF($I25=BE$6,$C25,0)</f>
        <v>0</v>
      </c>
      <c r="BF25" s="10">
        <f>+IF($H25=BF$6,$C25,0)-IF($I25=BF$6,$C25,0)</f>
        <v>0</v>
      </c>
      <c r="BG25" s="10">
        <f>+IF($H25=BG$6,$C25,0)-IF($I25=BG$6,$C25,0)</f>
        <v>0</v>
      </c>
      <c r="BH25" s="10">
        <f>+IF($H25=BH$6,$C25,0)-IF($I25=BH$6,$C25,0)</f>
        <v>0</v>
      </c>
      <c r="BI25" s="10">
        <f>+IF($H25=BI$6,$G25,0)-IF($I25=BI$6,$G25,0)</f>
        <v>0</v>
      </c>
      <c r="BJ25" s="10">
        <f>+IF($H25=BJ$6,$G25,0)-IF($I25=BJ$6,$G25,0)</f>
        <v>0</v>
      </c>
      <c r="BK25" s="10">
        <f>+IF($H25=BK$6,$G25,0)-IF($I25=BK$6,$G25,0)</f>
        <v>0</v>
      </c>
      <c r="BL25" s="10">
        <f>+IF($H25=BL$6,$G25,0)-IF($I25=BL$6,$G25,0)</f>
        <v>0</v>
      </c>
      <c r="BM25" s="10">
        <f>+IF($H25=BM$6,$G25,0)-IF($I25=BM$6,$G25,0)</f>
        <v>0</v>
      </c>
      <c r="BN25" s="10">
        <f>+IF($H25=BN$6,$G25,0)-IF($I25=BN$6,$G25,0)</f>
        <v>0</v>
      </c>
      <c r="BO25" s="10">
        <f>+IF($H25=BO$6,$G25,0)-IF($I25=BO$6,$G25,0)</f>
        <v>0</v>
      </c>
      <c r="BP25" s="10">
        <f>+IF($H25=BP$6,$G25,0)-IF($I25=BP$6,$G25,0)</f>
        <v>0</v>
      </c>
      <c r="BQ25" s="10">
        <f>+IF($H25=BQ$6,$G25,0)-IF($I25=BQ$6,$G25,0)</f>
        <v>0</v>
      </c>
      <c r="BR25" s="10">
        <f>SUM(J25:BQ25)</f>
        <v>0</v>
      </c>
    </row>
    <row r="26" spans="1:70" s="9" customFormat="1" x14ac:dyDescent="0.25">
      <c r="A26" s="19">
        <v>45505</v>
      </c>
      <c r="B26" s="21" t="s">
        <v>129</v>
      </c>
      <c r="C26" s="20">
        <v>1106.6400000000001</v>
      </c>
      <c r="D26" s="20" t="s">
        <v>13</v>
      </c>
      <c r="E26" s="20">
        <f>ROUND(IF(D26='[1]Liste choix'!$C$8,0,IF($H26=$S$6,(C26/1.14975*0.05*0.5),C26/1.14975*0.05)),2)</f>
        <v>0</v>
      </c>
      <c r="F26" s="20">
        <f>ROUND(IF(D26='[1]Liste choix'!$C$8,0,IF($H26=$S$6,C26/1.14975*0.09975*0.5,C26/1.14975*0.09975)),2)</f>
        <v>0</v>
      </c>
      <c r="G26" s="20">
        <f>C26-E26-F26</f>
        <v>1106.6400000000001</v>
      </c>
      <c r="H26" s="19" t="s">
        <v>17</v>
      </c>
      <c r="I26" s="19" t="s">
        <v>8</v>
      </c>
      <c r="J26" s="10">
        <f>+IF($H26=$J$6,$G26,0)-IF($I26=$J$6,$G26,0)</f>
        <v>0</v>
      </c>
      <c r="K26" s="10">
        <f>+IF($H26=K$6,$G26,0)-IF($I26=K$6,$G26,0)</f>
        <v>0</v>
      </c>
      <c r="L26" s="10">
        <f>+IF($H26=L$6,$G26,0)-IF($I26=L$6,$G26,0)</f>
        <v>0</v>
      </c>
      <c r="M26" s="10">
        <f>+IF($H26=M$6,$G26,0)-IF($I26=M$6,$G26,0)</f>
        <v>0</v>
      </c>
      <c r="N26" s="10">
        <f>+IF($H26=N$6,$G26,0)-IF($I26=N$6,$G26,0)</f>
        <v>0</v>
      </c>
      <c r="O26" s="10">
        <f>+IF($H26=O$6,$G26,0)-IF($I26=O$6,$G26,0)</f>
        <v>0</v>
      </c>
      <c r="P26" s="10">
        <f>+IF($H26=P$6,$G26,0)-IF($I26=P$6,$G26,0)</f>
        <v>0</v>
      </c>
      <c r="Q26" s="10">
        <f>+IF($H26=Q$6,$G26,0)-IF($I26=Q$6,$G26,0)</f>
        <v>0</v>
      </c>
      <c r="R26" s="10">
        <f>+IF($H26=R$6,$G26,0)-IF($I26=R$6,$G26,0)</f>
        <v>0</v>
      </c>
      <c r="S26" s="10">
        <f>+IF($H26=S$6,$G26,0)-IF($I26=S$6,$G26,0)</f>
        <v>0</v>
      </c>
      <c r="T26" s="10">
        <f>+IF($H26=T$6,$G26,0)-IF($I26=T$6,$G26,0)</f>
        <v>0</v>
      </c>
      <c r="U26" s="10">
        <f>+IF($H26=U$6,$G26,0)-IF($I26=U$6,$G26,0)</f>
        <v>0</v>
      </c>
      <c r="V26" s="10">
        <f>+IF($H26=V$6,$G26,0)-IF($I26=V$6,$G26,0)</f>
        <v>0</v>
      </c>
      <c r="W26" s="10">
        <f>+IF($H26=W$6,$G26,0)-IF($I26=W$6,$G26,0)</f>
        <v>0</v>
      </c>
      <c r="X26" s="10">
        <f>+IF($H26=X$6,$G26,0)-IF($I26=X$6,$G26,0)</f>
        <v>0</v>
      </c>
      <c r="Y26" s="10">
        <f>+IF($H26=Y$6,$G26,0)-IF($I26=Y$6,$G26,0)</f>
        <v>0</v>
      </c>
      <c r="Z26" s="10">
        <f>+IF($H26=Z$6,$G26,0)-IF($I26=Z$6,$G26,0)</f>
        <v>0</v>
      </c>
      <c r="AA26" s="10">
        <f>+IF($H26=AA$6,$G26,0)-IF($I26=AA$6,$G26,0)</f>
        <v>0</v>
      </c>
      <c r="AB26" s="10">
        <f>+IF($H26=AB$6,$G26,0)-IF($I26=AB$6,$G26,0)</f>
        <v>0</v>
      </c>
      <c r="AC26" s="10">
        <f>+IF($H26=AC$6,$G26,0)-IF($I26=AC$6,$G26,0)</f>
        <v>0</v>
      </c>
      <c r="AD26" s="10">
        <f>+IF($H26=AD$6,$G26,0)-IF($I26=AD$6,$G26,0)</f>
        <v>0</v>
      </c>
      <c r="AE26" s="10">
        <f>+IF($H26=AE$6,$G26,0)-IF($I26=AE$6,$G26,0)</f>
        <v>0</v>
      </c>
      <c r="AF26" s="10">
        <f>+IF($H26=AF$6,$G26,0)-IF($I26=AF$6,$G26,0)</f>
        <v>0</v>
      </c>
      <c r="AG26" s="10">
        <f>+IF($H26=AG$6,$C26,0)-IF($I26=AG$6,$C26,0)</f>
        <v>1106.6400000000001</v>
      </c>
      <c r="AH26" s="10">
        <f>+IF($H26=AH$6,$C26,0)-IF($I26=AH$6,$C26,0)</f>
        <v>-1106.6400000000001</v>
      </c>
      <c r="AI26" s="10">
        <f>+IF($H26=AI$6,$C26,0)-IF($I26=AI$6,$C26,0)</f>
        <v>0</v>
      </c>
      <c r="AJ26" s="10">
        <f>+IF($H26=AJ$6,$C26,0)-IF($I26=AJ$6,$C26,0)</f>
        <v>0</v>
      </c>
      <c r="AK26" s="10">
        <f>IF(D26="payée",$E26,0)</f>
        <v>0</v>
      </c>
      <c r="AL26" s="10">
        <f>IF(D26="payée",$F26,0)</f>
        <v>0</v>
      </c>
      <c r="AM26" s="10">
        <f>IF(D26="perçue",-$E26,0)</f>
        <v>0</v>
      </c>
      <c r="AN26" s="10">
        <f>IF(D26="perçue",-$F26,0)</f>
        <v>0</v>
      </c>
      <c r="AO26" s="10">
        <f>+IF($H26=AO$6,$G26,0)-IF($I26=AO$6,$G26,0)</f>
        <v>0</v>
      </c>
      <c r="AP26" s="10">
        <f>+IF($H26=AP$6,$G26,0)-IF($I26=AP$6,$G26,0)</f>
        <v>0</v>
      </c>
      <c r="AQ26" s="10">
        <f>+IF($H26=AQ$6,$G26,0)-IF($I26=AQ$6,$G26,0)</f>
        <v>0</v>
      </c>
      <c r="AR26" s="10">
        <f>+IF($H26=AR$6,$G26,0)-IF($I26=AR$6,$G26,0)</f>
        <v>0</v>
      </c>
      <c r="AS26" s="10">
        <f>+IF($H26=AS$6,$G26,0)-IF($I26=AS$6,$G26,0)</f>
        <v>0</v>
      </c>
      <c r="AT26" s="10">
        <f>+IF($H26=AT$6,$G26,0)-IF($I26=AT$6,$G26,0)</f>
        <v>0</v>
      </c>
      <c r="AU26" s="10">
        <f>+IF($H26=AU$6,$G26,0)-IF($I26=AU$6,$G26,0)</f>
        <v>0</v>
      </c>
      <c r="AV26" s="10">
        <f>+IF($H26=AV$6,$G26,0)-IF($I26=AV$6,$G26,0)</f>
        <v>0</v>
      </c>
      <c r="AW26" s="10">
        <f>+IF($H26=AW$6,$G26,0)-IF($I26=AW$6,$G26,0)</f>
        <v>0</v>
      </c>
      <c r="AX26" s="10">
        <f>+IF($H26=AX$6,$G26,0)-IF($I26=AX$6,$G26,0)</f>
        <v>0</v>
      </c>
      <c r="AY26" s="10">
        <f>+IF($H26=AY$6,$G26,0)-IF($I26=AY$6,$G26,0)</f>
        <v>0</v>
      </c>
      <c r="AZ26" s="10">
        <f>+IF($H26=AZ$6,$G26,0)-IF($I26=AZ$6,$G26,0)</f>
        <v>0</v>
      </c>
      <c r="BA26" s="10">
        <f>+IF($H26=BA$6,$C26,0)-IF($I26=BA$6,$C26,0)</f>
        <v>0</v>
      </c>
      <c r="BB26" s="10">
        <f>+IF($H26=BB$6,$C26,0)-IF($I26=BB$6,$C26,0)</f>
        <v>0</v>
      </c>
      <c r="BC26" s="10">
        <f>+IF($H26=BC$6,$C26,0)-IF($I26=BC$6,$C26,0)</f>
        <v>0</v>
      </c>
      <c r="BD26" s="10">
        <f>+IF($H26=BD$6,$C26,0)-IF($I26=BD$6,$C26,0)</f>
        <v>0</v>
      </c>
      <c r="BE26" s="10">
        <f>+IF($H26=BE$6,$C26,0)-IF($I26=BE$6,$C26,0)</f>
        <v>0</v>
      </c>
      <c r="BF26" s="10">
        <f>+IF($H26=BF$6,$C26,0)-IF($I26=BF$6,$C26,0)</f>
        <v>0</v>
      </c>
      <c r="BG26" s="10">
        <f>+IF($H26=BG$6,$C26,0)-IF($I26=BG$6,$C26,0)</f>
        <v>0</v>
      </c>
      <c r="BH26" s="10">
        <f>+IF($H26=BH$6,$C26,0)-IF($I26=BH$6,$C26,0)</f>
        <v>0</v>
      </c>
      <c r="BI26" s="10">
        <f>+IF($H26=BI$6,$G26,0)-IF($I26=BI$6,$G26,0)</f>
        <v>0</v>
      </c>
      <c r="BJ26" s="10">
        <f>+IF($H26=BJ$6,$G26,0)-IF($I26=BJ$6,$G26,0)</f>
        <v>0</v>
      </c>
      <c r="BK26" s="10">
        <f>+IF($H26=BK$6,$G26,0)-IF($I26=BK$6,$G26,0)</f>
        <v>0</v>
      </c>
      <c r="BL26" s="10">
        <f>+IF($H26=BL$6,$G26,0)-IF($I26=BL$6,$G26,0)</f>
        <v>0</v>
      </c>
      <c r="BM26" s="10">
        <f>+IF($H26=BM$6,$G26,0)-IF($I26=BM$6,$G26,0)</f>
        <v>0</v>
      </c>
      <c r="BN26" s="10">
        <f>+IF($H26=BN$6,$G26,0)-IF($I26=BN$6,$G26,0)</f>
        <v>0</v>
      </c>
      <c r="BO26" s="10">
        <f>+IF($H26=BO$6,$G26,0)-IF($I26=BO$6,$G26,0)</f>
        <v>0</v>
      </c>
      <c r="BP26" s="10">
        <f>+IF($H26=BP$6,$G26,0)-IF($I26=BP$6,$G26,0)</f>
        <v>0</v>
      </c>
      <c r="BQ26" s="10">
        <f>+IF($H26=BQ$6,$G26,0)-IF($I26=BQ$6,$G26,0)</f>
        <v>0</v>
      </c>
      <c r="BR26" s="10">
        <f>SUM(J26:BQ26)</f>
        <v>0</v>
      </c>
    </row>
    <row r="27" spans="1:70" s="9" customFormat="1" x14ac:dyDescent="0.25">
      <c r="A27" s="19">
        <v>45505</v>
      </c>
      <c r="B27" s="21" t="s">
        <v>128</v>
      </c>
      <c r="C27" s="20">
        <v>1106.6400000000001</v>
      </c>
      <c r="D27" s="20" t="s">
        <v>13</v>
      </c>
      <c r="E27" s="20">
        <f>ROUND(IF(D27='[1]Liste choix'!$C$8,0,IF($H27=$S$6,(C27/1.14975*0.05*0.5),C27/1.14975*0.05)),2)</f>
        <v>0</v>
      </c>
      <c r="F27" s="20">
        <f>ROUND(IF(D27='[1]Liste choix'!$C$8,0,IF($H27=$S$6,C27/1.14975*0.09975*0.5,C27/1.14975*0.09975)),2)</f>
        <v>0</v>
      </c>
      <c r="G27" s="20">
        <f>C27-E27-F27</f>
        <v>1106.6400000000001</v>
      </c>
      <c r="H27" s="19" t="s">
        <v>17</v>
      </c>
      <c r="I27" s="19" t="s">
        <v>8</v>
      </c>
      <c r="J27" s="10">
        <f>+IF($H27=$J$6,$G27,0)-IF($I27=$J$6,$G27,0)</f>
        <v>0</v>
      </c>
      <c r="K27" s="10">
        <f>+IF($H27=K$6,$G27,0)-IF($I27=K$6,$G27,0)</f>
        <v>0</v>
      </c>
      <c r="L27" s="10">
        <f>+IF($H27=L$6,$G27,0)-IF($I27=L$6,$G27,0)</f>
        <v>0</v>
      </c>
      <c r="M27" s="10">
        <f>+IF($H27=M$6,$G27,0)-IF($I27=M$6,$G27,0)</f>
        <v>0</v>
      </c>
      <c r="N27" s="10">
        <f>+IF($H27=N$6,$G27,0)-IF($I27=N$6,$G27,0)</f>
        <v>0</v>
      </c>
      <c r="O27" s="10">
        <f>+IF($H27=O$6,$G27,0)-IF($I27=O$6,$G27,0)</f>
        <v>0</v>
      </c>
      <c r="P27" s="10">
        <f>+IF($H27=P$6,$G27,0)-IF($I27=P$6,$G27,0)</f>
        <v>0</v>
      </c>
      <c r="Q27" s="10">
        <f>+IF($H27=Q$6,$G27,0)-IF($I27=Q$6,$G27,0)</f>
        <v>0</v>
      </c>
      <c r="R27" s="10">
        <f>+IF($H27=R$6,$G27,0)-IF($I27=R$6,$G27,0)</f>
        <v>0</v>
      </c>
      <c r="S27" s="10">
        <f>+IF($H27=S$6,$G27,0)-IF($I27=S$6,$G27,0)</f>
        <v>0</v>
      </c>
      <c r="T27" s="10">
        <f>+IF($H27=T$6,$G27,0)-IF($I27=T$6,$G27,0)</f>
        <v>0</v>
      </c>
      <c r="U27" s="10">
        <f>+IF($H27=U$6,$G27,0)-IF($I27=U$6,$G27,0)</f>
        <v>0</v>
      </c>
      <c r="V27" s="10">
        <f>+IF($H27=V$6,$G27,0)-IF($I27=V$6,$G27,0)</f>
        <v>0</v>
      </c>
      <c r="W27" s="10">
        <f>+IF($H27=W$6,$G27,0)-IF($I27=W$6,$G27,0)</f>
        <v>0</v>
      </c>
      <c r="X27" s="10">
        <f>+IF($H27=X$6,$G27,0)-IF($I27=X$6,$G27,0)</f>
        <v>0</v>
      </c>
      <c r="Y27" s="10">
        <f>+IF($H27=Y$6,$G27,0)-IF($I27=Y$6,$G27,0)</f>
        <v>0</v>
      </c>
      <c r="Z27" s="10">
        <f>+IF($H27=Z$6,$G27,0)-IF($I27=Z$6,$G27,0)</f>
        <v>0</v>
      </c>
      <c r="AA27" s="10">
        <f>+IF($H27=AA$6,$G27,0)-IF($I27=AA$6,$G27,0)</f>
        <v>0</v>
      </c>
      <c r="AB27" s="10">
        <f>+IF($H27=AB$6,$G27,0)-IF($I27=AB$6,$G27,0)</f>
        <v>0</v>
      </c>
      <c r="AC27" s="10">
        <f>+IF($H27=AC$6,$G27,0)-IF($I27=AC$6,$G27,0)</f>
        <v>0</v>
      </c>
      <c r="AD27" s="10">
        <f>+IF($H27=AD$6,$G27,0)-IF($I27=AD$6,$G27,0)</f>
        <v>0</v>
      </c>
      <c r="AE27" s="10">
        <f>+IF($H27=AE$6,$G27,0)-IF($I27=AE$6,$G27,0)</f>
        <v>0</v>
      </c>
      <c r="AF27" s="10">
        <f>+IF($H27=AF$6,$G27,0)-IF($I27=AF$6,$G27,0)</f>
        <v>0</v>
      </c>
      <c r="AG27" s="10">
        <f>+IF($H27=AG$6,$C27,0)-IF($I27=AG$6,$C27,0)</f>
        <v>1106.6400000000001</v>
      </c>
      <c r="AH27" s="10">
        <f>+IF($H27=AH$6,$C27,0)-IF($I27=AH$6,$C27,0)</f>
        <v>-1106.6400000000001</v>
      </c>
      <c r="AI27" s="10">
        <f>+IF($H27=AI$6,$C27,0)-IF($I27=AI$6,$C27,0)</f>
        <v>0</v>
      </c>
      <c r="AJ27" s="10">
        <f>+IF($H27=AJ$6,$C27,0)-IF($I27=AJ$6,$C27,0)</f>
        <v>0</v>
      </c>
      <c r="AK27" s="10">
        <f>IF(D27="payée",$E27,0)</f>
        <v>0</v>
      </c>
      <c r="AL27" s="10">
        <f>IF(D27="payée",$F27,0)</f>
        <v>0</v>
      </c>
      <c r="AM27" s="10">
        <f>IF(D27="perçue",-$E27,0)</f>
        <v>0</v>
      </c>
      <c r="AN27" s="10">
        <f>IF(D27="perçue",-$F27,0)</f>
        <v>0</v>
      </c>
      <c r="AO27" s="10">
        <f>+IF($H27=AO$6,$G27,0)-IF($I27=AO$6,$G27,0)</f>
        <v>0</v>
      </c>
      <c r="AP27" s="10">
        <f>+IF($H27=AP$6,$G27,0)-IF($I27=AP$6,$G27,0)</f>
        <v>0</v>
      </c>
      <c r="AQ27" s="10">
        <f>+IF($H27=AQ$6,$G27,0)-IF($I27=AQ$6,$G27,0)</f>
        <v>0</v>
      </c>
      <c r="AR27" s="10">
        <f>+IF($H27=AR$6,$G27,0)-IF($I27=AR$6,$G27,0)</f>
        <v>0</v>
      </c>
      <c r="AS27" s="10">
        <f>+IF($H27=AS$6,$G27,0)-IF($I27=AS$6,$G27,0)</f>
        <v>0</v>
      </c>
      <c r="AT27" s="10">
        <f>+IF($H27=AT$6,$G27,0)-IF($I27=AT$6,$G27,0)</f>
        <v>0</v>
      </c>
      <c r="AU27" s="10">
        <f>+IF($H27=AU$6,$G27,0)-IF($I27=AU$6,$G27,0)</f>
        <v>0</v>
      </c>
      <c r="AV27" s="10">
        <f>+IF($H27=AV$6,$G27,0)-IF($I27=AV$6,$G27,0)</f>
        <v>0</v>
      </c>
      <c r="AW27" s="10">
        <f>+IF($H27=AW$6,$G27,0)-IF($I27=AW$6,$G27,0)</f>
        <v>0</v>
      </c>
      <c r="AX27" s="10">
        <f>+IF($H27=AX$6,$G27,0)-IF($I27=AX$6,$G27,0)</f>
        <v>0</v>
      </c>
      <c r="AY27" s="10">
        <f>+IF($H27=AY$6,$G27,0)-IF($I27=AY$6,$G27,0)</f>
        <v>0</v>
      </c>
      <c r="AZ27" s="10">
        <f>+IF($H27=AZ$6,$G27,0)-IF($I27=AZ$6,$G27,0)</f>
        <v>0</v>
      </c>
      <c r="BA27" s="10">
        <f>+IF($H27=BA$6,$C27,0)-IF($I27=BA$6,$C27,0)</f>
        <v>0</v>
      </c>
      <c r="BB27" s="10">
        <f>+IF($H27=BB$6,$C27,0)-IF($I27=BB$6,$C27,0)</f>
        <v>0</v>
      </c>
      <c r="BC27" s="10">
        <f>+IF($H27=BC$6,$C27,0)-IF($I27=BC$6,$C27,0)</f>
        <v>0</v>
      </c>
      <c r="BD27" s="10">
        <f>+IF($H27=BD$6,$C27,0)-IF($I27=BD$6,$C27,0)</f>
        <v>0</v>
      </c>
      <c r="BE27" s="10">
        <f>+IF($H27=BE$6,$C27,0)-IF($I27=BE$6,$C27,0)</f>
        <v>0</v>
      </c>
      <c r="BF27" s="10">
        <f>+IF($H27=BF$6,$C27,0)-IF($I27=BF$6,$C27,0)</f>
        <v>0</v>
      </c>
      <c r="BG27" s="10">
        <f>+IF($H27=BG$6,$C27,0)-IF($I27=BG$6,$C27,0)</f>
        <v>0</v>
      </c>
      <c r="BH27" s="10">
        <f>+IF($H27=BH$6,$C27,0)-IF($I27=BH$6,$C27,0)</f>
        <v>0</v>
      </c>
      <c r="BI27" s="10">
        <f>+IF($H27=BI$6,$G27,0)-IF($I27=BI$6,$G27,0)</f>
        <v>0</v>
      </c>
      <c r="BJ27" s="10">
        <f>+IF($H27=BJ$6,$G27,0)-IF($I27=BJ$6,$G27,0)</f>
        <v>0</v>
      </c>
      <c r="BK27" s="10">
        <f>+IF($H27=BK$6,$G27,0)-IF($I27=BK$6,$G27,0)</f>
        <v>0</v>
      </c>
      <c r="BL27" s="10">
        <f>+IF($H27=BL$6,$G27,0)-IF($I27=BL$6,$G27,0)</f>
        <v>0</v>
      </c>
      <c r="BM27" s="10">
        <f>+IF($H27=BM$6,$G27,0)-IF($I27=BM$6,$G27,0)</f>
        <v>0</v>
      </c>
      <c r="BN27" s="10">
        <f>+IF($H27=BN$6,$G27,0)-IF($I27=BN$6,$G27,0)</f>
        <v>0</v>
      </c>
      <c r="BO27" s="10">
        <f>+IF($H27=BO$6,$G27,0)-IF($I27=BO$6,$G27,0)</f>
        <v>0</v>
      </c>
      <c r="BP27" s="10">
        <f>+IF($H27=BP$6,$G27,0)-IF($I27=BP$6,$G27,0)</f>
        <v>0</v>
      </c>
      <c r="BQ27" s="10">
        <f>+IF($H27=BQ$6,$G27,0)-IF($I27=BQ$6,$G27,0)</f>
        <v>0</v>
      </c>
      <c r="BR27" s="10">
        <f>SUM(J27:BQ27)</f>
        <v>0</v>
      </c>
    </row>
    <row r="28" spans="1:70" s="9" customFormat="1" x14ac:dyDescent="0.25">
      <c r="A28" s="19">
        <v>45505</v>
      </c>
      <c r="B28" s="21" t="s">
        <v>127</v>
      </c>
      <c r="C28" s="20">
        <v>1106.6400000000001</v>
      </c>
      <c r="D28" s="20" t="s">
        <v>13</v>
      </c>
      <c r="E28" s="20">
        <f>ROUND(IF(D28='[1]Liste choix'!$C$8,0,IF($H28=$S$6,(C28/1.14975*0.05*0.5),C28/1.14975*0.05)),2)</f>
        <v>0</v>
      </c>
      <c r="F28" s="20">
        <f>ROUND(IF(D28='[1]Liste choix'!$C$8,0,IF($H28=$S$6,C28/1.14975*0.09975*0.5,C28/1.14975*0.09975)),2)</f>
        <v>0</v>
      </c>
      <c r="G28" s="20">
        <f>C28-E28-F28</f>
        <v>1106.6400000000001</v>
      </c>
      <c r="H28" s="19" t="s">
        <v>17</v>
      </c>
      <c r="I28" s="19" t="s">
        <v>8</v>
      </c>
      <c r="J28" s="10">
        <f>+IF($H28=$J$6,$G28,0)-IF($I28=$J$6,$G28,0)</f>
        <v>0</v>
      </c>
      <c r="K28" s="10">
        <f>+IF($H28=K$6,$G28,0)-IF($I28=K$6,$G28,0)</f>
        <v>0</v>
      </c>
      <c r="L28" s="10">
        <f>+IF($H28=L$6,$G28,0)-IF($I28=L$6,$G28,0)</f>
        <v>0</v>
      </c>
      <c r="M28" s="10">
        <f>+IF($H28=M$6,$G28,0)-IF($I28=M$6,$G28,0)</f>
        <v>0</v>
      </c>
      <c r="N28" s="10">
        <f>+IF($H28=N$6,$G28,0)-IF($I28=N$6,$G28,0)</f>
        <v>0</v>
      </c>
      <c r="O28" s="10">
        <f>+IF($H28=O$6,$G28,0)-IF($I28=O$6,$G28,0)</f>
        <v>0</v>
      </c>
      <c r="P28" s="10">
        <f>+IF($H28=P$6,$G28,0)-IF($I28=P$6,$G28,0)</f>
        <v>0</v>
      </c>
      <c r="Q28" s="10">
        <f>+IF($H28=Q$6,$G28,0)-IF($I28=Q$6,$G28,0)</f>
        <v>0</v>
      </c>
      <c r="R28" s="10">
        <f>+IF($H28=R$6,$G28,0)-IF($I28=R$6,$G28,0)</f>
        <v>0</v>
      </c>
      <c r="S28" s="10">
        <f>+IF($H28=S$6,$G28,0)-IF($I28=S$6,$G28,0)</f>
        <v>0</v>
      </c>
      <c r="T28" s="10">
        <f>+IF($H28=T$6,$G28,0)-IF($I28=T$6,$G28,0)</f>
        <v>0</v>
      </c>
      <c r="U28" s="10">
        <f>+IF($H28=U$6,$G28,0)-IF($I28=U$6,$G28,0)</f>
        <v>0</v>
      </c>
      <c r="V28" s="10">
        <f>+IF($H28=V$6,$G28,0)-IF($I28=V$6,$G28,0)</f>
        <v>0</v>
      </c>
      <c r="W28" s="10">
        <f>+IF($H28=W$6,$G28,0)-IF($I28=W$6,$G28,0)</f>
        <v>0</v>
      </c>
      <c r="X28" s="10">
        <f>+IF($H28=X$6,$G28,0)-IF($I28=X$6,$G28,0)</f>
        <v>0</v>
      </c>
      <c r="Y28" s="10">
        <f>+IF($H28=Y$6,$G28,0)-IF($I28=Y$6,$G28,0)</f>
        <v>0</v>
      </c>
      <c r="Z28" s="10">
        <f>+IF($H28=Z$6,$G28,0)-IF($I28=Z$6,$G28,0)</f>
        <v>0</v>
      </c>
      <c r="AA28" s="10">
        <f>+IF($H28=AA$6,$G28,0)-IF($I28=AA$6,$G28,0)</f>
        <v>0</v>
      </c>
      <c r="AB28" s="10">
        <f>+IF($H28=AB$6,$G28,0)-IF($I28=AB$6,$G28,0)</f>
        <v>0</v>
      </c>
      <c r="AC28" s="10">
        <f>+IF($H28=AC$6,$G28,0)-IF($I28=AC$6,$G28,0)</f>
        <v>0</v>
      </c>
      <c r="AD28" s="10">
        <f>+IF($H28=AD$6,$G28,0)-IF($I28=AD$6,$G28,0)</f>
        <v>0</v>
      </c>
      <c r="AE28" s="10">
        <f>+IF($H28=AE$6,$G28,0)-IF($I28=AE$6,$G28,0)</f>
        <v>0</v>
      </c>
      <c r="AF28" s="10">
        <f>+IF($H28=AF$6,$G28,0)-IF($I28=AF$6,$G28,0)</f>
        <v>0</v>
      </c>
      <c r="AG28" s="10">
        <f>+IF($H28=AG$6,$C28,0)-IF($I28=AG$6,$C28,0)</f>
        <v>1106.6400000000001</v>
      </c>
      <c r="AH28" s="10">
        <f>+IF($H28=AH$6,$C28,0)-IF($I28=AH$6,$C28,0)</f>
        <v>-1106.6400000000001</v>
      </c>
      <c r="AI28" s="10">
        <f>+IF($H28=AI$6,$C28,0)-IF($I28=AI$6,$C28,0)</f>
        <v>0</v>
      </c>
      <c r="AJ28" s="10">
        <f>+IF($H28=AJ$6,$C28,0)-IF($I28=AJ$6,$C28,0)</f>
        <v>0</v>
      </c>
      <c r="AK28" s="10">
        <f>IF(D28="payée",$E28,0)</f>
        <v>0</v>
      </c>
      <c r="AL28" s="10">
        <f>IF(D28="payée",$F28,0)</f>
        <v>0</v>
      </c>
      <c r="AM28" s="10">
        <f>IF(D28="perçue",-$E28,0)</f>
        <v>0</v>
      </c>
      <c r="AN28" s="10">
        <f>IF(D28="perçue",-$F28,0)</f>
        <v>0</v>
      </c>
      <c r="AO28" s="10">
        <f>+IF($H28=AO$6,$G28,0)-IF($I28=AO$6,$G28,0)</f>
        <v>0</v>
      </c>
      <c r="AP28" s="10">
        <f>+IF($H28=AP$6,$G28,0)-IF($I28=AP$6,$G28,0)</f>
        <v>0</v>
      </c>
      <c r="AQ28" s="10">
        <f>+IF($H28=AQ$6,$G28,0)-IF($I28=AQ$6,$G28,0)</f>
        <v>0</v>
      </c>
      <c r="AR28" s="10">
        <f>+IF($H28=AR$6,$G28,0)-IF($I28=AR$6,$G28,0)</f>
        <v>0</v>
      </c>
      <c r="AS28" s="10">
        <f>+IF($H28=AS$6,$G28,0)-IF($I28=AS$6,$G28,0)</f>
        <v>0</v>
      </c>
      <c r="AT28" s="10">
        <f>+IF($H28=AT$6,$G28,0)-IF($I28=AT$6,$G28,0)</f>
        <v>0</v>
      </c>
      <c r="AU28" s="10">
        <f>+IF($H28=AU$6,$G28,0)-IF($I28=AU$6,$G28,0)</f>
        <v>0</v>
      </c>
      <c r="AV28" s="10">
        <f>+IF($H28=AV$6,$G28,0)-IF($I28=AV$6,$G28,0)</f>
        <v>0</v>
      </c>
      <c r="AW28" s="10">
        <f>+IF($H28=AW$6,$G28,0)-IF($I28=AW$6,$G28,0)</f>
        <v>0</v>
      </c>
      <c r="AX28" s="10">
        <f>+IF($H28=AX$6,$G28,0)-IF($I28=AX$6,$G28,0)</f>
        <v>0</v>
      </c>
      <c r="AY28" s="10">
        <f>+IF($H28=AY$6,$G28,0)-IF($I28=AY$6,$G28,0)</f>
        <v>0</v>
      </c>
      <c r="AZ28" s="10">
        <f>+IF($H28=AZ$6,$G28,0)-IF($I28=AZ$6,$G28,0)</f>
        <v>0</v>
      </c>
      <c r="BA28" s="10">
        <f>+IF($H28=BA$6,$C28,0)-IF($I28=BA$6,$C28,0)</f>
        <v>0</v>
      </c>
      <c r="BB28" s="10">
        <f>+IF($H28=BB$6,$C28,0)-IF($I28=BB$6,$C28,0)</f>
        <v>0</v>
      </c>
      <c r="BC28" s="10">
        <f>+IF($H28=BC$6,$C28,0)-IF($I28=BC$6,$C28,0)</f>
        <v>0</v>
      </c>
      <c r="BD28" s="10">
        <f>+IF($H28=BD$6,$C28,0)-IF($I28=BD$6,$C28,0)</f>
        <v>0</v>
      </c>
      <c r="BE28" s="10">
        <f>+IF($H28=BE$6,$C28,0)-IF($I28=BE$6,$C28,0)</f>
        <v>0</v>
      </c>
      <c r="BF28" s="10">
        <f>+IF($H28=BF$6,$C28,0)-IF($I28=BF$6,$C28,0)</f>
        <v>0</v>
      </c>
      <c r="BG28" s="10">
        <f>+IF($H28=BG$6,$C28,0)-IF($I28=BG$6,$C28,0)</f>
        <v>0</v>
      </c>
      <c r="BH28" s="10">
        <f>+IF($H28=BH$6,$C28,0)-IF($I28=BH$6,$C28,0)</f>
        <v>0</v>
      </c>
      <c r="BI28" s="10">
        <f>+IF($H28=BI$6,$G28,0)-IF($I28=BI$6,$G28,0)</f>
        <v>0</v>
      </c>
      <c r="BJ28" s="10">
        <f>+IF($H28=BJ$6,$G28,0)-IF($I28=BJ$6,$G28,0)</f>
        <v>0</v>
      </c>
      <c r="BK28" s="10">
        <f>+IF($H28=BK$6,$G28,0)-IF($I28=BK$6,$G28,0)</f>
        <v>0</v>
      </c>
      <c r="BL28" s="10">
        <f>+IF($H28=BL$6,$G28,0)-IF($I28=BL$6,$G28,0)</f>
        <v>0</v>
      </c>
      <c r="BM28" s="10">
        <f>+IF($H28=BM$6,$G28,0)-IF($I28=BM$6,$G28,0)</f>
        <v>0</v>
      </c>
      <c r="BN28" s="10">
        <f>+IF($H28=BN$6,$G28,0)-IF($I28=BN$6,$G28,0)</f>
        <v>0</v>
      </c>
      <c r="BO28" s="10">
        <f>+IF($H28=BO$6,$G28,0)-IF($I28=BO$6,$G28,0)</f>
        <v>0</v>
      </c>
      <c r="BP28" s="10">
        <f>+IF($H28=BP$6,$G28,0)-IF($I28=BP$6,$G28,0)</f>
        <v>0</v>
      </c>
      <c r="BQ28" s="10">
        <f>+IF($H28=BQ$6,$G28,0)-IF($I28=BQ$6,$G28,0)</f>
        <v>0</v>
      </c>
      <c r="BR28" s="10">
        <f>SUM(J28:BQ28)</f>
        <v>0</v>
      </c>
    </row>
    <row r="29" spans="1:70" s="9" customFormat="1" x14ac:dyDescent="0.25">
      <c r="A29" s="19">
        <v>45505</v>
      </c>
      <c r="B29" s="21" t="s">
        <v>126</v>
      </c>
      <c r="C29" s="20">
        <v>1106.6400000000001</v>
      </c>
      <c r="D29" s="20" t="s">
        <v>13</v>
      </c>
      <c r="E29" s="20">
        <f>ROUND(IF(D29='[1]Liste choix'!$C$8,0,IF($H29=$S$6,(C29/1.14975*0.05*0.5),C29/1.14975*0.05)),2)</f>
        <v>0</v>
      </c>
      <c r="F29" s="20">
        <f>ROUND(IF(D29='[1]Liste choix'!$C$8,0,IF($H29=$S$6,C29/1.14975*0.09975*0.5,C29/1.14975*0.09975)),2)</f>
        <v>0</v>
      </c>
      <c r="G29" s="20">
        <f>C29-E29-F29</f>
        <v>1106.6400000000001</v>
      </c>
      <c r="H29" s="19" t="s">
        <v>17</v>
      </c>
      <c r="I29" s="19" t="s">
        <v>8</v>
      </c>
      <c r="J29" s="10">
        <f>+IF($H29=$J$6,$G29,0)-IF($I29=$J$6,$G29,0)</f>
        <v>0</v>
      </c>
      <c r="K29" s="10">
        <f>+IF($H29=K$6,$G29,0)-IF($I29=K$6,$G29,0)</f>
        <v>0</v>
      </c>
      <c r="L29" s="10">
        <f>+IF($H29=L$6,$G29,0)-IF($I29=L$6,$G29,0)</f>
        <v>0</v>
      </c>
      <c r="M29" s="10">
        <f>+IF($H29=M$6,$G29,0)-IF($I29=M$6,$G29,0)</f>
        <v>0</v>
      </c>
      <c r="N29" s="10">
        <f>+IF($H29=N$6,$G29,0)-IF($I29=N$6,$G29,0)</f>
        <v>0</v>
      </c>
      <c r="O29" s="10">
        <f>+IF($H29=O$6,$G29,0)-IF($I29=O$6,$G29,0)</f>
        <v>0</v>
      </c>
      <c r="P29" s="10">
        <f>+IF($H29=P$6,$G29,0)-IF($I29=P$6,$G29,0)</f>
        <v>0</v>
      </c>
      <c r="Q29" s="10">
        <f>+IF($H29=Q$6,$G29,0)-IF($I29=Q$6,$G29,0)</f>
        <v>0</v>
      </c>
      <c r="R29" s="10">
        <f>+IF($H29=R$6,$G29,0)-IF($I29=R$6,$G29,0)</f>
        <v>0</v>
      </c>
      <c r="S29" s="10">
        <f>+IF($H29=S$6,$G29,0)-IF($I29=S$6,$G29,0)</f>
        <v>0</v>
      </c>
      <c r="T29" s="10">
        <f>+IF($H29=T$6,$G29,0)-IF($I29=T$6,$G29,0)</f>
        <v>0</v>
      </c>
      <c r="U29" s="10">
        <f>+IF($H29=U$6,$G29,0)-IF($I29=U$6,$G29,0)</f>
        <v>0</v>
      </c>
      <c r="V29" s="10">
        <f>+IF($H29=V$6,$G29,0)-IF($I29=V$6,$G29,0)</f>
        <v>0</v>
      </c>
      <c r="W29" s="10">
        <f>+IF($H29=W$6,$G29,0)-IF($I29=W$6,$G29,0)</f>
        <v>0</v>
      </c>
      <c r="X29" s="10">
        <f>+IF($H29=X$6,$G29,0)-IF($I29=X$6,$G29,0)</f>
        <v>0</v>
      </c>
      <c r="Y29" s="10">
        <f>+IF($H29=Y$6,$G29,0)-IF($I29=Y$6,$G29,0)</f>
        <v>0</v>
      </c>
      <c r="Z29" s="10">
        <f>+IF($H29=Z$6,$G29,0)-IF($I29=Z$6,$G29,0)</f>
        <v>0</v>
      </c>
      <c r="AA29" s="10">
        <f>+IF($H29=AA$6,$G29,0)-IF($I29=AA$6,$G29,0)</f>
        <v>0</v>
      </c>
      <c r="AB29" s="10">
        <f>+IF($H29=AB$6,$G29,0)-IF($I29=AB$6,$G29,0)</f>
        <v>0</v>
      </c>
      <c r="AC29" s="10">
        <f>+IF($H29=AC$6,$G29,0)-IF($I29=AC$6,$G29,0)</f>
        <v>0</v>
      </c>
      <c r="AD29" s="10">
        <f>+IF($H29=AD$6,$G29,0)-IF($I29=AD$6,$G29,0)</f>
        <v>0</v>
      </c>
      <c r="AE29" s="10">
        <f>+IF($H29=AE$6,$G29,0)-IF($I29=AE$6,$G29,0)</f>
        <v>0</v>
      </c>
      <c r="AF29" s="10">
        <f>+IF($H29=AF$6,$G29,0)-IF($I29=AF$6,$G29,0)</f>
        <v>0</v>
      </c>
      <c r="AG29" s="10">
        <f>+IF($H29=AG$6,$C29,0)-IF($I29=AG$6,$C29,0)</f>
        <v>1106.6400000000001</v>
      </c>
      <c r="AH29" s="10">
        <f>+IF($H29=AH$6,$C29,0)-IF($I29=AH$6,$C29,0)</f>
        <v>-1106.6400000000001</v>
      </c>
      <c r="AI29" s="10">
        <f>+IF($H29=AI$6,$C29,0)-IF($I29=AI$6,$C29,0)</f>
        <v>0</v>
      </c>
      <c r="AJ29" s="10">
        <f>+IF($H29=AJ$6,$C29,0)-IF($I29=AJ$6,$C29,0)</f>
        <v>0</v>
      </c>
      <c r="AK29" s="10">
        <f>IF(D29="payée",$E29,0)</f>
        <v>0</v>
      </c>
      <c r="AL29" s="10">
        <f>IF(D29="payée",$F29,0)</f>
        <v>0</v>
      </c>
      <c r="AM29" s="10">
        <f>IF(D29="perçue",-$E29,0)</f>
        <v>0</v>
      </c>
      <c r="AN29" s="10">
        <f>IF(D29="perçue",-$F29,0)</f>
        <v>0</v>
      </c>
      <c r="AO29" s="10">
        <f>+IF($H29=AO$6,$G29,0)-IF($I29=AO$6,$G29,0)</f>
        <v>0</v>
      </c>
      <c r="AP29" s="10">
        <f>+IF($H29=AP$6,$G29,0)-IF($I29=AP$6,$G29,0)</f>
        <v>0</v>
      </c>
      <c r="AQ29" s="10">
        <f>+IF($H29=AQ$6,$G29,0)-IF($I29=AQ$6,$G29,0)</f>
        <v>0</v>
      </c>
      <c r="AR29" s="10">
        <f>+IF($H29=AR$6,$G29,0)-IF($I29=AR$6,$G29,0)</f>
        <v>0</v>
      </c>
      <c r="AS29" s="10">
        <f>+IF($H29=AS$6,$G29,0)-IF($I29=AS$6,$G29,0)</f>
        <v>0</v>
      </c>
      <c r="AT29" s="10">
        <f>+IF($H29=AT$6,$G29,0)-IF($I29=AT$6,$G29,0)</f>
        <v>0</v>
      </c>
      <c r="AU29" s="10">
        <f>+IF($H29=AU$6,$G29,0)-IF($I29=AU$6,$G29,0)</f>
        <v>0</v>
      </c>
      <c r="AV29" s="10">
        <f>+IF($H29=AV$6,$G29,0)-IF($I29=AV$6,$G29,0)</f>
        <v>0</v>
      </c>
      <c r="AW29" s="10">
        <f>+IF($H29=AW$6,$G29,0)-IF($I29=AW$6,$G29,0)</f>
        <v>0</v>
      </c>
      <c r="AX29" s="10">
        <f>+IF($H29=AX$6,$G29,0)-IF($I29=AX$6,$G29,0)</f>
        <v>0</v>
      </c>
      <c r="AY29" s="10">
        <f>+IF($H29=AY$6,$G29,0)-IF($I29=AY$6,$G29,0)</f>
        <v>0</v>
      </c>
      <c r="AZ29" s="10">
        <f>+IF($H29=AZ$6,$G29,0)-IF($I29=AZ$6,$G29,0)</f>
        <v>0</v>
      </c>
      <c r="BA29" s="10">
        <f>+IF($H29=BA$6,$C29,0)-IF($I29=BA$6,$C29,0)</f>
        <v>0</v>
      </c>
      <c r="BB29" s="10">
        <f>+IF($H29=BB$6,$C29,0)-IF($I29=BB$6,$C29,0)</f>
        <v>0</v>
      </c>
      <c r="BC29" s="10">
        <f>+IF($H29=BC$6,$C29,0)-IF($I29=BC$6,$C29,0)</f>
        <v>0</v>
      </c>
      <c r="BD29" s="10">
        <f>+IF($H29=BD$6,$C29,0)-IF($I29=BD$6,$C29,0)</f>
        <v>0</v>
      </c>
      <c r="BE29" s="10">
        <f>+IF($H29=BE$6,$C29,0)-IF($I29=BE$6,$C29,0)</f>
        <v>0</v>
      </c>
      <c r="BF29" s="10">
        <f>+IF($H29=BF$6,$C29,0)-IF($I29=BF$6,$C29,0)</f>
        <v>0</v>
      </c>
      <c r="BG29" s="10">
        <f>+IF($H29=BG$6,$C29,0)-IF($I29=BG$6,$C29,0)</f>
        <v>0</v>
      </c>
      <c r="BH29" s="10">
        <f>+IF($H29=BH$6,$C29,0)-IF($I29=BH$6,$C29,0)</f>
        <v>0</v>
      </c>
      <c r="BI29" s="10">
        <f>+IF($H29=BI$6,$G29,0)-IF($I29=BI$6,$G29,0)</f>
        <v>0</v>
      </c>
      <c r="BJ29" s="10">
        <f>+IF($H29=BJ$6,$G29,0)-IF($I29=BJ$6,$G29,0)</f>
        <v>0</v>
      </c>
      <c r="BK29" s="10">
        <f>+IF($H29=BK$6,$G29,0)-IF($I29=BK$6,$G29,0)</f>
        <v>0</v>
      </c>
      <c r="BL29" s="10">
        <f>+IF($H29=BL$6,$G29,0)-IF($I29=BL$6,$G29,0)</f>
        <v>0</v>
      </c>
      <c r="BM29" s="10">
        <f>+IF($H29=BM$6,$G29,0)-IF($I29=BM$6,$G29,0)</f>
        <v>0</v>
      </c>
      <c r="BN29" s="10">
        <f>+IF($H29=BN$6,$G29,0)-IF($I29=BN$6,$G29,0)</f>
        <v>0</v>
      </c>
      <c r="BO29" s="10">
        <f>+IF($H29=BO$6,$G29,0)-IF($I29=BO$6,$G29,0)</f>
        <v>0</v>
      </c>
      <c r="BP29" s="10">
        <f>+IF($H29=BP$6,$G29,0)-IF($I29=BP$6,$G29,0)</f>
        <v>0</v>
      </c>
      <c r="BQ29" s="10">
        <f>+IF($H29=BQ$6,$G29,0)-IF($I29=BQ$6,$G29,0)</f>
        <v>0</v>
      </c>
      <c r="BR29" s="10">
        <f>SUM(J29:BQ29)</f>
        <v>0</v>
      </c>
    </row>
    <row r="30" spans="1:70" s="9" customFormat="1" x14ac:dyDescent="0.25">
      <c r="A30" s="19">
        <v>45505</v>
      </c>
      <c r="B30" s="21" t="s">
        <v>125</v>
      </c>
      <c r="C30" s="20">
        <v>1106.6400000000001</v>
      </c>
      <c r="D30" s="20" t="s">
        <v>13</v>
      </c>
      <c r="E30" s="20">
        <f>ROUND(IF(D30='[1]Liste choix'!$C$8,0,IF($H30=$S$6,(C30/1.14975*0.05*0.5),C30/1.14975*0.05)),2)</f>
        <v>0</v>
      </c>
      <c r="F30" s="20">
        <f>ROUND(IF(D30='[1]Liste choix'!$C$8,0,IF($H30=$S$6,C30/1.14975*0.09975*0.5,C30/1.14975*0.09975)),2)</f>
        <v>0</v>
      </c>
      <c r="G30" s="20">
        <f>C30-E30-F30</f>
        <v>1106.6400000000001</v>
      </c>
      <c r="H30" s="19" t="s">
        <v>17</v>
      </c>
      <c r="I30" s="19" t="s">
        <v>8</v>
      </c>
      <c r="J30" s="10">
        <f>+IF($H30=$J$6,$G30,0)-IF($I30=$J$6,$G30,0)</f>
        <v>0</v>
      </c>
      <c r="K30" s="10">
        <f>+IF($H30=K$6,$G30,0)-IF($I30=K$6,$G30,0)</f>
        <v>0</v>
      </c>
      <c r="L30" s="10">
        <f>+IF($H30=L$6,$G30,0)-IF($I30=L$6,$G30,0)</f>
        <v>0</v>
      </c>
      <c r="M30" s="10">
        <f>+IF($H30=M$6,$G30,0)-IF($I30=M$6,$G30,0)</f>
        <v>0</v>
      </c>
      <c r="N30" s="10">
        <f>+IF($H30=N$6,$G30,0)-IF($I30=N$6,$G30,0)</f>
        <v>0</v>
      </c>
      <c r="O30" s="10">
        <f>+IF($H30=O$6,$G30,0)-IF($I30=O$6,$G30,0)</f>
        <v>0</v>
      </c>
      <c r="P30" s="10">
        <f>+IF($H30=P$6,$G30,0)-IF($I30=P$6,$G30,0)</f>
        <v>0</v>
      </c>
      <c r="Q30" s="10">
        <f>+IF($H30=Q$6,$G30,0)-IF($I30=Q$6,$G30,0)</f>
        <v>0</v>
      </c>
      <c r="R30" s="10">
        <f>+IF($H30=R$6,$G30,0)-IF($I30=R$6,$G30,0)</f>
        <v>0</v>
      </c>
      <c r="S30" s="10">
        <f>+IF($H30=S$6,$G30,0)-IF($I30=S$6,$G30,0)</f>
        <v>0</v>
      </c>
      <c r="T30" s="10">
        <f>+IF($H30=T$6,$G30,0)-IF($I30=T$6,$G30,0)</f>
        <v>0</v>
      </c>
      <c r="U30" s="10">
        <f>+IF($H30=U$6,$G30,0)-IF($I30=U$6,$G30,0)</f>
        <v>0</v>
      </c>
      <c r="V30" s="10">
        <f>+IF($H30=V$6,$G30,0)-IF($I30=V$6,$G30,0)</f>
        <v>0</v>
      </c>
      <c r="W30" s="10">
        <f>+IF($H30=W$6,$G30,0)-IF($I30=W$6,$G30,0)</f>
        <v>0</v>
      </c>
      <c r="X30" s="10">
        <f>+IF($H30=X$6,$G30,0)-IF($I30=X$6,$G30,0)</f>
        <v>0</v>
      </c>
      <c r="Y30" s="10">
        <f>+IF($H30=Y$6,$G30,0)-IF($I30=Y$6,$G30,0)</f>
        <v>0</v>
      </c>
      <c r="Z30" s="10">
        <f>+IF($H30=Z$6,$G30,0)-IF($I30=Z$6,$G30,0)</f>
        <v>0</v>
      </c>
      <c r="AA30" s="10">
        <f>+IF($H30=AA$6,$G30,0)-IF($I30=AA$6,$G30,0)</f>
        <v>0</v>
      </c>
      <c r="AB30" s="10">
        <f>+IF($H30=AB$6,$G30,0)-IF($I30=AB$6,$G30,0)</f>
        <v>0</v>
      </c>
      <c r="AC30" s="10">
        <f>+IF($H30=AC$6,$G30,0)-IF($I30=AC$6,$G30,0)</f>
        <v>0</v>
      </c>
      <c r="AD30" s="10">
        <f>+IF($H30=AD$6,$G30,0)-IF($I30=AD$6,$G30,0)</f>
        <v>0</v>
      </c>
      <c r="AE30" s="10">
        <f>+IF($H30=AE$6,$G30,0)-IF($I30=AE$6,$G30,0)</f>
        <v>0</v>
      </c>
      <c r="AF30" s="10">
        <f>+IF($H30=AF$6,$G30,0)-IF($I30=AF$6,$G30,0)</f>
        <v>0</v>
      </c>
      <c r="AG30" s="10">
        <f>+IF($H30=AG$6,$C30,0)-IF($I30=AG$6,$C30,0)</f>
        <v>1106.6400000000001</v>
      </c>
      <c r="AH30" s="10">
        <f>+IF($H30=AH$6,$C30,0)-IF($I30=AH$6,$C30,0)</f>
        <v>-1106.6400000000001</v>
      </c>
      <c r="AI30" s="10">
        <f>+IF($H30=AI$6,$C30,0)-IF($I30=AI$6,$C30,0)</f>
        <v>0</v>
      </c>
      <c r="AJ30" s="10">
        <f>+IF($H30=AJ$6,$C30,0)-IF($I30=AJ$6,$C30,0)</f>
        <v>0</v>
      </c>
      <c r="AK30" s="10">
        <f>IF(D30="payée",$E30,0)</f>
        <v>0</v>
      </c>
      <c r="AL30" s="10">
        <f>IF(D30="payée",$F30,0)</f>
        <v>0</v>
      </c>
      <c r="AM30" s="10">
        <f>IF(D30="perçue",-$E30,0)</f>
        <v>0</v>
      </c>
      <c r="AN30" s="10">
        <f>IF(D30="perçue",-$F30,0)</f>
        <v>0</v>
      </c>
      <c r="AO30" s="10">
        <f>+IF($H30=AO$6,$G30,0)-IF($I30=AO$6,$G30,0)</f>
        <v>0</v>
      </c>
      <c r="AP30" s="10">
        <f>+IF($H30=AP$6,$G30,0)-IF($I30=AP$6,$G30,0)</f>
        <v>0</v>
      </c>
      <c r="AQ30" s="10">
        <f>+IF($H30=AQ$6,$G30,0)-IF($I30=AQ$6,$G30,0)</f>
        <v>0</v>
      </c>
      <c r="AR30" s="10">
        <f>+IF($H30=AR$6,$G30,0)-IF($I30=AR$6,$G30,0)</f>
        <v>0</v>
      </c>
      <c r="AS30" s="10">
        <f>+IF($H30=AS$6,$G30,0)-IF($I30=AS$6,$G30,0)</f>
        <v>0</v>
      </c>
      <c r="AT30" s="10">
        <f>+IF($H30=AT$6,$G30,0)-IF($I30=AT$6,$G30,0)</f>
        <v>0</v>
      </c>
      <c r="AU30" s="10">
        <f>+IF($H30=AU$6,$G30,0)-IF($I30=AU$6,$G30,0)</f>
        <v>0</v>
      </c>
      <c r="AV30" s="10">
        <f>+IF($H30=AV$6,$G30,0)-IF($I30=AV$6,$G30,0)</f>
        <v>0</v>
      </c>
      <c r="AW30" s="10">
        <f>+IF($H30=AW$6,$G30,0)-IF($I30=AW$6,$G30,0)</f>
        <v>0</v>
      </c>
      <c r="AX30" s="10">
        <f>+IF($H30=AX$6,$G30,0)-IF($I30=AX$6,$G30,0)</f>
        <v>0</v>
      </c>
      <c r="AY30" s="10">
        <f>+IF($H30=AY$6,$G30,0)-IF($I30=AY$6,$G30,0)</f>
        <v>0</v>
      </c>
      <c r="AZ30" s="10">
        <f>+IF($H30=AZ$6,$G30,0)-IF($I30=AZ$6,$G30,0)</f>
        <v>0</v>
      </c>
      <c r="BA30" s="10">
        <f>+IF($H30=BA$6,$C30,0)-IF($I30=BA$6,$C30,0)</f>
        <v>0</v>
      </c>
      <c r="BB30" s="10">
        <f>+IF($H30=BB$6,$C30,0)-IF($I30=BB$6,$C30,0)</f>
        <v>0</v>
      </c>
      <c r="BC30" s="10">
        <f>+IF($H30=BC$6,$C30,0)-IF($I30=BC$6,$C30,0)</f>
        <v>0</v>
      </c>
      <c r="BD30" s="10">
        <f>+IF($H30=BD$6,$C30,0)-IF($I30=BD$6,$C30,0)</f>
        <v>0</v>
      </c>
      <c r="BE30" s="10">
        <f>+IF($H30=BE$6,$C30,0)-IF($I30=BE$6,$C30,0)</f>
        <v>0</v>
      </c>
      <c r="BF30" s="10">
        <f>+IF($H30=BF$6,$C30,0)-IF($I30=BF$6,$C30,0)</f>
        <v>0</v>
      </c>
      <c r="BG30" s="10">
        <f>+IF($H30=BG$6,$C30,0)-IF($I30=BG$6,$C30,0)</f>
        <v>0</v>
      </c>
      <c r="BH30" s="10">
        <f>+IF($H30=BH$6,$C30,0)-IF($I30=BH$6,$C30,0)</f>
        <v>0</v>
      </c>
      <c r="BI30" s="10">
        <f>+IF($H30=BI$6,$G30,0)-IF($I30=BI$6,$G30,0)</f>
        <v>0</v>
      </c>
      <c r="BJ30" s="10">
        <f>+IF($H30=BJ$6,$G30,0)-IF($I30=BJ$6,$G30,0)</f>
        <v>0</v>
      </c>
      <c r="BK30" s="10">
        <f>+IF($H30=BK$6,$G30,0)-IF($I30=BK$6,$G30,0)</f>
        <v>0</v>
      </c>
      <c r="BL30" s="10">
        <f>+IF($H30=BL$6,$G30,0)-IF($I30=BL$6,$G30,0)</f>
        <v>0</v>
      </c>
      <c r="BM30" s="10">
        <f>+IF($H30=BM$6,$G30,0)-IF($I30=BM$6,$G30,0)</f>
        <v>0</v>
      </c>
      <c r="BN30" s="10">
        <f>+IF($H30=BN$6,$G30,0)-IF($I30=BN$6,$G30,0)</f>
        <v>0</v>
      </c>
      <c r="BO30" s="10">
        <f>+IF($H30=BO$6,$G30,0)-IF($I30=BO$6,$G30,0)</f>
        <v>0</v>
      </c>
      <c r="BP30" s="10">
        <f>+IF($H30=BP$6,$G30,0)-IF($I30=BP$6,$G30,0)</f>
        <v>0</v>
      </c>
      <c r="BQ30" s="10">
        <f>+IF($H30=BQ$6,$G30,0)-IF($I30=BQ$6,$G30,0)</f>
        <v>0</v>
      </c>
      <c r="BR30" s="10">
        <f>SUM(J30:BQ30)</f>
        <v>0</v>
      </c>
    </row>
    <row r="31" spans="1:70" s="9" customFormat="1" x14ac:dyDescent="0.25">
      <c r="A31" s="19">
        <v>45505</v>
      </c>
      <c r="B31" s="21" t="s">
        <v>124</v>
      </c>
      <c r="C31" s="20">
        <v>1106.6400000000001</v>
      </c>
      <c r="D31" s="20" t="s">
        <v>13</v>
      </c>
      <c r="E31" s="20">
        <f>ROUND(IF(D31='[1]Liste choix'!$C$8,0,IF($H31=$S$6,(C31/1.14975*0.05*0.5),C31/1.14975*0.05)),2)</f>
        <v>0</v>
      </c>
      <c r="F31" s="20">
        <f>ROUND(IF(D31='[1]Liste choix'!$C$8,0,IF($H31=$S$6,C31/1.14975*0.09975*0.5,C31/1.14975*0.09975)),2)</f>
        <v>0</v>
      </c>
      <c r="G31" s="20">
        <f>C31-E31-F31</f>
        <v>1106.6400000000001</v>
      </c>
      <c r="H31" s="19" t="s">
        <v>17</v>
      </c>
      <c r="I31" s="19" t="s">
        <v>8</v>
      </c>
      <c r="J31" s="10">
        <f>+IF($H31=$J$6,$G31,0)-IF($I31=$J$6,$G31,0)</f>
        <v>0</v>
      </c>
      <c r="K31" s="10">
        <f>+IF($H31=K$6,$G31,0)-IF($I31=K$6,$G31,0)</f>
        <v>0</v>
      </c>
      <c r="L31" s="10">
        <f>+IF($H31=L$6,$G31,0)-IF($I31=L$6,$G31,0)</f>
        <v>0</v>
      </c>
      <c r="M31" s="10">
        <f>+IF($H31=M$6,$G31,0)-IF($I31=M$6,$G31,0)</f>
        <v>0</v>
      </c>
      <c r="N31" s="10">
        <f>+IF($H31=N$6,$G31,0)-IF($I31=N$6,$G31,0)</f>
        <v>0</v>
      </c>
      <c r="O31" s="10">
        <f>+IF($H31=O$6,$G31,0)-IF($I31=O$6,$G31,0)</f>
        <v>0</v>
      </c>
      <c r="P31" s="10">
        <f>+IF($H31=P$6,$G31,0)-IF($I31=P$6,$G31,0)</f>
        <v>0</v>
      </c>
      <c r="Q31" s="10">
        <f>+IF($H31=Q$6,$G31,0)-IF($I31=Q$6,$G31,0)</f>
        <v>0</v>
      </c>
      <c r="R31" s="10">
        <f>+IF($H31=R$6,$G31,0)-IF($I31=R$6,$G31,0)</f>
        <v>0</v>
      </c>
      <c r="S31" s="10">
        <f>+IF($H31=S$6,$G31,0)-IF($I31=S$6,$G31,0)</f>
        <v>0</v>
      </c>
      <c r="T31" s="10">
        <f>+IF($H31=T$6,$G31,0)-IF($I31=T$6,$G31,0)</f>
        <v>0</v>
      </c>
      <c r="U31" s="10">
        <f>+IF($H31=U$6,$G31,0)-IF($I31=U$6,$G31,0)</f>
        <v>0</v>
      </c>
      <c r="V31" s="10">
        <f>+IF($H31=V$6,$G31,0)-IF($I31=V$6,$G31,0)</f>
        <v>0</v>
      </c>
      <c r="W31" s="10">
        <f>+IF($H31=W$6,$G31,0)-IF($I31=W$6,$G31,0)</f>
        <v>0</v>
      </c>
      <c r="X31" s="10">
        <f>+IF($H31=X$6,$G31,0)-IF($I31=X$6,$G31,0)</f>
        <v>0</v>
      </c>
      <c r="Y31" s="10">
        <f>+IF($H31=Y$6,$G31,0)-IF($I31=Y$6,$G31,0)</f>
        <v>0</v>
      </c>
      <c r="Z31" s="10">
        <f>+IF($H31=Z$6,$G31,0)-IF($I31=Z$6,$G31,0)</f>
        <v>0</v>
      </c>
      <c r="AA31" s="10">
        <f>+IF($H31=AA$6,$G31,0)-IF($I31=AA$6,$G31,0)</f>
        <v>0</v>
      </c>
      <c r="AB31" s="10">
        <f>+IF($H31=AB$6,$G31,0)-IF($I31=AB$6,$G31,0)</f>
        <v>0</v>
      </c>
      <c r="AC31" s="10">
        <f>+IF($H31=AC$6,$G31,0)-IF($I31=AC$6,$G31,0)</f>
        <v>0</v>
      </c>
      <c r="AD31" s="10">
        <f>+IF($H31=AD$6,$G31,0)-IF($I31=AD$6,$G31,0)</f>
        <v>0</v>
      </c>
      <c r="AE31" s="10">
        <f>+IF($H31=AE$6,$G31,0)-IF($I31=AE$6,$G31,0)</f>
        <v>0</v>
      </c>
      <c r="AF31" s="10">
        <f>+IF($H31=AF$6,$G31,0)-IF($I31=AF$6,$G31,0)</f>
        <v>0</v>
      </c>
      <c r="AG31" s="10">
        <f>+IF($H31=AG$6,$C31,0)-IF($I31=AG$6,$C31,0)</f>
        <v>1106.6400000000001</v>
      </c>
      <c r="AH31" s="10">
        <f>+IF($H31=AH$6,$C31,0)-IF($I31=AH$6,$C31,0)</f>
        <v>-1106.6400000000001</v>
      </c>
      <c r="AI31" s="10">
        <f>+IF($H31=AI$6,$C31,0)-IF($I31=AI$6,$C31,0)</f>
        <v>0</v>
      </c>
      <c r="AJ31" s="10">
        <f>+IF($H31=AJ$6,$C31,0)-IF($I31=AJ$6,$C31,0)</f>
        <v>0</v>
      </c>
      <c r="AK31" s="10">
        <f>IF(D31="payée",$E31,0)</f>
        <v>0</v>
      </c>
      <c r="AL31" s="10">
        <f>IF(D31="payée",$F31,0)</f>
        <v>0</v>
      </c>
      <c r="AM31" s="10">
        <f>IF(D31="perçue",-$E31,0)</f>
        <v>0</v>
      </c>
      <c r="AN31" s="10">
        <f>IF(D31="perçue",-$F31,0)</f>
        <v>0</v>
      </c>
      <c r="AO31" s="10">
        <f>+IF($H31=AO$6,$G31,0)-IF($I31=AO$6,$G31,0)</f>
        <v>0</v>
      </c>
      <c r="AP31" s="10">
        <f>+IF($H31=AP$6,$G31,0)-IF($I31=AP$6,$G31,0)</f>
        <v>0</v>
      </c>
      <c r="AQ31" s="10">
        <f>+IF($H31=AQ$6,$G31,0)-IF($I31=AQ$6,$G31,0)</f>
        <v>0</v>
      </c>
      <c r="AR31" s="10">
        <f>+IF($H31=AR$6,$G31,0)-IF($I31=AR$6,$G31,0)</f>
        <v>0</v>
      </c>
      <c r="AS31" s="10">
        <f>+IF($H31=AS$6,$G31,0)-IF($I31=AS$6,$G31,0)</f>
        <v>0</v>
      </c>
      <c r="AT31" s="10">
        <f>+IF($H31=AT$6,$G31,0)-IF($I31=AT$6,$G31,0)</f>
        <v>0</v>
      </c>
      <c r="AU31" s="10">
        <f>+IF($H31=AU$6,$G31,0)-IF($I31=AU$6,$G31,0)</f>
        <v>0</v>
      </c>
      <c r="AV31" s="10">
        <f>+IF($H31=AV$6,$G31,0)-IF($I31=AV$6,$G31,0)</f>
        <v>0</v>
      </c>
      <c r="AW31" s="10">
        <f>+IF($H31=AW$6,$G31,0)-IF($I31=AW$6,$G31,0)</f>
        <v>0</v>
      </c>
      <c r="AX31" s="10">
        <f>+IF($H31=AX$6,$G31,0)-IF($I31=AX$6,$G31,0)</f>
        <v>0</v>
      </c>
      <c r="AY31" s="10">
        <f>+IF($H31=AY$6,$G31,0)-IF($I31=AY$6,$G31,0)</f>
        <v>0</v>
      </c>
      <c r="AZ31" s="10">
        <f>+IF($H31=AZ$6,$G31,0)-IF($I31=AZ$6,$G31,0)</f>
        <v>0</v>
      </c>
      <c r="BA31" s="10">
        <f>+IF($H31=BA$6,$C31,0)-IF($I31=BA$6,$C31,0)</f>
        <v>0</v>
      </c>
      <c r="BB31" s="10">
        <f>+IF($H31=BB$6,$C31,0)-IF($I31=BB$6,$C31,0)</f>
        <v>0</v>
      </c>
      <c r="BC31" s="10">
        <f>+IF($H31=BC$6,$C31,0)-IF($I31=BC$6,$C31,0)</f>
        <v>0</v>
      </c>
      <c r="BD31" s="10">
        <f>+IF($H31=BD$6,$C31,0)-IF($I31=BD$6,$C31,0)</f>
        <v>0</v>
      </c>
      <c r="BE31" s="10">
        <f>+IF($H31=BE$6,$C31,0)-IF($I31=BE$6,$C31,0)</f>
        <v>0</v>
      </c>
      <c r="BF31" s="10">
        <f>+IF($H31=BF$6,$C31,0)-IF($I31=BF$6,$C31,0)</f>
        <v>0</v>
      </c>
      <c r="BG31" s="10">
        <f>+IF($H31=BG$6,$C31,0)-IF($I31=BG$6,$C31,0)</f>
        <v>0</v>
      </c>
      <c r="BH31" s="10">
        <f>+IF($H31=BH$6,$C31,0)-IF($I31=BH$6,$C31,0)</f>
        <v>0</v>
      </c>
      <c r="BI31" s="10">
        <f>+IF($H31=BI$6,$G31,0)-IF($I31=BI$6,$G31,0)</f>
        <v>0</v>
      </c>
      <c r="BJ31" s="10">
        <f>+IF($H31=BJ$6,$G31,0)-IF($I31=BJ$6,$G31,0)</f>
        <v>0</v>
      </c>
      <c r="BK31" s="10">
        <f>+IF($H31=BK$6,$G31,0)-IF($I31=BK$6,$G31,0)</f>
        <v>0</v>
      </c>
      <c r="BL31" s="10">
        <f>+IF($H31=BL$6,$G31,0)-IF($I31=BL$6,$G31,0)</f>
        <v>0</v>
      </c>
      <c r="BM31" s="10">
        <f>+IF($H31=BM$6,$G31,0)-IF($I31=BM$6,$G31,0)</f>
        <v>0</v>
      </c>
      <c r="BN31" s="10">
        <f>+IF($H31=BN$6,$G31,0)-IF($I31=BN$6,$G31,0)</f>
        <v>0</v>
      </c>
      <c r="BO31" s="10">
        <f>+IF($H31=BO$6,$G31,0)-IF($I31=BO$6,$G31,0)</f>
        <v>0</v>
      </c>
      <c r="BP31" s="10">
        <f>+IF($H31=BP$6,$G31,0)-IF($I31=BP$6,$G31,0)</f>
        <v>0</v>
      </c>
      <c r="BQ31" s="10">
        <f>+IF($H31=BQ$6,$G31,0)-IF($I31=BQ$6,$G31,0)</f>
        <v>0</v>
      </c>
      <c r="BR31" s="10">
        <f>SUM(J31:BQ31)</f>
        <v>0</v>
      </c>
    </row>
    <row r="32" spans="1:70" s="9" customFormat="1" x14ac:dyDescent="0.25">
      <c r="A32" s="19">
        <v>45505</v>
      </c>
      <c r="B32" s="21" t="s">
        <v>123</v>
      </c>
      <c r="C32" s="20">
        <v>1106.6400000000001</v>
      </c>
      <c r="D32" s="20" t="s">
        <v>13</v>
      </c>
      <c r="E32" s="20">
        <f>ROUND(IF(D32='[1]Liste choix'!$C$8,0,IF($H32=$S$6,(C32/1.14975*0.05*0.5),C32/1.14975*0.05)),2)</f>
        <v>0</v>
      </c>
      <c r="F32" s="20">
        <f>ROUND(IF(D32='[1]Liste choix'!$C$8,0,IF($H32=$S$6,C32/1.14975*0.09975*0.5,C32/1.14975*0.09975)),2)</f>
        <v>0</v>
      </c>
      <c r="G32" s="20">
        <f>C32-E32-F32</f>
        <v>1106.6400000000001</v>
      </c>
      <c r="H32" s="19" t="s">
        <v>17</v>
      </c>
      <c r="I32" s="19" t="s">
        <v>8</v>
      </c>
      <c r="J32" s="10">
        <f>+IF($H32=$J$6,$G32,0)-IF($I32=$J$6,$G32,0)</f>
        <v>0</v>
      </c>
      <c r="K32" s="10">
        <f>+IF($H32=K$6,$G32,0)-IF($I32=K$6,$G32,0)</f>
        <v>0</v>
      </c>
      <c r="L32" s="10">
        <f>+IF($H32=L$6,$G32,0)-IF($I32=L$6,$G32,0)</f>
        <v>0</v>
      </c>
      <c r="M32" s="10">
        <f>+IF($H32=M$6,$G32,0)-IF($I32=M$6,$G32,0)</f>
        <v>0</v>
      </c>
      <c r="N32" s="10">
        <f>+IF($H32=N$6,$G32,0)-IF($I32=N$6,$G32,0)</f>
        <v>0</v>
      </c>
      <c r="O32" s="10">
        <f>+IF($H32=O$6,$G32,0)-IF($I32=O$6,$G32,0)</f>
        <v>0</v>
      </c>
      <c r="P32" s="10">
        <f>+IF($H32=P$6,$G32,0)-IF($I32=P$6,$G32,0)</f>
        <v>0</v>
      </c>
      <c r="Q32" s="10">
        <f>+IF($H32=Q$6,$G32,0)-IF($I32=Q$6,$G32,0)</f>
        <v>0</v>
      </c>
      <c r="R32" s="10">
        <f>+IF($H32=R$6,$G32,0)-IF($I32=R$6,$G32,0)</f>
        <v>0</v>
      </c>
      <c r="S32" s="10">
        <f>+IF($H32=S$6,$G32,0)-IF($I32=S$6,$G32,0)</f>
        <v>0</v>
      </c>
      <c r="T32" s="10">
        <f>+IF($H32=T$6,$G32,0)-IF($I32=T$6,$G32,0)</f>
        <v>0</v>
      </c>
      <c r="U32" s="10">
        <f>+IF($H32=U$6,$G32,0)-IF($I32=U$6,$G32,0)</f>
        <v>0</v>
      </c>
      <c r="V32" s="10">
        <f>+IF($H32=V$6,$G32,0)-IF($I32=V$6,$G32,0)</f>
        <v>0</v>
      </c>
      <c r="W32" s="10">
        <f>+IF($H32=W$6,$G32,0)-IF($I32=W$6,$G32,0)</f>
        <v>0</v>
      </c>
      <c r="X32" s="10">
        <f>+IF($H32=X$6,$G32,0)-IF($I32=X$6,$G32,0)</f>
        <v>0</v>
      </c>
      <c r="Y32" s="10">
        <f>+IF($H32=Y$6,$G32,0)-IF($I32=Y$6,$G32,0)</f>
        <v>0</v>
      </c>
      <c r="Z32" s="10">
        <f>+IF($H32=Z$6,$G32,0)-IF($I32=Z$6,$G32,0)</f>
        <v>0</v>
      </c>
      <c r="AA32" s="10">
        <f>+IF($H32=AA$6,$G32,0)-IF($I32=AA$6,$G32,0)</f>
        <v>0</v>
      </c>
      <c r="AB32" s="10">
        <f>+IF($H32=AB$6,$G32,0)-IF($I32=AB$6,$G32,0)</f>
        <v>0</v>
      </c>
      <c r="AC32" s="10">
        <f>+IF($H32=AC$6,$G32,0)-IF($I32=AC$6,$G32,0)</f>
        <v>0</v>
      </c>
      <c r="AD32" s="10">
        <f>+IF($H32=AD$6,$G32,0)-IF($I32=AD$6,$G32,0)</f>
        <v>0</v>
      </c>
      <c r="AE32" s="10">
        <f>+IF($H32=AE$6,$G32,0)-IF($I32=AE$6,$G32,0)</f>
        <v>0</v>
      </c>
      <c r="AF32" s="10">
        <f>+IF($H32=AF$6,$G32,0)-IF($I32=AF$6,$G32,0)</f>
        <v>0</v>
      </c>
      <c r="AG32" s="10">
        <f>+IF($H32=AG$6,$C32,0)-IF($I32=AG$6,$C32,0)</f>
        <v>1106.6400000000001</v>
      </c>
      <c r="AH32" s="10">
        <f>+IF($H32=AH$6,$C32,0)-IF($I32=AH$6,$C32,0)</f>
        <v>-1106.6400000000001</v>
      </c>
      <c r="AI32" s="10">
        <f>+IF($H32=AI$6,$C32,0)-IF($I32=AI$6,$C32,0)</f>
        <v>0</v>
      </c>
      <c r="AJ32" s="10">
        <f>+IF($H32=AJ$6,$C32,0)-IF($I32=AJ$6,$C32,0)</f>
        <v>0</v>
      </c>
      <c r="AK32" s="10">
        <f>IF(D32="payée",$E32,0)</f>
        <v>0</v>
      </c>
      <c r="AL32" s="10">
        <f>IF(D32="payée",$F32,0)</f>
        <v>0</v>
      </c>
      <c r="AM32" s="10">
        <f>IF(D32="perçue",-$E32,0)</f>
        <v>0</v>
      </c>
      <c r="AN32" s="10">
        <f>IF(D32="perçue",-$F32,0)</f>
        <v>0</v>
      </c>
      <c r="AO32" s="10">
        <f>+IF($H32=AO$6,$G32,0)-IF($I32=AO$6,$G32,0)</f>
        <v>0</v>
      </c>
      <c r="AP32" s="10">
        <f>+IF($H32=AP$6,$G32,0)-IF($I32=AP$6,$G32,0)</f>
        <v>0</v>
      </c>
      <c r="AQ32" s="10">
        <f>+IF($H32=AQ$6,$G32,0)-IF($I32=AQ$6,$G32,0)</f>
        <v>0</v>
      </c>
      <c r="AR32" s="10">
        <f>+IF($H32=AR$6,$G32,0)-IF($I32=AR$6,$G32,0)</f>
        <v>0</v>
      </c>
      <c r="AS32" s="10">
        <f>+IF($H32=AS$6,$G32,0)-IF($I32=AS$6,$G32,0)</f>
        <v>0</v>
      </c>
      <c r="AT32" s="10">
        <f>+IF($H32=AT$6,$G32,0)-IF($I32=AT$6,$G32,0)</f>
        <v>0</v>
      </c>
      <c r="AU32" s="10">
        <f>+IF($H32=AU$6,$G32,0)-IF($I32=AU$6,$G32,0)</f>
        <v>0</v>
      </c>
      <c r="AV32" s="10">
        <f>+IF($H32=AV$6,$G32,0)-IF($I32=AV$6,$G32,0)</f>
        <v>0</v>
      </c>
      <c r="AW32" s="10">
        <f>+IF($H32=AW$6,$G32,0)-IF($I32=AW$6,$G32,0)</f>
        <v>0</v>
      </c>
      <c r="AX32" s="10">
        <f>+IF($H32=AX$6,$G32,0)-IF($I32=AX$6,$G32,0)</f>
        <v>0</v>
      </c>
      <c r="AY32" s="10">
        <f>+IF($H32=AY$6,$G32,0)-IF($I32=AY$6,$G32,0)</f>
        <v>0</v>
      </c>
      <c r="AZ32" s="10">
        <f>+IF($H32=AZ$6,$G32,0)-IF($I32=AZ$6,$G32,0)</f>
        <v>0</v>
      </c>
      <c r="BA32" s="10">
        <f>+IF($H32=BA$6,$C32,0)-IF($I32=BA$6,$C32,0)</f>
        <v>0</v>
      </c>
      <c r="BB32" s="10">
        <f>+IF($H32=BB$6,$C32,0)-IF($I32=BB$6,$C32,0)</f>
        <v>0</v>
      </c>
      <c r="BC32" s="10">
        <f>+IF($H32=BC$6,$C32,0)-IF($I32=BC$6,$C32,0)</f>
        <v>0</v>
      </c>
      <c r="BD32" s="10">
        <f>+IF($H32=BD$6,$C32,0)-IF($I32=BD$6,$C32,0)</f>
        <v>0</v>
      </c>
      <c r="BE32" s="10">
        <f>+IF($H32=BE$6,$C32,0)-IF($I32=BE$6,$C32,0)</f>
        <v>0</v>
      </c>
      <c r="BF32" s="10">
        <f>+IF($H32=BF$6,$C32,0)-IF($I32=BF$6,$C32,0)</f>
        <v>0</v>
      </c>
      <c r="BG32" s="10">
        <f>+IF($H32=BG$6,$C32,0)-IF($I32=BG$6,$C32,0)</f>
        <v>0</v>
      </c>
      <c r="BH32" s="10">
        <f>+IF($H32=BH$6,$C32,0)-IF($I32=BH$6,$C32,0)</f>
        <v>0</v>
      </c>
      <c r="BI32" s="10">
        <f>+IF($H32=BI$6,$G32,0)-IF($I32=BI$6,$G32,0)</f>
        <v>0</v>
      </c>
      <c r="BJ32" s="10">
        <f>+IF($H32=BJ$6,$G32,0)-IF($I32=BJ$6,$G32,0)</f>
        <v>0</v>
      </c>
      <c r="BK32" s="10">
        <f>+IF($H32=BK$6,$G32,0)-IF($I32=BK$6,$G32,0)</f>
        <v>0</v>
      </c>
      <c r="BL32" s="10">
        <f>+IF($H32=BL$6,$G32,0)-IF($I32=BL$6,$G32,0)</f>
        <v>0</v>
      </c>
      <c r="BM32" s="10">
        <f>+IF($H32=BM$6,$G32,0)-IF($I32=BM$6,$G32,0)</f>
        <v>0</v>
      </c>
      <c r="BN32" s="10">
        <f>+IF($H32=BN$6,$G32,0)-IF($I32=BN$6,$G32,0)</f>
        <v>0</v>
      </c>
      <c r="BO32" s="10">
        <f>+IF($H32=BO$6,$G32,0)-IF($I32=BO$6,$G32,0)</f>
        <v>0</v>
      </c>
      <c r="BP32" s="10">
        <f>+IF($H32=BP$6,$G32,0)-IF($I32=BP$6,$G32,0)</f>
        <v>0</v>
      </c>
      <c r="BQ32" s="10">
        <f>+IF($H32=BQ$6,$G32,0)-IF($I32=BQ$6,$G32,0)</f>
        <v>0</v>
      </c>
      <c r="BR32" s="10">
        <f>SUM(J32:BQ32)</f>
        <v>0</v>
      </c>
    </row>
    <row r="33" spans="1:70" s="9" customFormat="1" x14ac:dyDescent="0.25">
      <c r="A33" s="19">
        <v>45505</v>
      </c>
      <c r="B33" s="21" t="s">
        <v>122</v>
      </c>
      <c r="C33" s="20">
        <v>5633.78</v>
      </c>
      <c r="D33" s="20" t="s">
        <v>13</v>
      </c>
      <c r="E33" s="20">
        <f>ROUND(IF(D33='[1]Liste choix'!$C$8,0,IF($H33=$S$6,(C33/1.14975*0.05*0.5),C33/1.14975*0.05)),2)</f>
        <v>0</v>
      </c>
      <c r="F33" s="20">
        <f>ROUND(IF(D33='[1]Liste choix'!$C$8,0,IF($H33=$S$6,C33/1.14975*0.09975*0.5,C33/1.14975*0.09975)),2)</f>
        <v>0</v>
      </c>
      <c r="G33" s="20">
        <f>C33-E33-F33</f>
        <v>5633.78</v>
      </c>
      <c r="H33" s="19" t="s">
        <v>17</v>
      </c>
      <c r="I33" s="19" t="s">
        <v>8</v>
      </c>
      <c r="J33" s="10">
        <f>+IF($H33=$J$6,$G33,0)-IF($I33=$J$6,$G33,0)</f>
        <v>0</v>
      </c>
      <c r="K33" s="10">
        <f>+IF($H33=K$6,$G33,0)-IF($I33=K$6,$G33,0)</f>
        <v>0</v>
      </c>
      <c r="L33" s="10">
        <f>+IF($H33=L$6,$G33,0)-IF($I33=L$6,$G33,0)</f>
        <v>0</v>
      </c>
      <c r="M33" s="10">
        <f>+IF($H33=M$6,$G33,0)-IF($I33=M$6,$G33,0)</f>
        <v>0</v>
      </c>
      <c r="N33" s="10">
        <f>+IF($H33=N$6,$G33,0)-IF($I33=N$6,$G33,0)</f>
        <v>0</v>
      </c>
      <c r="O33" s="10">
        <f>+IF($H33=O$6,$G33,0)-IF($I33=O$6,$G33,0)</f>
        <v>0</v>
      </c>
      <c r="P33" s="10">
        <f>+IF($H33=P$6,$G33,0)-IF($I33=P$6,$G33,0)</f>
        <v>0</v>
      </c>
      <c r="Q33" s="10">
        <f>+IF($H33=Q$6,$G33,0)-IF($I33=Q$6,$G33,0)</f>
        <v>0</v>
      </c>
      <c r="R33" s="10">
        <f>+IF($H33=R$6,$G33,0)-IF($I33=R$6,$G33,0)</f>
        <v>0</v>
      </c>
      <c r="S33" s="10">
        <f>+IF($H33=S$6,$G33,0)-IF($I33=S$6,$G33,0)</f>
        <v>0</v>
      </c>
      <c r="T33" s="10">
        <f>+IF($H33=T$6,$G33,0)-IF($I33=T$6,$G33,0)</f>
        <v>0</v>
      </c>
      <c r="U33" s="10">
        <f>+IF($H33=U$6,$G33,0)-IF($I33=U$6,$G33,0)</f>
        <v>0</v>
      </c>
      <c r="V33" s="10">
        <f>+IF($H33=V$6,$G33,0)-IF($I33=V$6,$G33,0)</f>
        <v>0</v>
      </c>
      <c r="W33" s="10">
        <f>+IF($H33=W$6,$G33,0)-IF($I33=W$6,$G33,0)</f>
        <v>0</v>
      </c>
      <c r="X33" s="10">
        <f>+IF($H33=X$6,$G33,0)-IF($I33=X$6,$G33,0)</f>
        <v>0</v>
      </c>
      <c r="Y33" s="10">
        <f>+IF($H33=Y$6,$G33,0)-IF($I33=Y$6,$G33,0)</f>
        <v>0</v>
      </c>
      <c r="Z33" s="10">
        <f>+IF($H33=Z$6,$G33,0)-IF($I33=Z$6,$G33,0)</f>
        <v>0</v>
      </c>
      <c r="AA33" s="10">
        <f>+IF($H33=AA$6,$G33,0)-IF($I33=AA$6,$G33,0)</f>
        <v>0</v>
      </c>
      <c r="AB33" s="10">
        <f>+IF($H33=AB$6,$G33,0)-IF($I33=AB$6,$G33,0)</f>
        <v>0</v>
      </c>
      <c r="AC33" s="10">
        <f>+IF($H33=AC$6,$G33,0)-IF($I33=AC$6,$G33,0)</f>
        <v>0</v>
      </c>
      <c r="AD33" s="10">
        <f>+IF($H33=AD$6,$G33,0)-IF($I33=AD$6,$G33,0)</f>
        <v>0</v>
      </c>
      <c r="AE33" s="10">
        <f>+IF($H33=AE$6,$G33,0)-IF($I33=AE$6,$G33,0)</f>
        <v>0</v>
      </c>
      <c r="AF33" s="10">
        <f>+IF($H33=AF$6,$G33,0)-IF($I33=AF$6,$G33,0)</f>
        <v>0</v>
      </c>
      <c r="AG33" s="10">
        <f>+IF($H33=AG$6,$C33,0)-IF($I33=AG$6,$C33,0)</f>
        <v>5633.78</v>
      </c>
      <c r="AH33" s="10">
        <f>+IF($H33=AH$6,$C33,0)-IF($I33=AH$6,$C33,0)</f>
        <v>-5633.78</v>
      </c>
      <c r="AI33" s="10">
        <f>+IF($H33=AI$6,$C33,0)-IF($I33=AI$6,$C33,0)</f>
        <v>0</v>
      </c>
      <c r="AJ33" s="10">
        <f>+IF($H33=AJ$6,$C33,0)-IF($I33=AJ$6,$C33,0)</f>
        <v>0</v>
      </c>
      <c r="AK33" s="10">
        <f>IF(D33="payée",$E33,0)</f>
        <v>0</v>
      </c>
      <c r="AL33" s="10">
        <f>IF(D33="payée",$F33,0)</f>
        <v>0</v>
      </c>
      <c r="AM33" s="10">
        <f>IF(D33="perçue",-$E33,0)</f>
        <v>0</v>
      </c>
      <c r="AN33" s="10">
        <f>IF(D33="perçue",-$F33,0)</f>
        <v>0</v>
      </c>
      <c r="AO33" s="10">
        <f>+IF($H33=AO$6,$G33,0)-IF($I33=AO$6,$G33,0)</f>
        <v>0</v>
      </c>
      <c r="AP33" s="10">
        <f>+IF($H33=AP$6,$G33,0)-IF($I33=AP$6,$G33,0)</f>
        <v>0</v>
      </c>
      <c r="AQ33" s="10">
        <f>+IF($H33=AQ$6,$G33,0)-IF($I33=AQ$6,$G33,0)</f>
        <v>0</v>
      </c>
      <c r="AR33" s="10">
        <f>+IF($H33=AR$6,$G33,0)-IF($I33=AR$6,$G33,0)</f>
        <v>0</v>
      </c>
      <c r="AS33" s="10">
        <f>+IF($H33=AS$6,$G33,0)-IF($I33=AS$6,$G33,0)</f>
        <v>0</v>
      </c>
      <c r="AT33" s="10">
        <f>+IF($H33=AT$6,$G33,0)-IF($I33=AT$6,$G33,0)</f>
        <v>0</v>
      </c>
      <c r="AU33" s="10">
        <f>+IF($H33=AU$6,$G33,0)-IF($I33=AU$6,$G33,0)</f>
        <v>0</v>
      </c>
      <c r="AV33" s="10">
        <f>+IF($H33=AV$6,$G33,0)-IF($I33=AV$6,$G33,0)</f>
        <v>0</v>
      </c>
      <c r="AW33" s="10">
        <f>+IF($H33=AW$6,$G33,0)-IF($I33=AW$6,$G33,0)</f>
        <v>0</v>
      </c>
      <c r="AX33" s="10">
        <f>+IF($H33=AX$6,$G33,0)-IF($I33=AX$6,$G33,0)</f>
        <v>0</v>
      </c>
      <c r="AY33" s="10">
        <f>+IF($H33=AY$6,$G33,0)-IF($I33=AY$6,$G33,0)</f>
        <v>0</v>
      </c>
      <c r="AZ33" s="10">
        <f>+IF($H33=AZ$6,$G33,0)-IF($I33=AZ$6,$G33,0)</f>
        <v>0</v>
      </c>
      <c r="BA33" s="10">
        <f>+IF($H33=BA$6,$C33,0)-IF($I33=BA$6,$C33,0)</f>
        <v>0</v>
      </c>
      <c r="BB33" s="10">
        <f>+IF($H33=BB$6,$C33,0)-IF($I33=BB$6,$C33,0)</f>
        <v>0</v>
      </c>
      <c r="BC33" s="10">
        <f>+IF($H33=BC$6,$C33,0)-IF($I33=BC$6,$C33,0)</f>
        <v>0</v>
      </c>
      <c r="BD33" s="10">
        <f>+IF($H33=BD$6,$C33,0)-IF($I33=BD$6,$C33,0)</f>
        <v>0</v>
      </c>
      <c r="BE33" s="10">
        <f>+IF($H33=BE$6,$C33,0)-IF($I33=BE$6,$C33,0)</f>
        <v>0</v>
      </c>
      <c r="BF33" s="10">
        <f>+IF($H33=BF$6,$C33,0)-IF($I33=BF$6,$C33,0)</f>
        <v>0</v>
      </c>
      <c r="BG33" s="10">
        <f>+IF($H33=BG$6,$C33,0)-IF($I33=BG$6,$C33,0)</f>
        <v>0</v>
      </c>
      <c r="BH33" s="10">
        <f>+IF($H33=BH$6,$C33,0)-IF($I33=BH$6,$C33,0)</f>
        <v>0</v>
      </c>
      <c r="BI33" s="10">
        <f>+IF($H33=BI$6,$G33,0)-IF($I33=BI$6,$G33,0)</f>
        <v>0</v>
      </c>
      <c r="BJ33" s="10">
        <f>+IF($H33=BJ$6,$G33,0)-IF($I33=BJ$6,$G33,0)</f>
        <v>0</v>
      </c>
      <c r="BK33" s="10">
        <f>+IF($H33=BK$6,$G33,0)-IF($I33=BK$6,$G33,0)</f>
        <v>0</v>
      </c>
      <c r="BL33" s="10">
        <f>+IF($H33=BL$6,$G33,0)-IF($I33=BL$6,$G33,0)</f>
        <v>0</v>
      </c>
      <c r="BM33" s="10">
        <f>+IF($H33=BM$6,$G33,0)-IF($I33=BM$6,$G33,0)</f>
        <v>0</v>
      </c>
      <c r="BN33" s="10">
        <f>+IF($H33=BN$6,$G33,0)-IF($I33=BN$6,$G33,0)</f>
        <v>0</v>
      </c>
      <c r="BO33" s="10">
        <f>+IF($H33=BO$6,$G33,0)-IF($I33=BO$6,$G33,0)</f>
        <v>0</v>
      </c>
      <c r="BP33" s="10">
        <f>+IF($H33=BP$6,$G33,0)-IF($I33=BP$6,$G33,0)</f>
        <v>0</v>
      </c>
      <c r="BQ33" s="10">
        <f>+IF($H33=BQ$6,$G33,0)-IF($I33=BQ$6,$G33,0)</f>
        <v>0</v>
      </c>
      <c r="BR33" s="10">
        <f>SUM(J33:BQ33)</f>
        <v>0</v>
      </c>
    </row>
    <row r="34" spans="1:70" s="9" customFormat="1" x14ac:dyDescent="0.25">
      <c r="A34" s="19">
        <v>45505</v>
      </c>
      <c r="B34" s="21" t="s">
        <v>121</v>
      </c>
      <c r="C34" s="20">
        <v>8450.66</v>
      </c>
      <c r="D34" s="20" t="s">
        <v>13</v>
      </c>
      <c r="E34" s="20">
        <f>ROUND(IF(D34='[1]Liste choix'!$C$8,0,IF($H34=$S$6,(C34/1.14975*0.05*0.5),C34/1.14975*0.05)),2)</f>
        <v>0</v>
      </c>
      <c r="F34" s="20">
        <f>ROUND(IF(D34='[1]Liste choix'!$C$8,0,IF($H34=$S$6,C34/1.14975*0.09975*0.5,C34/1.14975*0.09975)),2)</f>
        <v>0</v>
      </c>
      <c r="G34" s="20">
        <f>C34-E34-F34</f>
        <v>8450.66</v>
      </c>
      <c r="H34" s="19" t="s">
        <v>17</v>
      </c>
      <c r="I34" s="19" t="s">
        <v>8</v>
      </c>
      <c r="J34" s="10">
        <f>+IF($H34=$J$6,$G34,0)-IF($I34=$J$6,$G34,0)</f>
        <v>0</v>
      </c>
      <c r="K34" s="10">
        <f>+IF($H34=K$6,$G34,0)-IF($I34=K$6,$G34,0)</f>
        <v>0</v>
      </c>
      <c r="L34" s="10">
        <f>+IF($H34=L$6,$G34,0)-IF($I34=L$6,$G34,0)</f>
        <v>0</v>
      </c>
      <c r="M34" s="10">
        <f>+IF($H34=M$6,$G34,0)-IF($I34=M$6,$G34,0)</f>
        <v>0</v>
      </c>
      <c r="N34" s="10">
        <f>+IF($H34=N$6,$G34,0)-IF($I34=N$6,$G34,0)</f>
        <v>0</v>
      </c>
      <c r="O34" s="10">
        <f>+IF($H34=O$6,$G34,0)-IF($I34=O$6,$G34,0)</f>
        <v>0</v>
      </c>
      <c r="P34" s="10">
        <f>+IF($H34=P$6,$G34,0)-IF($I34=P$6,$G34,0)</f>
        <v>0</v>
      </c>
      <c r="Q34" s="10">
        <f>+IF($H34=Q$6,$G34,0)-IF($I34=Q$6,$G34,0)</f>
        <v>0</v>
      </c>
      <c r="R34" s="10">
        <f>+IF($H34=R$6,$G34,0)-IF($I34=R$6,$G34,0)</f>
        <v>0</v>
      </c>
      <c r="S34" s="10">
        <f>+IF($H34=S$6,$G34,0)-IF($I34=S$6,$G34,0)</f>
        <v>0</v>
      </c>
      <c r="T34" s="10">
        <f>+IF($H34=T$6,$G34,0)-IF($I34=T$6,$G34,0)</f>
        <v>0</v>
      </c>
      <c r="U34" s="10">
        <f>+IF($H34=U$6,$G34,0)-IF($I34=U$6,$G34,0)</f>
        <v>0</v>
      </c>
      <c r="V34" s="10">
        <f>+IF($H34=V$6,$G34,0)-IF($I34=V$6,$G34,0)</f>
        <v>0</v>
      </c>
      <c r="W34" s="10">
        <f>+IF($H34=W$6,$G34,0)-IF($I34=W$6,$G34,0)</f>
        <v>0</v>
      </c>
      <c r="X34" s="10">
        <f>+IF($H34=X$6,$G34,0)-IF($I34=X$6,$G34,0)</f>
        <v>0</v>
      </c>
      <c r="Y34" s="10">
        <f>+IF($H34=Y$6,$G34,0)-IF($I34=Y$6,$G34,0)</f>
        <v>0</v>
      </c>
      <c r="Z34" s="10">
        <f>+IF($H34=Z$6,$G34,0)-IF($I34=Z$6,$G34,0)</f>
        <v>0</v>
      </c>
      <c r="AA34" s="10">
        <f>+IF($H34=AA$6,$G34,0)-IF($I34=AA$6,$G34,0)</f>
        <v>0</v>
      </c>
      <c r="AB34" s="10">
        <f>+IF($H34=AB$6,$G34,0)-IF($I34=AB$6,$G34,0)</f>
        <v>0</v>
      </c>
      <c r="AC34" s="10">
        <f>+IF($H34=AC$6,$G34,0)-IF($I34=AC$6,$G34,0)</f>
        <v>0</v>
      </c>
      <c r="AD34" s="10">
        <f>+IF($H34=AD$6,$G34,0)-IF($I34=AD$6,$G34,0)</f>
        <v>0</v>
      </c>
      <c r="AE34" s="10">
        <f>+IF($H34=AE$6,$G34,0)-IF($I34=AE$6,$G34,0)</f>
        <v>0</v>
      </c>
      <c r="AF34" s="10">
        <f>+IF($H34=AF$6,$G34,0)-IF($I34=AF$6,$G34,0)</f>
        <v>0</v>
      </c>
      <c r="AG34" s="10">
        <f>+IF($H34=AG$6,$C34,0)-IF($I34=AG$6,$C34,0)</f>
        <v>8450.66</v>
      </c>
      <c r="AH34" s="10">
        <f>+IF($H34=AH$6,$C34,0)-IF($I34=AH$6,$C34,0)</f>
        <v>-8450.66</v>
      </c>
      <c r="AI34" s="10">
        <f>+IF($H34=AI$6,$C34,0)-IF($I34=AI$6,$C34,0)</f>
        <v>0</v>
      </c>
      <c r="AJ34" s="10">
        <f>+IF($H34=AJ$6,$C34,0)-IF($I34=AJ$6,$C34,0)</f>
        <v>0</v>
      </c>
      <c r="AK34" s="10">
        <f>IF(D34="payée",$E34,0)</f>
        <v>0</v>
      </c>
      <c r="AL34" s="10">
        <f>IF(D34="payée",$F34,0)</f>
        <v>0</v>
      </c>
      <c r="AM34" s="10">
        <f>IF(D34="perçue",-$E34,0)</f>
        <v>0</v>
      </c>
      <c r="AN34" s="10">
        <f>IF(D34="perçue",-$F34,0)</f>
        <v>0</v>
      </c>
      <c r="AO34" s="10">
        <f>+IF($H34=AO$6,$G34,0)-IF($I34=AO$6,$G34,0)</f>
        <v>0</v>
      </c>
      <c r="AP34" s="10">
        <f>+IF($H34=AP$6,$G34,0)-IF($I34=AP$6,$G34,0)</f>
        <v>0</v>
      </c>
      <c r="AQ34" s="10">
        <f>+IF($H34=AQ$6,$G34,0)-IF($I34=AQ$6,$G34,0)</f>
        <v>0</v>
      </c>
      <c r="AR34" s="10">
        <f>+IF($H34=AR$6,$G34,0)-IF($I34=AR$6,$G34,0)</f>
        <v>0</v>
      </c>
      <c r="AS34" s="10">
        <f>+IF($H34=AS$6,$G34,0)-IF($I34=AS$6,$G34,0)</f>
        <v>0</v>
      </c>
      <c r="AT34" s="10">
        <f>+IF($H34=AT$6,$G34,0)-IF($I34=AT$6,$G34,0)</f>
        <v>0</v>
      </c>
      <c r="AU34" s="10">
        <f>+IF($H34=AU$6,$G34,0)-IF($I34=AU$6,$G34,0)</f>
        <v>0</v>
      </c>
      <c r="AV34" s="10">
        <f>+IF($H34=AV$6,$G34,0)-IF($I34=AV$6,$G34,0)</f>
        <v>0</v>
      </c>
      <c r="AW34" s="10">
        <f>+IF($H34=AW$6,$G34,0)-IF($I34=AW$6,$G34,0)</f>
        <v>0</v>
      </c>
      <c r="AX34" s="10">
        <f>+IF($H34=AX$6,$G34,0)-IF($I34=AX$6,$G34,0)</f>
        <v>0</v>
      </c>
      <c r="AY34" s="10">
        <f>+IF($H34=AY$6,$G34,0)-IF($I34=AY$6,$G34,0)</f>
        <v>0</v>
      </c>
      <c r="AZ34" s="10">
        <f>+IF($H34=AZ$6,$G34,0)-IF($I34=AZ$6,$G34,0)</f>
        <v>0</v>
      </c>
      <c r="BA34" s="10">
        <f>+IF($H34=BA$6,$C34,0)-IF($I34=BA$6,$C34,0)</f>
        <v>0</v>
      </c>
      <c r="BB34" s="10">
        <f>+IF($H34=BB$6,$C34,0)-IF($I34=BB$6,$C34,0)</f>
        <v>0</v>
      </c>
      <c r="BC34" s="10">
        <f>+IF($H34=BC$6,$C34,0)-IF($I34=BC$6,$C34,0)</f>
        <v>0</v>
      </c>
      <c r="BD34" s="10">
        <f>+IF($H34=BD$6,$C34,0)-IF($I34=BD$6,$C34,0)</f>
        <v>0</v>
      </c>
      <c r="BE34" s="10">
        <f>+IF($H34=BE$6,$C34,0)-IF($I34=BE$6,$C34,0)</f>
        <v>0</v>
      </c>
      <c r="BF34" s="10">
        <f>+IF($H34=BF$6,$C34,0)-IF($I34=BF$6,$C34,0)</f>
        <v>0</v>
      </c>
      <c r="BG34" s="10">
        <f>+IF($H34=BG$6,$C34,0)-IF($I34=BG$6,$C34,0)</f>
        <v>0</v>
      </c>
      <c r="BH34" s="10">
        <f>+IF($H34=BH$6,$C34,0)-IF($I34=BH$6,$C34,0)</f>
        <v>0</v>
      </c>
      <c r="BI34" s="10">
        <f>+IF($H34=BI$6,$G34,0)-IF($I34=BI$6,$G34,0)</f>
        <v>0</v>
      </c>
      <c r="BJ34" s="10">
        <f>+IF($H34=BJ$6,$G34,0)-IF($I34=BJ$6,$G34,0)</f>
        <v>0</v>
      </c>
      <c r="BK34" s="10">
        <f>+IF($H34=BK$6,$G34,0)-IF($I34=BK$6,$G34,0)</f>
        <v>0</v>
      </c>
      <c r="BL34" s="10">
        <f>+IF($H34=BL$6,$G34,0)-IF($I34=BL$6,$G34,0)</f>
        <v>0</v>
      </c>
      <c r="BM34" s="10">
        <f>+IF($H34=BM$6,$G34,0)-IF($I34=BM$6,$G34,0)</f>
        <v>0</v>
      </c>
      <c r="BN34" s="10">
        <f>+IF($H34=BN$6,$G34,0)-IF($I34=BN$6,$G34,0)</f>
        <v>0</v>
      </c>
      <c r="BO34" s="10">
        <f>+IF($H34=BO$6,$G34,0)-IF($I34=BO$6,$G34,0)</f>
        <v>0</v>
      </c>
      <c r="BP34" s="10">
        <f>+IF($H34=BP$6,$G34,0)-IF($I34=BP$6,$G34,0)</f>
        <v>0</v>
      </c>
      <c r="BQ34" s="10">
        <f>+IF($H34=BQ$6,$G34,0)-IF($I34=BQ$6,$G34,0)</f>
        <v>0</v>
      </c>
      <c r="BR34" s="10">
        <f>SUM(J34:BQ34)</f>
        <v>0</v>
      </c>
    </row>
    <row r="35" spans="1:70" s="9" customFormat="1" x14ac:dyDescent="0.25">
      <c r="A35" s="19">
        <v>45505</v>
      </c>
      <c r="B35" s="21" t="s">
        <v>120</v>
      </c>
      <c r="C35" s="20">
        <v>201.21</v>
      </c>
      <c r="D35" s="20" t="s">
        <v>13</v>
      </c>
      <c r="E35" s="20">
        <f>ROUND(IF(D35='[1]Liste choix'!$C$8,0,IF($H35=$S$6,(C35/1.14975*0.05*0.5),C35/1.14975*0.05)),2)</f>
        <v>0</v>
      </c>
      <c r="F35" s="20">
        <f>ROUND(IF(D35='[1]Liste choix'!$C$8,0,IF($H35=$S$6,C35/1.14975*0.09975*0.5,C35/1.14975*0.09975)),2)</f>
        <v>0</v>
      </c>
      <c r="G35" s="20">
        <f>C35-E35-F35</f>
        <v>201.21</v>
      </c>
      <c r="H35" s="19" t="s">
        <v>17</v>
      </c>
      <c r="I35" s="19" t="s">
        <v>8</v>
      </c>
      <c r="J35" s="10">
        <f>+IF($H35=$J$6,$G35,0)-IF($I35=$J$6,$G35,0)</f>
        <v>0</v>
      </c>
      <c r="K35" s="10">
        <f>+IF($H35=K$6,$G35,0)-IF($I35=K$6,$G35,0)</f>
        <v>0</v>
      </c>
      <c r="L35" s="10">
        <f>+IF($H35=L$6,$G35,0)-IF($I35=L$6,$G35,0)</f>
        <v>0</v>
      </c>
      <c r="M35" s="10">
        <f>+IF($H35=M$6,$G35,0)-IF($I35=M$6,$G35,0)</f>
        <v>0</v>
      </c>
      <c r="N35" s="10">
        <f>+IF($H35=N$6,$G35,0)-IF($I35=N$6,$G35,0)</f>
        <v>0</v>
      </c>
      <c r="O35" s="10">
        <f>+IF($H35=O$6,$G35,0)-IF($I35=O$6,$G35,0)</f>
        <v>0</v>
      </c>
      <c r="P35" s="10">
        <f>+IF($H35=P$6,$G35,0)-IF($I35=P$6,$G35,0)</f>
        <v>0</v>
      </c>
      <c r="Q35" s="10">
        <f>+IF($H35=Q$6,$G35,0)-IF($I35=Q$6,$G35,0)</f>
        <v>0</v>
      </c>
      <c r="R35" s="10">
        <f>+IF($H35=R$6,$G35,0)-IF($I35=R$6,$G35,0)</f>
        <v>0</v>
      </c>
      <c r="S35" s="10">
        <f>+IF($H35=S$6,$G35,0)-IF($I35=S$6,$G35,0)</f>
        <v>0</v>
      </c>
      <c r="T35" s="10">
        <f>+IF($H35=T$6,$G35,0)-IF($I35=T$6,$G35,0)</f>
        <v>0</v>
      </c>
      <c r="U35" s="10">
        <f>+IF($H35=U$6,$G35,0)-IF($I35=U$6,$G35,0)</f>
        <v>0</v>
      </c>
      <c r="V35" s="10">
        <f>+IF($H35=V$6,$G35,0)-IF($I35=V$6,$G35,0)</f>
        <v>0</v>
      </c>
      <c r="W35" s="10">
        <f>+IF($H35=W$6,$G35,0)-IF($I35=W$6,$G35,0)</f>
        <v>0</v>
      </c>
      <c r="X35" s="10">
        <f>+IF($H35=X$6,$G35,0)-IF($I35=X$6,$G35,0)</f>
        <v>0</v>
      </c>
      <c r="Y35" s="10">
        <f>+IF($H35=Y$6,$G35,0)-IF($I35=Y$6,$G35,0)</f>
        <v>0</v>
      </c>
      <c r="Z35" s="10">
        <f>+IF($H35=Z$6,$G35,0)-IF($I35=Z$6,$G35,0)</f>
        <v>0</v>
      </c>
      <c r="AA35" s="10">
        <f>+IF($H35=AA$6,$G35,0)-IF($I35=AA$6,$G35,0)</f>
        <v>0</v>
      </c>
      <c r="AB35" s="10">
        <f>+IF($H35=AB$6,$G35,0)-IF($I35=AB$6,$G35,0)</f>
        <v>0</v>
      </c>
      <c r="AC35" s="10">
        <f>+IF($H35=AC$6,$G35,0)-IF($I35=AC$6,$G35,0)</f>
        <v>0</v>
      </c>
      <c r="AD35" s="10">
        <f>+IF($H35=AD$6,$G35,0)-IF($I35=AD$6,$G35,0)</f>
        <v>0</v>
      </c>
      <c r="AE35" s="10">
        <f>+IF($H35=AE$6,$G35,0)-IF($I35=AE$6,$G35,0)</f>
        <v>0</v>
      </c>
      <c r="AF35" s="10">
        <f>+IF($H35=AF$6,$G35,0)-IF($I35=AF$6,$G35,0)</f>
        <v>0</v>
      </c>
      <c r="AG35" s="10">
        <f>+IF($H35=AG$6,$C35,0)-IF($I35=AG$6,$C35,0)</f>
        <v>201.21</v>
      </c>
      <c r="AH35" s="10">
        <f>+IF($H35=AH$6,$C35,0)-IF($I35=AH$6,$C35,0)</f>
        <v>-201.21</v>
      </c>
      <c r="AI35" s="10">
        <f>+IF($H35=AI$6,$C35,0)-IF($I35=AI$6,$C35,0)</f>
        <v>0</v>
      </c>
      <c r="AJ35" s="10">
        <f>+IF($H35=AJ$6,$C35,0)-IF($I35=AJ$6,$C35,0)</f>
        <v>0</v>
      </c>
      <c r="AK35" s="10">
        <f>IF(D35="payée",$E35,0)</f>
        <v>0</v>
      </c>
      <c r="AL35" s="10">
        <f>IF(D35="payée",$F35,0)</f>
        <v>0</v>
      </c>
      <c r="AM35" s="10">
        <f>IF(D35="perçue",-$E35,0)</f>
        <v>0</v>
      </c>
      <c r="AN35" s="10">
        <f>IF(D35="perçue",-$F35,0)</f>
        <v>0</v>
      </c>
      <c r="AO35" s="10">
        <f>+IF($H35=AO$6,$G35,0)-IF($I35=AO$6,$G35,0)</f>
        <v>0</v>
      </c>
      <c r="AP35" s="10">
        <f>+IF($H35=AP$6,$G35,0)-IF($I35=AP$6,$G35,0)</f>
        <v>0</v>
      </c>
      <c r="AQ35" s="10">
        <f>+IF($H35=AQ$6,$G35,0)-IF($I35=AQ$6,$G35,0)</f>
        <v>0</v>
      </c>
      <c r="AR35" s="10">
        <f>+IF($H35=AR$6,$G35,0)-IF($I35=AR$6,$G35,0)</f>
        <v>0</v>
      </c>
      <c r="AS35" s="10">
        <f>+IF($H35=AS$6,$G35,0)-IF($I35=AS$6,$G35,0)</f>
        <v>0</v>
      </c>
      <c r="AT35" s="10">
        <f>+IF($H35=AT$6,$G35,0)-IF($I35=AT$6,$G35,0)</f>
        <v>0</v>
      </c>
      <c r="AU35" s="10">
        <f>+IF($H35=AU$6,$G35,0)-IF($I35=AU$6,$G35,0)</f>
        <v>0</v>
      </c>
      <c r="AV35" s="10">
        <f>+IF($H35=AV$6,$G35,0)-IF($I35=AV$6,$G35,0)</f>
        <v>0</v>
      </c>
      <c r="AW35" s="10">
        <f>+IF($H35=AW$6,$G35,0)-IF($I35=AW$6,$G35,0)</f>
        <v>0</v>
      </c>
      <c r="AX35" s="10">
        <f>+IF($H35=AX$6,$G35,0)-IF($I35=AX$6,$G35,0)</f>
        <v>0</v>
      </c>
      <c r="AY35" s="10">
        <f>+IF($H35=AY$6,$G35,0)-IF($I35=AY$6,$G35,0)</f>
        <v>0</v>
      </c>
      <c r="AZ35" s="10">
        <f>+IF($H35=AZ$6,$G35,0)-IF($I35=AZ$6,$G35,0)</f>
        <v>0</v>
      </c>
      <c r="BA35" s="10">
        <f>+IF($H35=BA$6,$C35,0)-IF($I35=BA$6,$C35,0)</f>
        <v>0</v>
      </c>
      <c r="BB35" s="10">
        <f>+IF($H35=BB$6,$C35,0)-IF($I35=BB$6,$C35,0)</f>
        <v>0</v>
      </c>
      <c r="BC35" s="10">
        <f>+IF($H35=BC$6,$C35,0)-IF($I35=BC$6,$C35,0)</f>
        <v>0</v>
      </c>
      <c r="BD35" s="10">
        <f>+IF($H35=BD$6,$C35,0)-IF($I35=BD$6,$C35,0)</f>
        <v>0</v>
      </c>
      <c r="BE35" s="10">
        <f>+IF($H35=BE$6,$C35,0)-IF($I35=BE$6,$C35,0)</f>
        <v>0</v>
      </c>
      <c r="BF35" s="10">
        <f>+IF($H35=BF$6,$C35,0)-IF($I35=BF$6,$C35,0)</f>
        <v>0</v>
      </c>
      <c r="BG35" s="10">
        <f>+IF($H35=BG$6,$C35,0)-IF($I35=BG$6,$C35,0)</f>
        <v>0</v>
      </c>
      <c r="BH35" s="10">
        <f>+IF($H35=BH$6,$C35,0)-IF($I35=BH$6,$C35,0)</f>
        <v>0</v>
      </c>
      <c r="BI35" s="10">
        <f>+IF($H35=BI$6,$G35,0)-IF($I35=BI$6,$G35,0)</f>
        <v>0</v>
      </c>
      <c r="BJ35" s="10">
        <f>+IF($H35=BJ$6,$G35,0)-IF($I35=BJ$6,$G35,0)</f>
        <v>0</v>
      </c>
      <c r="BK35" s="10">
        <f>+IF($H35=BK$6,$G35,0)-IF($I35=BK$6,$G35,0)</f>
        <v>0</v>
      </c>
      <c r="BL35" s="10">
        <f>+IF($H35=BL$6,$G35,0)-IF($I35=BL$6,$G35,0)</f>
        <v>0</v>
      </c>
      <c r="BM35" s="10">
        <f>+IF($H35=BM$6,$G35,0)-IF($I35=BM$6,$G35,0)</f>
        <v>0</v>
      </c>
      <c r="BN35" s="10">
        <f>+IF($H35=BN$6,$G35,0)-IF($I35=BN$6,$G35,0)</f>
        <v>0</v>
      </c>
      <c r="BO35" s="10">
        <f>+IF($H35=BO$6,$G35,0)-IF($I35=BO$6,$G35,0)</f>
        <v>0</v>
      </c>
      <c r="BP35" s="10">
        <f>+IF($H35=BP$6,$G35,0)-IF($I35=BP$6,$G35,0)</f>
        <v>0</v>
      </c>
      <c r="BQ35" s="10">
        <f>+IF($H35=BQ$6,$G35,0)-IF($I35=BQ$6,$G35,0)</f>
        <v>0</v>
      </c>
      <c r="BR35" s="10">
        <f>SUM(J35:BQ35)</f>
        <v>0</v>
      </c>
    </row>
    <row r="36" spans="1:70" s="9" customFormat="1" x14ac:dyDescent="0.25">
      <c r="A36" s="19">
        <v>45505</v>
      </c>
      <c r="B36" s="21" t="s">
        <v>119</v>
      </c>
      <c r="C36" s="20">
        <v>5030.16</v>
      </c>
      <c r="D36" s="20" t="s">
        <v>13</v>
      </c>
      <c r="E36" s="20">
        <f>ROUND(IF(D36='[1]Liste choix'!$C$8,0,IF($H36=$S$6,(C36/1.14975*0.05*0.5),C36/1.14975*0.05)),2)</f>
        <v>0</v>
      </c>
      <c r="F36" s="20">
        <f>ROUND(IF(D36='[1]Liste choix'!$C$8,0,IF($H36=$S$6,C36/1.14975*0.09975*0.5,C36/1.14975*0.09975)),2)</f>
        <v>0</v>
      </c>
      <c r="G36" s="20">
        <f>C36-E36-F36</f>
        <v>5030.16</v>
      </c>
      <c r="H36" s="19" t="s">
        <v>17</v>
      </c>
      <c r="I36" s="19" t="s">
        <v>8</v>
      </c>
      <c r="J36" s="10">
        <f>+IF($H36=$J$6,$G36,0)-IF($I36=$J$6,$G36,0)</f>
        <v>0</v>
      </c>
      <c r="K36" s="10">
        <f>+IF($H36=K$6,$G36,0)-IF($I36=K$6,$G36,0)</f>
        <v>0</v>
      </c>
      <c r="L36" s="10">
        <f>+IF($H36=L$6,$G36,0)-IF($I36=L$6,$G36,0)</f>
        <v>0</v>
      </c>
      <c r="M36" s="10">
        <f>+IF($H36=M$6,$G36,0)-IF($I36=M$6,$G36,0)</f>
        <v>0</v>
      </c>
      <c r="N36" s="10">
        <f>+IF($H36=N$6,$G36,0)-IF($I36=N$6,$G36,0)</f>
        <v>0</v>
      </c>
      <c r="O36" s="10">
        <f>+IF($H36=O$6,$G36,0)-IF($I36=O$6,$G36,0)</f>
        <v>0</v>
      </c>
      <c r="P36" s="10">
        <f>+IF($H36=P$6,$G36,0)-IF($I36=P$6,$G36,0)</f>
        <v>0</v>
      </c>
      <c r="Q36" s="10">
        <f>+IF($H36=Q$6,$G36,0)-IF($I36=Q$6,$G36,0)</f>
        <v>0</v>
      </c>
      <c r="R36" s="10">
        <f>+IF($H36=R$6,$G36,0)-IF($I36=R$6,$G36,0)</f>
        <v>0</v>
      </c>
      <c r="S36" s="10">
        <f>+IF($H36=S$6,$G36,0)-IF($I36=S$6,$G36,0)</f>
        <v>0</v>
      </c>
      <c r="T36" s="10">
        <f>+IF($H36=T$6,$G36,0)-IF($I36=T$6,$G36,0)</f>
        <v>0</v>
      </c>
      <c r="U36" s="10">
        <f>+IF($H36=U$6,$G36,0)-IF($I36=U$6,$G36,0)</f>
        <v>0</v>
      </c>
      <c r="V36" s="10">
        <f>+IF($H36=V$6,$G36,0)-IF($I36=V$6,$G36,0)</f>
        <v>0</v>
      </c>
      <c r="W36" s="10">
        <f>+IF($H36=W$6,$G36,0)-IF($I36=W$6,$G36,0)</f>
        <v>0</v>
      </c>
      <c r="X36" s="10">
        <f>+IF($H36=X$6,$G36,0)-IF($I36=X$6,$G36,0)</f>
        <v>0</v>
      </c>
      <c r="Y36" s="10">
        <f>+IF($H36=Y$6,$G36,0)-IF($I36=Y$6,$G36,0)</f>
        <v>0</v>
      </c>
      <c r="Z36" s="10">
        <f>+IF($H36=Z$6,$G36,0)-IF($I36=Z$6,$G36,0)</f>
        <v>0</v>
      </c>
      <c r="AA36" s="10">
        <f>+IF($H36=AA$6,$G36,0)-IF($I36=AA$6,$G36,0)</f>
        <v>0</v>
      </c>
      <c r="AB36" s="10">
        <f>+IF($H36=AB$6,$G36,0)-IF($I36=AB$6,$G36,0)</f>
        <v>0</v>
      </c>
      <c r="AC36" s="10">
        <f>+IF($H36=AC$6,$G36,0)-IF($I36=AC$6,$G36,0)</f>
        <v>0</v>
      </c>
      <c r="AD36" s="10">
        <f>+IF($H36=AD$6,$G36,0)-IF($I36=AD$6,$G36,0)</f>
        <v>0</v>
      </c>
      <c r="AE36" s="10">
        <f>+IF($H36=AE$6,$G36,0)-IF($I36=AE$6,$G36,0)</f>
        <v>0</v>
      </c>
      <c r="AF36" s="10">
        <f>+IF($H36=AF$6,$G36,0)-IF($I36=AF$6,$G36,0)</f>
        <v>0</v>
      </c>
      <c r="AG36" s="10">
        <f>+IF($H36=AG$6,$C36,0)-IF($I36=AG$6,$C36,0)</f>
        <v>5030.16</v>
      </c>
      <c r="AH36" s="10">
        <f>+IF($H36=AH$6,$C36,0)-IF($I36=AH$6,$C36,0)</f>
        <v>-5030.16</v>
      </c>
      <c r="AI36" s="10">
        <f>+IF($H36=AI$6,$C36,0)-IF($I36=AI$6,$C36,0)</f>
        <v>0</v>
      </c>
      <c r="AJ36" s="10">
        <f>+IF($H36=AJ$6,$C36,0)-IF($I36=AJ$6,$C36,0)</f>
        <v>0</v>
      </c>
      <c r="AK36" s="10">
        <f>IF(D36="payée",$E36,0)</f>
        <v>0</v>
      </c>
      <c r="AL36" s="10">
        <f>IF(D36="payée",$F36,0)</f>
        <v>0</v>
      </c>
      <c r="AM36" s="10">
        <f>IF(D36="perçue",-$E36,0)</f>
        <v>0</v>
      </c>
      <c r="AN36" s="10">
        <f>IF(D36="perçue",-$F36,0)</f>
        <v>0</v>
      </c>
      <c r="AO36" s="10">
        <f>+IF($H36=AO$6,$G36,0)-IF($I36=AO$6,$G36,0)</f>
        <v>0</v>
      </c>
      <c r="AP36" s="10">
        <f>+IF($H36=AP$6,$G36,0)-IF($I36=AP$6,$G36,0)</f>
        <v>0</v>
      </c>
      <c r="AQ36" s="10">
        <f>+IF($H36=AQ$6,$G36,0)-IF($I36=AQ$6,$G36,0)</f>
        <v>0</v>
      </c>
      <c r="AR36" s="10">
        <f>+IF($H36=AR$6,$G36,0)-IF($I36=AR$6,$G36,0)</f>
        <v>0</v>
      </c>
      <c r="AS36" s="10">
        <f>+IF($H36=AS$6,$G36,0)-IF($I36=AS$6,$G36,0)</f>
        <v>0</v>
      </c>
      <c r="AT36" s="10">
        <f>+IF($H36=AT$6,$G36,0)-IF($I36=AT$6,$G36,0)</f>
        <v>0</v>
      </c>
      <c r="AU36" s="10">
        <f>+IF($H36=AU$6,$G36,0)-IF($I36=AU$6,$G36,0)</f>
        <v>0</v>
      </c>
      <c r="AV36" s="10">
        <f>+IF($H36=AV$6,$G36,0)-IF($I36=AV$6,$G36,0)</f>
        <v>0</v>
      </c>
      <c r="AW36" s="10">
        <f>+IF($H36=AW$6,$G36,0)-IF($I36=AW$6,$G36,0)</f>
        <v>0</v>
      </c>
      <c r="AX36" s="10">
        <f>+IF($H36=AX$6,$G36,0)-IF($I36=AX$6,$G36,0)</f>
        <v>0</v>
      </c>
      <c r="AY36" s="10">
        <f>+IF($H36=AY$6,$G36,0)-IF($I36=AY$6,$G36,0)</f>
        <v>0</v>
      </c>
      <c r="AZ36" s="10">
        <f>+IF($H36=AZ$6,$G36,0)-IF($I36=AZ$6,$G36,0)</f>
        <v>0</v>
      </c>
      <c r="BA36" s="10">
        <f>+IF($H36=BA$6,$C36,0)-IF($I36=BA$6,$C36,0)</f>
        <v>0</v>
      </c>
      <c r="BB36" s="10">
        <f>+IF($H36=BB$6,$C36,0)-IF($I36=BB$6,$C36,0)</f>
        <v>0</v>
      </c>
      <c r="BC36" s="10">
        <f>+IF($H36=BC$6,$C36,0)-IF($I36=BC$6,$C36,0)</f>
        <v>0</v>
      </c>
      <c r="BD36" s="10">
        <f>+IF($H36=BD$6,$C36,0)-IF($I36=BD$6,$C36,0)</f>
        <v>0</v>
      </c>
      <c r="BE36" s="10">
        <f>+IF($H36=BE$6,$C36,0)-IF($I36=BE$6,$C36,0)</f>
        <v>0</v>
      </c>
      <c r="BF36" s="10">
        <f>+IF($H36=BF$6,$C36,0)-IF($I36=BF$6,$C36,0)</f>
        <v>0</v>
      </c>
      <c r="BG36" s="10">
        <f>+IF($H36=BG$6,$C36,0)-IF($I36=BG$6,$C36,0)</f>
        <v>0</v>
      </c>
      <c r="BH36" s="10">
        <f>+IF($H36=BH$6,$C36,0)-IF($I36=BH$6,$C36,0)</f>
        <v>0</v>
      </c>
      <c r="BI36" s="10">
        <f>+IF($H36=BI$6,$G36,0)-IF($I36=BI$6,$G36,0)</f>
        <v>0</v>
      </c>
      <c r="BJ36" s="10">
        <f>+IF($H36=BJ$6,$G36,0)-IF($I36=BJ$6,$G36,0)</f>
        <v>0</v>
      </c>
      <c r="BK36" s="10">
        <f>+IF($H36=BK$6,$G36,0)-IF($I36=BK$6,$G36,0)</f>
        <v>0</v>
      </c>
      <c r="BL36" s="10">
        <f>+IF($H36=BL$6,$G36,0)-IF($I36=BL$6,$G36,0)</f>
        <v>0</v>
      </c>
      <c r="BM36" s="10">
        <f>+IF($H36=BM$6,$G36,0)-IF($I36=BM$6,$G36,0)</f>
        <v>0</v>
      </c>
      <c r="BN36" s="10">
        <f>+IF($H36=BN$6,$G36,0)-IF($I36=BN$6,$G36,0)</f>
        <v>0</v>
      </c>
      <c r="BO36" s="10">
        <f>+IF($H36=BO$6,$G36,0)-IF($I36=BO$6,$G36,0)</f>
        <v>0</v>
      </c>
      <c r="BP36" s="10">
        <f>+IF($H36=BP$6,$G36,0)-IF($I36=BP$6,$G36,0)</f>
        <v>0</v>
      </c>
      <c r="BQ36" s="10">
        <f>+IF($H36=BQ$6,$G36,0)-IF($I36=BQ$6,$G36,0)</f>
        <v>0</v>
      </c>
      <c r="BR36" s="10">
        <f>SUM(J36:BQ36)</f>
        <v>0</v>
      </c>
    </row>
    <row r="37" spans="1:70" s="9" customFormat="1" x14ac:dyDescent="0.25">
      <c r="A37" s="19">
        <v>45505</v>
      </c>
      <c r="B37" s="21" t="s">
        <v>118</v>
      </c>
      <c r="C37" s="20">
        <v>57401.53</v>
      </c>
      <c r="D37" s="20" t="s">
        <v>13</v>
      </c>
      <c r="E37" s="20">
        <f>ROUND(IF(D37='[1]Liste choix'!$C$8,0,IF($H37=$S$6,(C37/1.14975*0.05*0.5),C37/1.14975*0.05)),2)</f>
        <v>0</v>
      </c>
      <c r="F37" s="20">
        <f>ROUND(IF(D37='[1]Liste choix'!$C$8,0,IF($H37=$S$6,C37/1.14975*0.09975*0.5,C37/1.14975*0.09975)),2)</f>
        <v>0</v>
      </c>
      <c r="G37" s="20">
        <f>C37-E37-F37</f>
        <v>57401.53</v>
      </c>
      <c r="H37" s="19" t="s">
        <v>117</v>
      </c>
      <c r="I37" s="19" t="s">
        <v>17</v>
      </c>
      <c r="J37" s="10">
        <f>+IF($H37=$J$6,$G37,0)-IF($I37=$J$6,$G37,0)</f>
        <v>0</v>
      </c>
      <c r="K37" s="10">
        <f>+IF($H37=K$6,$G37,0)-IF($I37=K$6,$G37,0)</f>
        <v>0</v>
      </c>
      <c r="L37" s="10">
        <f>+IF($H37=L$6,$G37,0)-IF($I37=L$6,$G37,0)</f>
        <v>0</v>
      </c>
      <c r="M37" s="10">
        <f>+IF($H37=M$6,$G37,0)-IF($I37=M$6,$G37,0)</f>
        <v>0</v>
      </c>
      <c r="N37" s="10">
        <f>+IF($H37=N$6,$G37,0)-IF($I37=N$6,$G37,0)</f>
        <v>0</v>
      </c>
      <c r="O37" s="10">
        <f>+IF($H37=O$6,$G37,0)-IF($I37=O$6,$G37,0)</f>
        <v>0</v>
      </c>
      <c r="P37" s="10">
        <f>+IF($H37=P$6,$G37,0)-IF($I37=P$6,$G37,0)</f>
        <v>0</v>
      </c>
      <c r="Q37" s="10">
        <f>+IF($H37=Q$6,$G37,0)-IF($I37=Q$6,$G37,0)</f>
        <v>0</v>
      </c>
      <c r="R37" s="10">
        <f>+IF($H37=R$6,$G37,0)-IF($I37=R$6,$G37,0)</f>
        <v>0</v>
      </c>
      <c r="S37" s="10">
        <f>+IF($H37=S$6,$G37,0)-IF($I37=S$6,$G37,0)</f>
        <v>0</v>
      </c>
      <c r="T37" s="10">
        <f>+IF($H37=T$6,$G37,0)-IF($I37=T$6,$G37,0)</f>
        <v>0</v>
      </c>
      <c r="U37" s="10">
        <f>+IF($H37=U$6,$G37,0)-IF($I37=U$6,$G37,0)</f>
        <v>0</v>
      </c>
      <c r="V37" s="10">
        <f>+IF($H37=V$6,$G37,0)-IF($I37=V$6,$G37,0)</f>
        <v>0</v>
      </c>
      <c r="W37" s="10">
        <f>+IF($H37=W$6,$G37,0)-IF($I37=W$6,$G37,0)</f>
        <v>0</v>
      </c>
      <c r="X37" s="10">
        <f>+IF($H37=X$6,$G37,0)-IF($I37=X$6,$G37,0)</f>
        <v>0</v>
      </c>
      <c r="Y37" s="10">
        <f>+IF($H37=Y$6,$G37,0)-IF($I37=Y$6,$G37,0)</f>
        <v>0</v>
      </c>
      <c r="Z37" s="10">
        <f>+IF($H37=Z$6,$G37,0)-IF($I37=Z$6,$G37,0)</f>
        <v>0</v>
      </c>
      <c r="AA37" s="10">
        <f>+IF($H37=AA$6,$G37,0)-IF($I37=AA$6,$G37,0)</f>
        <v>0</v>
      </c>
      <c r="AB37" s="10">
        <f>+IF($H37=AB$6,$G37,0)-IF($I37=AB$6,$G37,0)</f>
        <v>0</v>
      </c>
      <c r="AC37" s="10">
        <f>+IF($H37=AC$6,$G37,0)-IF($I37=AC$6,$G37,0)</f>
        <v>0</v>
      </c>
      <c r="AD37" s="10">
        <f>+IF($H37=AD$6,$G37,0)-IF($I37=AD$6,$G37,0)</f>
        <v>0</v>
      </c>
      <c r="AE37" s="10">
        <f>+IF($H37=AE$6,$G37,0)-IF($I37=AE$6,$G37,0)</f>
        <v>0</v>
      </c>
      <c r="AF37" s="10">
        <f>+IF($H37=AF$6,$G37,0)-IF($I37=AF$6,$G37,0)</f>
        <v>0</v>
      </c>
      <c r="AG37" s="10">
        <f>+IF($H37=AG$6,$C37,0)-IF($I37=AG$6,$C37,0)</f>
        <v>-57401.53</v>
      </c>
      <c r="AH37" s="10">
        <f>+IF($H37=AH$6,$C37,0)-IF($I37=AH$6,$C37,0)</f>
        <v>0</v>
      </c>
      <c r="AI37" s="10">
        <f>+IF($H37=AI$6,$C37,0)-IF($I37=AI$6,$C37,0)</f>
        <v>0</v>
      </c>
      <c r="AJ37" s="10">
        <f>+IF($H37=AJ$6,$C37,0)-IF($I37=AJ$6,$C37,0)</f>
        <v>0</v>
      </c>
      <c r="AK37" s="10">
        <f>IF(D37="payée",$E37,0)</f>
        <v>0</v>
      </c>
      <c r="AL37" s="10">
        <f>IF(D37="payée",$F37,0)</f>
        <v>0</v>
      </c>
      <c r="AM37" s="10">
        <f>IF(D37="perçue",-$E37,0)</f>
        <v>0</v>
      </c>
      <c r="AN37" s="10">
        <f>IF(D37="perçue",-$F37,0)</f>
        <v>0</v>
      </c>
      <c r="AO37" s="10">
        <f>+IF($H37=AO$6,$G37,0)-IF($I37=AO$6,$G37,0)</f>
        <v>57401.53</v>
      </c>
      <c r="AP37" s="10">
        <f>+IF($H37=AP$6,$G37,0)-IF($I37=AP$6,$G37,0)</f>
        <v>0</v>
      </c>
      <c r="AQ37" s="10">
        <f>+IF($H37=AQ$6,$G37,0)-IF($I37=AQ$6,$G37,0)</f>
        <v>0</v>
      </c>
      <c r="AR37" s="10">
        <f>+IF($H37=AR$6,$G37,0)-IF($I37=AR$6,$G37,0)</f>
        <v>0</v>
      </c>
      <c r="AS37" s="10">
        <f>+IF($H37=AS$6,$G37,0)-IF($I37=AS$6,$G37,0)</f>
        <v>0</v>
      </c>
      <c r="AT37" s="10">
        <f>+IF($H37=AT$6,$G37,0)-IF($I37=AT$6,$G37,0)</f>
        <v>0</v>
      </c>
      <c r="AU37" s="10">
        <f>+IF($H37=AU$6,$G37,0)-IF($I37=AU$6,$G37,0)</f>
        <v>0</v>
      </c>
      <c r="AV37" s="10">
        <f>+IF($H37=AV$6,$G37,0)-IF($I37=AV$6,$G37,0)</f>
        <v>0</v>
      </c>
      <c r="AW37" s="10">
        <f>+IF($H37=AW$6,$G37,0)-IF($I37=AW$6,$G37,0)</f>
        <v>0</v>
      </c>
      <c r="AX37" s="10">
        <f>+IF($H37=AX$6,$G37,0)-IF($I37=AX$6,$G37,0)</f>
        <v>0</v>
      </c>
      <c r="AY37" s="10">
        <f>+IF($H37=AY$6,$G37,0)-IF($I37=AY$6,$G37,0)</f>
        <v>0</v>
      </c>
      <c r="AZ37" s="10">
        <f>+IF($H37=AZ$6,$G37,0)-IF($I37=AZ$6,$G37,0)</f>
        <v>0</v>
      </c>
      <c r="BA37" s="10">
        <f>+IF($H37=BA$6,$C37,0)-IF($I37=BA$6,$C37,0)</f>
        <v>0</v>
      </c>
      <c r="BB37" s="10">
        <f>+IF($H37=BB$6,$C37,0)-IF($I37=BB$6,$C37,0)</f>
        <v>0</v>
      </c>
      <c r="BC37" s="10">
        <f>+IF($H37=BC$6,$C37,0)-IF($I37=BC$6,$C37,0)</f>
        <v>0</v>
      </c>
      <c r="BD37" s="10">
        <f>+IF($H37=BD$6,$C37,0)-IF($I37=BD$6,$C37,0)</f>
        <v>0</v>
      </c>
      <c r="BE37" s="10">
        <f>+IF($H37=BE$6,$C37,0)-IF($I37=BE$6,$C37,0)</f>
        <v>0</v>
      </c>
      <c r="BF37" s="10">
        <f>+IF($H37=BF$6,$C37,0)-IF($I37=BF$6,$C37,0)</f>
        <v>0</v>
      </c>
      <c r="BG37" s="10">
        <f>+IF($H37=BG$6,$C37,0)-IF($I37=BG$6,$C37,0)</f>
        <v>0</v>
      </c>
      <c r="BH37" s="10">
        <f>+IF($H37=BH$6,$C37,0)-IF($I37=BH$6,$C37,0)</f>
        <v>0</v>
      </c>
      <c r="BI37" s="10">
        <f>+IF($H37=BI$6,$G37,0)-IF($I37=BI$6,$G37,0)</f>
        <v>0</v>
      </c>
      <c r="BJ37" s="10">
        <f>+IF($H37=BJ$6,$G37,0)-IF($I37=BJ$6,$G37,0)</f>
        <v>0</v>
      </c>
      <c r="BK37" s="10">
        <f>+IF($H37=BK$6,$G37,0)-IF($I37=BK$6,$G37,0)</f>
        <v>0</v>
      </c>
      <c r="BL37" s="10">
        <f>+IF($H37=BL$6,$G37,0)-IF($I37=BL$6,$G37,0)</f>
        <v>0</v>
      </c>
      <c r="BM37" s="10">
        <f>+IF($H37=BM$6,$G37,0)-IF($I37=BM$6,$G37,0)</f>
        <v>0</v>
      </c>
      <c r="BN37" s="10">
        <f>+IF($H37=BN$6,$G37,0)-IF($I37=BN$6,$G37,0)</f>
        <v>0</v>
      </c>
      <c r="BO37" s="10">
        <f>+IF($H37=BO$6,$G37,0)-IF($I37=BO$6,$G37,0)</f>
        <v>0</v>
      </c>
      <c r="BP37" s="10">
        <f>+IF($H37=BP$6,$G37,0)-IF($I37=BP$6,$G37,0)</f>
        <v>0</v>
      </c>
      <c r="BQ37" s="10">
        <f>+IF($H37=BQ$6,$G37,0)-IF($I37=BQ$6,$G37,0)</f>
        <v>0</v>
      </c>
      <c r="BR37" s="10">
        <f>SUM(J37:BQ37)</f>
        <v>0</v>
      </c>
    </row>
    <row r="38" spans="1:70" s="9" customFormat="1" x14ac:dyDescent="0.25">
      <c r="A38" s="19">
        <v>45505</v>
      </c>
      <c r="B38" s="21" t="s">
        <v>116</v>
      </c>
      <c r="C38" s="20">
        <v>114514.79</v>
      </c>
      <c r="D38" s="20" t="s">
        <v>13</v>
      </c>
      <c r="E38" s="20">
        <f>ROUND(IF(D38='[1]Liste choix'!$C$8,0,IF($H38=$S$6,(C38/1.14975*0.05*0.5),C38/1.14975*0.05)),2)</f>
        <v>0</v>
      </c>
      <c r="F38" s="20">
        <f>ROUND(IF(D38='[1]Liste choix'!$C$8,0,IF($H38=$S$6,C38/1.14975*0.09975*0.5,C38/1.14975*0.09975)),2)</f>
        <v>0</v>
      </c>
      <c r="G38" s="20">
        <f>C38-E38-F38</f>
        <v>114514.79</v>
      </c>
      <c r="H38" s="19" t="s">
        <v>115</v>
      </c>
      <c r="I38" s="19" t="s">
        <v>17</v>
      </c>
      <c r="J38" s="10">
        <f>+IF($H38=$J$6,$G38,0)-IF($I38=$J$6,$G38,0)</f>
        <v>0</v>
      </c>
      <c r="K38" s="10">
        <f>+IF($H38=K$6,$G38,0)-IF($I38=K$6,$G38,0)</f>
        <v>0</v>
      </c>
      <c r="L38" s="10">
        <f>+IF($H38=L$6,$G38,0)-IF($I38=L$6,$G38,0)</f>
        <v>0</v>
      </c>
      <c r="M38" s="10">
        <f>+IF($H38=M$6,$G38,0)-IF($I38=M$6,$G38,0)</f>
        <v>0</v>
      </c>
      <c r="N38" s="10">
        <f>+IF($H38=N$6,$G38,0)-IF($I38=N$6,$G38,0)</f>
        <v>0</v>
      </c>
      <c r="O38" s="10">
        <f>+IF($H38=O$6,$G38,0)-IF($I38=O$6,$G38,0)</f>
        <v>0</v>
      </c>
      <c r="P38" s="10">
        <f>+IF($H38=P$6,$G38,0)-IF($I38=P$6,$G38,0)</f>
        <v>0</v>
      </c>
      <c r="Q38" s="10">
        <f>+IF($H38=Q$6,$G38,0)-IF($I38=Q$6,$G38,0)</f>
        <v>0</v>
      </c>
      <c r="R38" s="10">
        <f>+IF($H38=R$6,$G38,0)-IF($I38=R$6,$G38,0)</f>
        <v>0</v>
      </c>
      <c r="S38" s="10">
        <f>+IF($H38=S$6,$G38,0)-IF($I38=S$6,$G38,0)</f>
        <v>0</v>
      </c>
      <c r="T38" s="10">
        <f>+IF($H38=T$6,$G38,0)-IF($I38=T$6,$G38,0)</f>
        <v>0</v>
      </c>
      <c r="U38" s="10">
        <f>+IF($H38=U$6,$G38,0)-IF($I38=U$6,$G38,0)</f>
        <v>0</v>
      </c>
      <c r="V38" s="10">
        <f>+IF($H38=V$6,$G38,0)-IF($I38=V$6,$G38,0)</f>
        <v>0</v>
      </c>
      <c r="W38" s="10">
        <f>+IF($H38=W$6,$G38,0)-IF($I38=W$6,$G38,0)</f>
        <v>0</v>
      </c>
      <c r="X38" s="10">
        <f>+IF($H38=X$6,$G38,0)-IF($I38=X$6,$G38,0)</f>
        <v>0</v>
      </c>
      <c r="Y38" s="10">
        <f>+IF($H38=Y$6,$G38,0)-IF($I38=Y$6,$G38,0)</f>
        <v>0</v>
      </c>
      <c r="Z38" s="10">
        <f>+IF($H38=Z$6,$G38,0)-IF($I38=Z$6,$G38,0)</f>
        <v>0</v>
      </c>
      <c r="AA38" s="10">
        <f>+IF($H38=AA$6,$G38,0)-IF($I38=AA$6,$G38,0)</f>
        <v>0</v>
      </c>
      <c r="AB38" s="10">
        <f>+IF($H38=AB$6,$G38,0)-IF($I38=AB$6,$G38,0)</f>
        <v>0</v>
      </c>
      <c r="AC38" s="10">
        <f>+IF($H38=AC$6,$G38,0)-IF($I38=AC$6,$G38,0)</f>
        <v>0</v>
      </c>
      <c r="AD38" s="10">
        <f>+IF($H38=AD$6,$G38,0)-IF($I38=AD$6,$G38,0)</f>
        <v>0</v>
      </c>
      <c r="AE38" s="10">
        <f>+IF($H38=AE$6,$G38,0)-IF($I38=AE$6,$G38,0)</f>
        <v>0</v>
      </c>
      <c r="AF38" s="10">
        <f>+IF($H38=AF$6,$G38,0)-IF($I38=AF$6,$G38,0)</f>
        <v>0</v>
      </c>
      <c r="AG38" s="10">
        <f>+IF($H38=AG$6,$C38,0)-IF($I38=AG$6,$C38,0)</f>
        <v>-114514.79</v>
      </c>
      <c r="AH38" s="10">
        <f>+IF($H38=AH$6,$C38,0)-IF($I38=AH$6,$C38,0)</f>
        <v>0</v>
      </c>
      <c r="AI38" s="10">
        <f>+IF($H38=AI$6,$C38,0)-IF($I38=AI$6,$C38,0)</f>
        <v>0</v>
      </c>
      <c r="AJ38" s="10">
        <f>+IF($H38=AJ$6,$C38,0)-IF($I38=AJ$6,$C38,0)</f>
        <v>0</v>
      </c>
      <c r="AK38" s="10">
        <f>IF(D38="payée",$E38,0)</f>
        <v>0</v>
      </c>
      <c r="AL38" s="10">
        <f>IF(D38="payée",$F38,0)</f>
        <v>0</v>
      </c>
      <c r="AM38" s="10">
        <f>IF(D38="perçue",-$E38,0)</f>
        <v>0</v>
      </c>
      <c r="AN38" s="10">
        <f>IF(D38="perçue",-$F38,0)</f>
        <v>0</v>
      </c>
      <c r="AO38" s="10">
        <f>+IF($H38=AO$6,$G38,0)-IF($I38=AO$6,$G38,0)</f>
        <v>0</v>
      </c>
      <c r="AP38" s="10">
        <f>+IF($H38=AP$6,$G38,0)-IF($I38=AP$6,$G38,0)</f>
        <v>114514.79</v>
      </c>
      <c r="AQ38" s="10">
        <f>+IF($H38=AQ$6,$G38,0)-IF($I38=AQ$6,$G38,0)</f>
        <v>0</v>
      </c>
      <c r="AR38" s="10">
        <f>+IF($H38=AR$6,$G38,0)-IF($I38=AR$6,$G38,0)</f>
        <v>0</v>
      </c>
      <c r="AS38" s="10">
        <f>+IF($H38=AS$6,$G38,0)-IF($I38=AS$6,$G38,0)</f>
        <v>0</v>
      </c>
      <c r="AT38" s="10">
        <f>+IF($H38=AT$6,$G38,0)-IF($I38=AT$6,$G38,0)</f>
        <v>0</v>
      </c>
      <c r="AU38" s="10">
        <f>+IF($H38=AU$6,$G38,0)-IF($I38=AU$6,$G38,0)</f>
        <v>0</v>
      </c>
      <c r="AV38" s="10">
        <f>+IF($H38=AV$6,$G38,0)-IF($I38=AV$6,$G38,0)</f>
        <v>0</v>
      </c>
      <c r="AW38" s="10">
        <f>+IF($H38=AW$6,$G38,0)-IF($I38=AW$6,$G38,0)</f>
        <v>0</v>
      </c>
      <c r="AX38" s="10">
        <f>+IF($H38=AX$6,$G38,0)-IF($I38=AX$6,$G38,0)</f>
        <v>0</v>
      </c>
      <c r="AY38" s="10">
        <f>+IF($H38=AY$6,$G38,0)-IF($I38=AY$6,$G38,0)</f>
        <v>0</v>
      </c>
      <c r="AZ38" s="10">
        <f>+IF($H38=AZ$6,$G38,0)-IF($I38=AZ$6,$G38,0)</f>
        <v>0</v>
      </c>
      <c r="BA38" s="10">
        <f>+IF($H38=BA$6,$C38,0)-IF($I38=BA$6,$C38,0)</f>
        <v>0</v>
      </c>
      <c r="BB38" s="10">
        <f>+IF($H38=BB$6,$C38,0)-IF($I38=BB$6,$C38,0)</f>
        <v>0</v>
      </c>
      <c r="BC38" s="10">
        <f>+IF($H38=BC$6,$C38,0)-IF($I38=BC$6,$C38,0)</f>
        <v>0</v>
      </c>
      <c r="BD38" s="10">
        <f>+IF($H38=BD$6,$C38,0)-IF($I38=BD$6,$C38,0)</f>
        <v>0</v>
      </c>
      <c r="BE38" s="10">
        <f>+IF($H38=BE$6,$C38,0)-IF($I38=BE$6,$C38,0)</f>
        <v>0</v>
      </c>
      <c r="BF38" s="10">
        <f>+IF($H38=BF$6,$C38,0)-IF($I38=BF$6,$C38,0)</f>
        <v>0</v>
      </c>
      <c r="BG38" s="10">
        <f>+IF($H38=BG$6,$C38,0)-IF($I38=BG$6,$C38,0)</f>
        <v>0</v>
      </c>
      <c r="BH38" s="10">
        <f>+IF($H38=BH$6,$C38,0)-IF($I38=BH$6,$C38,0)</f>
        <v>0</v>
      </c>
      <c r="BI38" s="10">
        <f>+IF($H38=BI$6,$G38,0)-IF($I38=BI$6,$G38,0)</f>
        <v>0</v>
      </c>
      <c r="BJ38" s="10">
        <f>+IF($H38=BJ$6,$G38,0)-IF($I38=BJ$6,$G38,0)</f>
        <v>0</v>
      </c>
      <c r="BK38" s="10">
        <f>+IF($H38=BK$6,$G38,0)-IF($I38=BK$6,$G38,0)</f>
        <v>0</v>
      </c>
      <c r="BL38" s="10">
        <f>+IF($H38=BL$6,$G38,0)-IF($I38=BL$6,$G38,0)</f>
        <v>0</v>
      </c>
      <c r="BM38" s="10">
        <f>+IF($H38=BM$6,$G38,0)-IF($I38=BM$6,$G38,0)</f>
        <v>0</v>
      </c>
      <c r="BN38" s="10">
        <f>+IF($H38=BN$6,$G38,0)-IF($I38=BN$6,$G38,0)</f>
        <v>0</v>
      </c>
      <c r="BO38" s="10">
        <f>+IF($H38=BO$6,$G38,0)-IF($I38=BO$6,$G38,0)</f>
        <v>0</v>
      </c>
      <c r="BP38" s="10">
        <f>+IF($H38=BP$6,$G38,0)-IF($I38=BP$6,$G38,0)</f>
        <v>0</v>
      </c>
      <c r="BQ38" s="10">
        <f>+IF($H38=BQ$6,$G38,0)-IF($I38=BQ$6,$G38,0)</f>
        <v>0</v>
      </c>
      <c r="BR38" s="10">
        <f>SUM(J38:BQ38)</f>
        <v>0</v>
      </c>
    </row>
    <row r="39" spans="1:70" s="9" customFormat="1" x14ac:dyDescent="0.25">
      <c r="A39" s="19">
        <v>45505</v>
      </c>
      <c r="B39" s="21" t="s">
        <v>114</v>
      </c>
      <c r="C39" s="20">
        <v>704.23</v>
      </c>
      <c r="D39" s="20" t="s">
        <v>13</v>
      </c>
      <c r="E39" s="20">
        <f>ROUND(IF(D39='[1]Liste choix'!$C$8,0,IF($H39=$S$6,(C39/1.14975*0.05*0.5),C39/1.14975*0.05)),2)</f>
        <v>0</v>
      </c>
      <c r="F39" s="20">
        <f>ROUND(IF(D39='[1]Liste choix'!$C$8,0,IF($H39=$S$6,C39/1.14975*0.09975*0.5,C39/1.14975*0.09975)),2)</f>
        <v>0</v>
      </c>
      <c r="G39" s="20">
        <f>C39-E39-F39</f>
        <v>704.23</v>
      </c>
      <c r="H39" s="19" t="s">
        <v>17</v>
      </c>
      <c r="I39" s="19" t="s">
        <v>8</v>
      </c>
      <c r="J39" s="10">
        <f>+IF($H39=$J$6,$G39,0)-IF($I39=$J$6,$G39,0)</f>
        <v>0</v>
      </c>
      <c r="K39" s="10">
        <f>+IF($H39=K$6,$G39,0)-IF($I39=K$6,$G39,0)</f>
        <v>0</v>
      </c>
      <c r="L39" s="10">
        <f>+IF($H39=L$6,$G39,0)-IF($I39=L$6,$G39,0)</f>
        <v>0</v>
      </c>
      <c r="M39" s="10">
        <f>+IF($H39=M$6,$G39,0)-IF($I39=M$6,$G39,0)</f>
        <v>0</v>
      </c>
      <c r="N39" s="10">
        <f>+IF($H39=N$6,$G39,0)-IF($I39=N$6,$G39,0)</f>
        <v>0</v>
      </c>
      <c r="O39" s="10">
        <f>+IF($H39=O$6,$G39,0)-IF($I39=O$6,$G39,0)</f>
        <v>0</v>
      </c>
      <c r="P39" s="10">
        <f>+IF($H39=P$6,$G39,0)-IF($I39=P$6,$G39,0)</f>
        <v>0</v>
      </c>
      <c r="Q39" s="10">
        <f>+IF($H39=Q$6,$G39,0)-IF($I39=Q$6,$G39,0)</f>
        <v>0</v>
      </c>
      <c r="R39" s="10">
        <f>+IF($H39=R$6,$G39,0)-IF($I39=R$6,$G39,0)</f>
        <v>0</v>
      </c>
      <c r="S39" s="10">
        <f>+IF($H39=S$6,$G39,0)-IF($I39=S$6,$G39,0)</f>
        <v>0</v>
      </c>
      <c r="T39" s="10">
        <f>+IF($H39=T$6,$G39,0)-IF($I39=T$6,$G39,0)</f>
        <v>0</v>
      </c>
      <c r="U39" s="10">
        <f>+IF($H39=U$6,$G39,0)-IF($I39=U$6,$G39,0)</f>
        <v>0</v>
      </c>
      <c r="V39" s="10">
        <f>+IF($H39=V$6,$G39,0)-IF($I39=V$6,$G39,0)</f>
        <v>0</v>
      </c>
      <c r="W39" s="10">
        <f>+IF($H39=W$6,$G39,0)-IF($I39=W$6,$G39,0)</f>
        <v>0</v>
      </c>
      <c r="X39" s="10">
        <f>+IF($H39=X$6,$G39,0)-IF($I39=X$6,$G39,0)</f>
        <v>0</v>
      </c>
      <c r="Y39" s="10">
        <f>+IF($H39=Y$6,$G39,0)-IF($I39=Y$6,$G39,0)</f>
        <v>0</v>
      </c>
      <c r="Z39" s="10">
        <f>+IF($H39=Z$6,$G39,0)-IF($I39=Z$6,$G39,0)</f>
        <v>0</v>
      </c>
      <c r="AA39" s="10">
        <f>+IF($H39=AA$6,$G39,0)-IF($I39=AA$6,$G39,0)</f>
        <v>0</v>
      </c>
      <c r="AB39" s="10">
        <f>+IF($H39=AB$6,$G39,0)-IF($I39=AB$6,$G39,0)</f>
        <v>0</v>
      </c>
      <c r="AC39" s="10">
        <f>+IF($H39=AC$6,$G39,0)-IF($I39=AC$6,$G39,0)</f>
        <v>0</v>
      </c>
      <c r="AD39" s="10">
        <f>+IF($H39=AD$6,$G39,0)-IF($I39=AD$6,$G39,0)</f>
        <v>0</v>
      </c>
      <c r="AE39" s="10">
        <f>+IF($H39=AE$6,$G39,0)-IF($I39=AE$6,$G39,0)</f>
        <v>0</v>
      </c>
      <c r="AF39" s="10">
        <f>+IF($H39=AF$6,$G39,0)-IF($I39=AF$6,$G39,0)</f>
        <v>0</v>
      </c>
      <c r="AG39" s="10">
        <f>+IF($H39=AG$6,$C39,0)-IF($I39=AG$6,$C39,0)</f>
        <v>704.23</v>
      </c>
      <c r="AH39" s="10">
        <f>+IF($H39=AH$6,$C39,0)-IF($I39=AH$6,$C39,0)</f>
        <v>-704.23</v>
      </c>
      <c r="AI39" s="10">
        <f>+IF($H39=AI$6,$C39,0)-IF($I39=AI$6,$C39,0)</f>
        <v>0</v>
      </c>
      <c r="AJ39" s="10">
        <f>+IF($H39=AJ$6,$C39,0)-IF($I39=AJ$6,$C39,0)</f>
        <v>0</v>
      </c>
      <c r="AK39" s="10">
        <f>IF(D39="payée",$E39,0)</f>
        <v>0</v>
      </c>
      <c r="AL39" s="10">
        <f>IF(D39="payée",$F39,0)</f>
        <v>0</v>
      </c>
      <c r="AM39" s="10">
        <f>IF(D39="perçue",-$E39,0)</f>
        <v>0</v>
      </c>
      <c r="AN39" s="10">
        <f>IF(D39="perçue",-$F39,0)</f>
        <v>0</v>
      </c>
      <c r="AO39" s="10">
        <f>+IF($H39=AO$6,$G39,0)-IF($I39=AO$6,$G39,0)</f>
        <v>0</v>
      </c>
      <c r="AP39" s="10">
        <f>+IF($H39=AP$6,$G39,0)-IF($I39=AP$6,$G39,0)</f>
        <v>0</v>
      </c>
      <c r="AQ39" s="10">
        <f>+IF($H39=AQ$6,$G39,0)-IF($I39=AQ$6,$G39,0)</f>
        <v>0</v>
      </c>
      <c r="AR39" s="10">
        <f>+IF($H39=AR$6,$G39,0)-IF($I39=AR$6,$G39,0)</f>
        <v>0</v>
      </c>
      <c r="AS39" s="10">
        <f>+IF($H39=AS$6,$G39,0)-IF($I39=AS$6,$G39,0)</f>
        <v>0</v>
      </c>
      <c r="AT39" s="10">
        <f>+IF($H39=AT$6,$G39,0)-IF($I39=AT$6,$G39,0)</f>
        <v>0</v>
      </c>
      <c r="AU39" s="10">
        <f>+IF($H39=AU$6,$G39,0)-IF($I39=AU$6,$G39,0)</f>
        <v>0</v>
      </c>
      <c r="AV39" s="10">
        <f>+IF($H39=AV$6,$G39,0)-IF($I39=AV$6,$G39,0)</f>
        <v>0</v>
      </c>
      <c r="AW39" s="10">
        <f>+IF($H39=AW$6,$G39,0)-IF($I39=AW$6,$G39,0)</f>
        <v>0</v>
      </c>
      <c r="AX39" s="10">
        <f>+IF($H39=AX$6,$G39,0)-IF($I39=AX$6,$G39,0)</f>
        <v>0</v>
      </c>
      <c r="AY39" s="10">
        <f>+IF($H39=AY$6,$G39,0)-IF($I39=AY$6,$G39,0)</f>
        <v>0</v>
      </c>
      <c r="AZ39" s="10">
        <f>+IF($H39=AZ$6,$G39,0)-IF($I39=AZ$6,$G39,0)</f>
        <v>0</v>
      </c>
      <c r="BA39" s="10">
        <f>+IF($H39=BA$6,$C39,0)-IF($I39=BA$6,$C39,0)</f>
        <v>0</v>
      </c>
      <c r="BB39" s="10">
        <f>+IF($H39=BB$6,$C39,0)-IF($I39=BB$6,$C39,0)</f>
        <v>0</v>
      </c>
      <c r="BC39" s="10">
        <f>+IF($H39=BC$6,$C39,0)-IF($I39=BC$6,$C39,0)</f>
        <v>0</v>
      </c>
      <c r="BD39" s="10">
        <f>+IF($H39=BD$6,$C39,0)-IF($I39=BD$6,$C39,0)</f>
        <v>0</v>
      </c>
      <c r="BE39" s="10">
        <f>+IF($H39=BE$6,$C39,0)-IF($I39=BE$6,$C39,0)</f>
        <v>0</v>
      </c>
      <c r="BF39" s="10">
        <f>+IF($H39=BF$6,$C39,0)-IF($I39=BF$6,$C39,0)</f>
        <v>0</v>
      </c>
      <c r="BG39" s="10">
        <f>+IF($H39=BG$6,$C39,0)-IF($I39=BG$6,$C39,0)</f>
        <v>0</v>
      </c>
      <c r="BH39" s="10">
        <f>+IF($H39=BH$6,$C39,0)-IF($I39=BH$6,$C39,0)</f>
        <v>0</v>
      </c>
      <c r="BI39" s="10">
        <f>+IF($H39=BI$6,$G39,0)-IF($I39=BI$6,$G39,0)</f>
        <v>0</v>
      </c>
      <c r="BJ39" s="10">
        <f>+IF($H39=BJ$6,$G39,0)-IF($I39=BJ$6,$G39,0)</f>
        <v>0</v>
      </c>
      <c r="BK39" s="10">
        <f>+IF($H39=BK$6,$G39,0)-IF($I39=BK$6,$G39,0)</f>
        <v>0</v>
      </c>
      <c r="BL39" s="10">
        <f>+IF($H39=BL$6,$G39,0)-IF($I39=BL$6,$G39,0)</f>
        <v>0</v>
      </c>
      <c r="BM39" s="10">
        <f>+IF($H39=BM$6,$G39,0)-IF($I39=BM$6,$G39,0)</f>
        <v>0</v>
      </c>
      <c r="BN39" s="10">
        <f>+IF($H39=BN$6,$G39,0)-IF($I39=BN$6,$G39,0)</f>
        <v>0</v>
      </c>
      <c r="BO39" s="10">
        <f>+IF($H39=BO$6,$G39,0)-IF($I39=BO$6,$G39,0)</f>
        <v>0</v>
      </c>
      <c r="BP39" s="10">
        <f>+IF($H39=BP$6,$G39,0)-IF($I39=BP$6,$G39,0)</f>
        <v>0</v>
      </c>
      <c r="BQ39" s="10">
        <f>+IF($H39=BQ$6,$G39,0)-IF($I39=BQ$6,$G39,0)</f>
        <v>0</v>
      </c>
      <c r="BR39" s="10">
        <f>SUM(J39:BQ39)</f>
        <v>0</v>
      </c>
    </row>
    <row r="40" spans="1:70" s="9" customFormat="1" x14ac:dyDescent="0.25">
      <c r="A40" s="19">
        <v>45505</v>
      </c>
      <c r="B40" s="21" t="s">
        <v>113</v>
      </c>
      <c r="C40" s="20">
        <v>15</v>
      </c>
      <c r="D40" s="20" t="s">
        <v>13</v>
      </c>
      <c r="E40" s="20">
        <f>ROUND(IF(D40='[1]Liste choix'!$C$8,0,IF($H40=$S$6,(C40/1.14975*0.05*0.5),C40/1.14975*0.05)),2)</f>
        <v>0</v>
      </c>
      <c r="F40" s="20">
        <f>ROUND(IF(D40='[1]Liste choix'!$C$8,0,IF($H40=$S$6,C40/1.14975*0.09975*0.5,C40/1.14975*0.09975)),2)</f>
        <v>0</v>
      </c>
      <c r="G40" s="20">
        <f>C40-E40-F40</f>
        <v>15</v>
      </c>
      <c r="H40" s="19" t="s">
        <v>11</v>
      </c>
      <c r="I40" s="19" t="s">
        <v>17</v>
      </c>
      <c r="J40" s="10">
        <f>+IF($H40=$J$6,$G40,0)-IF($I40=$J$6,$G40,0)</f>
        <v>0</v>
      </c>
      <c r="K40" s="10">
        <f>+IF($H40=K$6,$G40,0)-IF($I40=K$6,$G40,0)</f>
        <v>0</v>
      </c>
      <c r="L40" s="10">
        <f>+IF($H40=L$6,$G40,0)-IF($I40=L$6,$G40,0)</f>
        <v>0</v>
      </c>
      <c r="M40" s="10">
        <f>+IF($H40=M$6,$G40,0)-IF($I40=M$6,$G40,0)</f>
        <v>0</v>
      </c>
      <c r="N40" s="10">
        <f>+IF($H40=N$6,$G40,0)-IF($I40=N$6,$G40,0)</f>
        <v>0</v>
      </c>
      <c r="O40" s="10">
        <f>+IF($H40=O$6,$G40,0)-IF($I40=O$6,$G40,0)</f>
        <v>0</v>
      </c>
      <c r="P40" s="10">
        <f>+IF($H40=P$6,$G40,0)-IF($I40=P$6,$G40,0)</f>
        <v>0</v>
      </c>
      <c r="Q40" s="10">
        <f>+IF($H40=Q$6,$G40,0)-IF($I40=Q$6,$G40,0)</f>
        <v>0</v>
      </c>
      <c r="R40" s="10">
        <f>+IF($H40=R$6,$G40,0)-IF($I40=R$6,$G40,0)</f>
        <v>0</v>
      </c>
      <c r="S40" s="10">
        <f>+IF($H40=S$6,$G40,0)-IF($I40=S$6,$G40,0)</f>
        <v>0</v>
      </c>
      <c r="T40" s="10">
        <f>+IF($H40=T$6,$G40,0)-IF($I40=T$6,$G40,0)</f>
        <v>0</v>
      </c>
      <c r="U40" s="10">
        <f>+IF($H40=U$6,$G40,0)-IF($I40=U$6,$G40,0)</f>
        <v>0</v>
      </c>
      <c r="V40" s="10">
        <f>+IF($H40=V$6,$G40,0)-IF($I40=V$6,$G40,0)</f>
        <v>0</v>
      </c>
      <c r="W40" s="10">
        <f>+IF($H40=W$6,$G40,0)-IF($I40=W$6,$G40,0)</f>
        <v>0</v>
      </c>
      <c r="X40" s="10">
        <f>+IF($H40=X$6,$G40,0)-IF($I40=X$6,$G40,0)</f>
        <v>0</v>
      </c>
      <c r="Y40" s="10">
        <f>+IF($H40=Y$6,$G40,0)-IF($I40=Y$6,$G40,0)</f>
        <v>0</v>
      </c>
      <c r="Z40" s="10">
        <f>+IF($H40=Z$6,$G40,0)-IF($I40=Z$6,$G40,0)</f>
        <v>0</v>
      </c>
      <c r="AA40" s="10">
        <f>+IF($H40=AA$6,$G40,0)-IF($I40=AA$6,$G40,0)</f>
        <v>0</v>
      </c>
      <c r="AB40" s="10">
        <f>+IF($H40=AB$6,$G40,0)-IF($I40=AB$6,$G40,0)</f>
        <v>0</v>
      </c>
      <c r="AC40" s="10">
        <f>+IF($H40=AC$6,$G40,0)-IF($I40=AC$6,$G40,0)</f>
        <v>15</v>
      </c>
      <c r="AD40" s="10">
        <f>+IF($H40=AD$6,$G40,0)-IF($I40=AD$6,$G40,0)</f>
        <v>0</v>
      </c>
      <c r="AE40" s="10">
        <f>+IF($H40=AE$6,$G40,0)-IF($I40=AE$6,$G40,0)</f>
        <v>0</v>
      </c>
      <c r="AF40" s="10">
        <f>+IF($H40=AF$6,$G40,0)-IF($I40=AF$6,$G40,0)</f>
        <v>0</v>
      </c>
      <c r="AG40" s="10">
        <f>+IF($H40=AG$6,$C40,0)-IF($I40=AG$6,$C40,0)</f>
        <v>-15</v>
      </c>
      <c r="AH40" s="10">
        <f>+IF($H40=AH$6,$C40,0)-IF($I40=AH$6,$C40,0)</f>
        <v>0</v>
      </c>
      <c r="AI40" s="10">
        <f>+IF($H40=AI$6,$C40,0)-IF($I40=AI$6,$C40,0)</f>
        <v>0</v>
      </c>
      <c r="AJ40" s="10">
        <f>+IF($H40=AJ$6,$C40,0)-IF($I40=AJ$6,$C40,0)</f>
        <v>0</v>
      </c>
      <c r="AK40" s="10">
        <f>IF(D40="payée",$E40,0)</f>
        <v>0</v>
      </c>
      <c r="AL40" s="10">
        <f>IF(D40="payée",$F40,0)</f>
        <v>0</v>
      </c>
      <c r="AM40" s="10">
        <f>IF(D40="perçue",-$E40,0)</f>
        <v>0</v>
      </c>
      <c r="AN40" s="10">
        <f>IF(D40="perçue",-$F40,0)</f>
        <v>0</v>
      </c>
      <c r="AO40" s="10">
        <f>+IF($H40=AO$6,$G40,0)-IF($I40=AO$6,$G40,0)</f>
        <v>0</v>
      </c>
      <c r="AP40" s="10">
        <f>+IF($H40=AP$6,$G40,0)-IF($I40=AP$6,$G40,0)</f>
        <v>0</v>
      </c>
      <c r="AQ40" s="10">
        <f>+IF($H40=AQ$6,$G40,0)-IF($I40=AQ$6,$G40,0)</f>
        <v>0</v>
      </c>
      <c r="AR40" s="10">
        <f>+IF($H40=AR$6,$G40,0)-IF($I40=AR$6,$G40,0)</f>
        <v>0</v>
      </c>
      <c r="AS40" s="10">
        <f>+IF($H40=AS$6,$G40,0)-IF($I40=AS$6,$G40,0)</f>
        <v>0</v>
      </c>
      <c r="AT40" s="10">
        <f>+IF($H40=AT$6,$G40,0)-IF($I40=AT$6,$G40,0)</f>
        <v>0</v>
      </c>
      <c r="AU40" s="10">
        <f>+IF($H40=AU$6,$G40,0)-IF($I40=AU$6,$G40,0)</f>
        <v>0</v>
      </c>
      <c r="AV40" s="10">
        <f>+IF($H40=AV$6,$G40,0)-IF($I40=AV$6,$G40,0)</f>
        <v>0</v>
      </c>
      <c r="AW40" s="10">
        <f>+IF($H40=AW$6,$G40,0)-IF($I40=AW$6,$G40,0)</f>
        <v>0</v>
      </c>
      <c r="AX40" s="10">
        <f>+IF($H40=AX$6,$G40,0)-IF($I40=AX$6,$G40,0)</f>
        <v>0</v>
      </c>
      <c r="AY40" s="10">
        <f>+IF($H40=AY$6,$G40,0)-IF($I40=AY$6,$G40,0)</f>
        <v>0</v>
      </c>
      <c r="AZ40" s="10">
        <f>+IF($H40=AZ$6,$G40,0)-IF($I40=AZ$6,$G40,0)</f>
        <v>0</v>
      </c>
      <c r="BA40" s="10">
        <f>+IF($H40=BA$6,$C40,0)-IF($I40=BA$6,$C40,0)</f>
        <v>0</v>
      </c>
      <c r="BB40" s="10">
        <f>+IF($H40=BB$6,$C40,0)-IF($I40=BB$6,$C40,0)</f>
        <v>0</v>
      </c>
      <c r="BC40" s="10">
        <f>+IF($H40=BC$6,$C40,0)-IF($I40=BC$6,$C40,0)</f>
        <v>0</v>
      </c>
      <c r="BD40" s="10">
        <f>+IF($H40=BD$6,$C40,0)-IF($I40=BD$6,$C40,0)</f>
        <v>0</v>
      </c>
      <c r="BE40" s="10">
        <f>+IF($H40=BE$6,$C40,0)-IF($I40=BE$6,$C40,0)</f>
        <v>0</v>
      </c>
      <c r="BF40" s="10">
        <f>+IF($H40=BF$6,$C40,0)-IF($I40=BF$6,$C40,0)</f>
        <v>0</v>
      </c>
      <c r="BG40" s="10">
        <f>+IF($H40=BG$6,$C40,0)-IF($I40=BG$6,$C40,0)</f>
        <v>0</v>
      </c>
      <c r="BH40" s="10">
        <f>+IF($H40=BH$6,$C40,0)-IF($I40=BH$6,$C40,0)</f>
        <v>0</v>
      </c>
      <c r="BI40" s="10">
        <f>+IF($H40=BI$6,$G40,0)-IF($I40=BI$6,$G40,0)</f>
        <v>0</v>
      </c>
      <c r="BJ40" s="10">
        <f>+IF($H40=BJ$6,$G40,0)-IF($I40=BJ$6,$G40,0)</f>
        <v>0</v>
      </c>
      <c r="BK40" s="10">
        <f>+IF($H40=BK$6,$G40,0)-IF($I40=BK$6,$G40,0)</f>
        <v>0</v>
      </c>
      <c r="BL40" s="10">
        <f>+IF($H40=BL$6,$G40,0)-IF($I40=BL$6,$G40,0)</f>
        <v>0</v>
      </c>
      <c r="BM40" s="10">
        <f>+IF($H40=BM$6,$G40,0)-IF($I40=BM$6,$G40,0)</f>
        <v>0</v>
      </c>
      <c r="BN40" s="10">
        <f>+IF($H40=BN$6,$G40,0)-IF($I40=BN$6,$G40,0)</f>
        <v>0</v>
      </c>
      <c r="BO40" s="10">
        <f>+IF($H40=BO$6,$G40,0)-IF($I40=BO$6,$G40,0)</f>
        <v>0</v>
      </c>
      <c r="BP40" s="10">
        <f>+IF($H40=BP$6,$G40,0)-IF($I40=BP$6,$G40,0)</f>
        <v>0</v>
      </c>
      <c r="BQ40" s="10">
        <f>+IF($H40=BQ$6,$G40,0)-IF($I40=BQ$6,$G40,0)</f>
        <v>0</v>
      </c>
      <c r="BR40" s="10">
        <f>SUM(J40:BQ40)</f>
        <v>0</v>
      </c>
    </row>
    <row r="41" spans="1:70" s="9" customFormat="1" x14ac:dyDescent="0.25">
      <c r="A41" s="19">
        <v>45506</v>
      </c>
      <c r="B41" s="21" t="s">
        <v>112</v>
      </c>
      <c r="C41" s="20">
        <v>140000</v>
      </c>
      <c r="D41" s="20" t="s">
        <v>13</v>
      </c>
      <c r="E41" s="20">
        <f>ROUND(IF(D41='[1]Liste choix'!$C$8,0,IF($H41=$S$6,(C41/1.14975*0.05*0.5),C41/1.14975*0.05)),2)</f>
        <v>0</v>
      </c>
      <c r="F41" s="20">
        <f>ROUND(IF(D41='[1]Liste choix'!$C$8,0,IF($H41=$S$6,C41/1.14975*0.09975*0.5,C41/1.14975*0.09975)),2)</f>
        <v>0</v>
      </c>
      <c r="G41" s="20">
        <f>C41-E41-F41</f>
        <v>140000</v>
      </c>
      <c r="H41" s="19" t="s">
        <v>17</v>
      </c>
      <c r="I41" s="19" t="s">
        <v>18</v>
      </c>
      <c r="J41" s="10">
        <f>+IF($H41=$J$6,$G41,0)-IF($I41=$J$6,$G41,0)</f>
        <v>0</v>
      </c>
      <c r="K41" s="10">
        <f>+IF($H41=K$6,$G41,0)-IF($I41=K$6,$G41,0)</f>
        <v>0</v>
      </c>
      <c r="L41" s="10">
        <f>+IF($H41=L$6,$G41,0)-IF($I41=L$6,$G41,0)</f>
        <v>0</v>
      </c>
      <c r="M41" s="10">
        <f>+IF($H41=M$6,$G41,0)-IF($I41=M$6,$G41,0)</f>
        <v>0</v>
      </c>
      <c r="N41" s="10">
        <f>+IF($H41=N$6,$G41,0)-IF($I41=N$6,$G41,0)</f>
        <v>0</v>
      </c>
      <c r="O41" s="10">
        <f>+IF($H41=O$6,$G41,0)-IF($I41=O$6,$G41,0)</f>
        <v>0</v>
      </c>
      <c r="P41" s="10">
        <f>+IF($H41=P$6,$G41,0)-IF($I41=P$6,$G41,0)</f>
        <v>0</v>
      </c>
      <c r="Q41" s="10">
        <f>+IF($H41=Q$6,$G41,0)-IF($I41=Q$6,$G41,0)</f>
        <v>0</v>
      </c>
      <c r="R41" s="10">
        <f>+IF($H41=R$6,$G41,0)-IF($I41=R$6,$G41,0)</f>
        <v>0</v>
      </c>
      <c r="S41" s="10">
        <f>+IF($H41=S$6,$G41,0)-IF($I41=S$6,$G41,0)</f>
        <v>0</v>
      </c>
      <c r="T41" s="10">
        <f>+IF($H41=T$6,$G41,0)-IF($I41=T$6,$G41,0)</f>
        <v>0</v>
      </c>
      <c r="U41" s="10">
        <f>+IF($H41=U$6,$G41,0)-IF($I41=U$6,$G41,0)</f>
        <v>0</v>
      </c>
      <c r="V41" s="10">
        <f>+IF($H41=V$6,$G41,0)-IF($I41=V$6,$G41,0)</f>
        <v>0</v>
      </c>
      <c r="W41" s="10">
        <f>+IF($H41=W$6,$G41,0)-IF($I41=W$6,$G41,0)</f>
        <v>0</v>
      </c>
      <c r="X41" s="10">
        <f>+IF($H41=X$6,$G41,0)-IF($I41=X$6,$G41,0)</f>
        <v>0</v>
      </c>
      <c r="Y41" s="10">
        <f>+IF($H41=Y$6,$G41,0)-IF($I41=Y$6,$G41,0)</f>
        <v>0</v>
      </c>
      <c r="Z41" s="10">
        <f>+IF($H41=Z$6,$G41,0)-IF($I41=Z$6,$G41,0)</f>
        <v>0</v>
      </c>
      <c r="AA41" s="10">
        <f>+IF($H41=AA$6,$G41,0)-IF($I41=AA$6,$G41,0)</f>
        <v>0</v>
      </c>
      <c r="AB41" s="10">
        <f>+IF($H41=AB$6,$G41,0)-IF($I41=AB$6,$G41,0)</f>
        <v>0</v>
      </c>
      <c r="AC41" s="10">
        <f>+IF($H41=AC$6,$G41,0)-IF($I41=AC$6,$G41,0)</f>
        <v>0</v>
      </c>
      <c r="AD41" s="10">
        <f>+IF($H41=AD$6,$G41,0)-IF($I41=AD$6,$G41,0)</f>
        <v>0</v>
      </c>
      <c r="AE41" s="10">
        <f>+IF($H41=AE$6,$G41,0)-IF($I41=AE$6,$G41,0)</f>
        <v>0</v>
      </c>
      <c r="AF41" s="10">
        <f>+IF($H41=AF$6,$G41,0)-IF($I41=AF$6,$G41,0)</f>
        <v>0</v>
      </c>
      <c r="AG41" s="10">
        <f>+IF($H41=AG$6,$C41,0)-IF($I41=AG$6,$C41,0)</f>
        <v>140000</v>
      </c>
      <c r="AH41" s="10">
        <f>+IF($H41=AH$6,$C41,0)-IF($I41=AH$6,$C41,0)</f>
        <v>0</v>
      </c>
      <c r="AI41" s="10">
        <f>+IF($H41=AI$6,$C41,0)-IF($I41=AI$6,$C41,0)</f>
        <v>0</v>
      </c>
      <c r="AJ41" s="10">
        <f>+IF($H41=AJ$6,$C41,0)-IF($I41=AJ$6,$C41,0)</f>
        <v>0</v>
      </c>
      <c r="AK41" s="10">
        <f>IF(D41="payée",$E41,0)</f>
        <v>0</v>
      </c>
      <c r="AL41" s="10">
        <f>IF(D41="payée",$F41,0)</f>
        <v>0</v>
      </c>
      <c r="AM41" s="10">
        <f>IF(D41="perçue",-$E41,0)</f>
        <v>0</v>
      </c>
      <c r="AN41" s="10">
        <f>IF(D41="perçue",-$F41,0)</f>
        <v>0</v>
      </c>
      <c r="AO41" s="10">
        <f>+IF($H41=AO$6,$G41,0)-IF($I41=AO$6,$G41,0)</f>
        <v>0</v>
      </c>
      <c r="AP41" s="10">
        <f>+IF($H41=AP$6,$G41,0)-IF($I41=AP$6,$G41,0)</f>
        <v>0</v>
      </c>
      <c r="AQ41" s="10">
        <f>+IF($H41=AQ$6,$G41,0)-IF($I41=AQ$6,$G41,0)</f>
        <v>0</v>
      </c>
      <c r="AR41" s="10">
        <f>+IF($H41=AR$6,$G41,0)-IF($I41=AR$6,$G41,0)</f>
        <v>0</v>
      </c>
      <c r="AS41" s="10">
        <f>+IF($H41=AS$6,$G41,0)-IF($I41=AS$6,$G41,0)</f>
        <v>0</v>
      </c>
      <c r="AT41" s="10">
        <f>+IF($H41=AT$6,$G41,0)-IF($I41=AT$6,$G41,0)</f>
        <v>0</v>
      </c>
      <c r="AU41" s="10">
        <f>+IF($H41=AU$6,$G41,0)-IF($I41=AU$6,$G41,0)</f>
        <v>0</v>
      </c>
      <c r="AV41" s="10">
        <f>+IF($H41=AV$6,$G41,0)-IF($I41=AV$6,$G41,0)</f>
        <v>0</v>
      </c>
      <c r="AW41" s="10">
        <f>+IF($H41=AW$6,$G41,0)-IF($I41=AW$6,$G41,0)</f>
        <v>0</v>
      </c>
      <c r="AX41" s="10">
        <f>+IF($H41=AX$6,$G41,0)-IF($I41=AX$6,$G41,0)</f>
        <v>0</v>
      </c>
      <c r="AY41" s="10">
        <f>+IF($H41=AY$6,$G41,0)-IF($I41=AY$6,$G41,0)</f>
        <v>0</v>
      </c>
      <c r="AZ41" s="10">
        <f>+IF($H41=AZ$6,$G41,0)-IF($I41=AZ$6,$G41,0)</f>
        <v>0</v>
      </c>
      <c r="BA41" s="10">
        <f>+IF($H41=BA$6,$C41,0)-IF($I41=BA$6,$C41,0)</f>
        <v>0</v>
      </c>
      <c r="BB41" s="10">
        <f>+IF($H41=BB$6,$C41,0)-IF($I41=BB$6,$C41,0)</f>
        <v>0</v>
      </c>
      <c r="BC41" s="10">
        <f>+IF($H41=BC$6,$C41,0)-IF($I41=BC$6,$C41,0)</f>
        <v>0</v>
      </c>
      <c r="BD41" s="10">
        <f>+IF($H41=BD$6,$C41,0)-IF($I41=BD$6,$C41,0)</f>
        <v>0</v>
      </c>
      <c r="BE41" s="10">
        <f>+IF($H41=BE$6,$C41,0)-IF($I41=BE$6,$C41,0)</f>
        <v>0</v>
      </c>
      <c r="BF41" s="10">
        <f>+IF($H41=BF$6,$C41,0)-IF($I41=BF$6,$C41,0)</f>
        <v>0</v>
      </c>
      <c r="BG41" s="10">
        <f>+IF($H41=BG$6,$C41,0)-IF($I41=BG$6,$C41,0)</f>
        <v>-140000</v>
      </c>
      <c r="BH41" s="10">
        <f>+IF($H41=BH$6,$C41,0)-IF($I41=BH$6,$C41,0)</f>
        <v>0</v>
      </c>
      <c r="BI41" s="10">
        <f>+IF($H41=BI$6,$G41,0)-IF($I41=BI$6,$G41,0)</f>
        <v>0</v>
      </c>
      <c r="BJ41" s="10">
        <f>+IF($H41=BJ$6,$G41,0)-IF($I41=BJ$6,$G41,0)</f>
        <v>0</v>
      </c>
      <c r="BK41" s="10">
        <f>+IF($H41=BK$6,$G41,0)-IF($I41=BK$6,$G41,0)</f>
        <v>0</v>
      </c>
      <c r="BL41" s="10">
        <f>+IF($H41=BL$6,$G41,0)-IF($I41=BL$6,$G41,0)</f>
        <v>0</v>
      </c>
      <c r="BM41" s="10">
        <f>+IF($H41=BM$6,$G41,0)-IF($I41=BM$6,$G41,0)</f>
        <v>0</v>
      </c>
      <c r="BN41" s="10">
        <f>+IF($H41=BN$6,$G41,0)-IF($I41=BN$6,$G41,0)</f>
        <v>0</v>
      </c>
      <c r="BO41" s="10">
        <f>+IF($H41=BO$6,$G41,0)-IF($I41=BO$6,$G41,0)</f>
        <v>0</v>
      </c>
      <c r="BP41" s="10">
        <f>+IF($H41=BP$6,$G41,0)-IF($I41=BP$6,$G41,0)</f>
        <v>0</v>
      </c>
      <c r="BQ41" s="10">
        <f>+IF($H41=BQ$6,$G41,0)-IF($I41=BQ$6,$G41,0)</f>
        <v>0</v>
      </c>
      <c r="BR41" s="10">
        <f>SUM(J41:BQ41)</f>
        <v>0</v>
      </c>
    </row>
    <row r="42" spans="1:70" s="9" customFormat="1" x14ac:dyDescent="0.25">
      <c r="A42" s="19">
        <v>45506</v>
      </c>
      <c r="B42" s="21" t="s">
        <v>111</v>
      </c>
      <c r="C42" s="20">
        <v>78093</v>
      </c>
      <c r="D42" s="20" t="s">
        <v>13</v>
      </c>
      <c r="E42" s="20">
        <f>ROUND(IF(D42='[1]Liste choix'!$C$8,0,IF($H42=$S$6,(C42/1.14975*0.05*0.5),C42/1.14975*0.05)),2)</f>
        <v>0</v>
      </c>
      <c r="F42" s="20">
        <f>ROUND(IF(D42='[1]Liste choix'!$C$8,0,IF($H42=$S$6,C42/1.14975*0.09975*0.5,C42/1.14975*0.09975)),2)</f>
        <v>0</v>
      </c>
      <c r="G42" s="20">
        <f>C42-E42-F42</f>
        <v>78093</v>
      </c>
      <c r="H42" s="19" t="s">
        <v>110</v>
      </c>
      <c r="I42" s="19" t="s">
        <v>17</v>
      </c>
      <c r="J42" s="10">
        <f>+IF($H42=$J$6,$G42,0)-IF($I42=$J$6,$G42,0)</f>
        <v>0</v>
      </c>
      <c r="K42" s="10">
        <f>+IF($H42=K$6,$G42,0)-IF($I42=K$6,$G42,0)</f>
        <v>0</v>
      </c>
      <c r="L42" s="10">
        <f>+IF($H42=L$6,$G42,0)-IF($I42=L$6,$G42,0)</f>
        <v>0</v>
      </c>
      <c r="M42" s="10">
        <f>+IF($H42=M$6,$G42,0)-IF($I42=M$6,$G42,0)</f>
        <v>0</v>
      </c>
      <c r="N42" s="10">
        <f>+IF($H42=N$6,$G42,0)-IF($I42=N$6,$G42,0)</f>
        <v>0</v>
      </c>
      <c r="O42" s="10">
        <f>+IF($H42=O$6,$G42,0)-IF($I42=O$6,$G42,0)</f>
        <v>0</v>
      </c>
      <c r="P42" s="10">
        <f>+IF($H42=P$6,$G42,0)-IF($I42=P$6,$G42,0)</f>
        <v>0</v>
      </c>
      <c r="Q42" s="10">
        <f>+IF($H42=Q$6,$G42,0)-IF($I42=Q$6,$G42,0)</f>
        <v>0</v>
      </c>
      <c r="R42" s="10">
        <f>+IF($H42=R$6,$G42,0)-IF($I42=R$6,$G42,0)</f>
        <v>0</v>
      </c>
      <c r="S42" s="10">
        <f>+IF($H42=S$6,$G42,0)-IF($I42=S$6,$G42,0)</f>
        <v>0</v>
      </c>
      <c r="T42" s="10">
        <f>+IF($H42=T$6,$G42,0)-IF($I42=T$6,$G42,0)</f>
        <v>0</v>
      </c>
      <c r="U42" s="10">
        <f>+IF($H42=U$6,$G42,0)-IF($I42=U$6,$G42,0)</f>
        <v>0</v>
      </c>
      <c r="V42" s="10">
        <f>+IF($H42=V$6,$G42,0)-IF($I42=V$6,$G42,0)</f>
        <v>0</v>
      </c>
      <c r="W42" s="10">
        <f>+IF($H42=W$6,$G42,0)-IF($I42=W$6,$G42,0)</f>
        <v>0</v>
      </c>
      <c r="X42" s="10">
        <f>+IF($H42=X$6,$G42,0)-IF($I42=X$6,$G42,0)</f>
        <v>0</v>
      </c>
      <c r="Y42" s="10">
        <f>+IF($H42=Y$6,$G42,0)-IF($I42=Y$6,$G42,0)</f>
        <v>0</v>
      </c>
      <c r="Z42" s="10">
        <f>+IF($H42=Z$6,$G42,0)-IF($I42=Z$6,$G42,0)</f>
        <v>0</v>
      </c>
      <c r="AA42" s="10">
        <f>+IF($H42=AA$6,$G42,0)-IF($I42=AA$6,$G42,0)</f>
        <v>0</v>
      </c>
      <c r="AB42" s="10">
        <f>+IF($H42=AB$6,$G42,0)-IF($I42=AB$6,$G42,0)</f>
        <v>0</v>
      </c>
      <c r="AC42" s="10">
        <f>+IF($H42=AC$6,$G42,0)-IF($I42=AC$6,$G42,0)</f>
        <v>0</v>
      </c>
      <c r="AD42" s="10">
        <f>+IF($H42=AD$6,$G42,0)-IF($I42=AD$6,$G42,0)</f>
        <v>0</v>
      </c>
      <c r="AE42" s="10">
        <f>+IF($H42=AE$6,$G42,0)-IF($I42=AE$6,$G42,0)</f>
        <v>0</v>
      </c>
      <c r="AF42" s="10">
        <f>+IF($H42=AF$6,$G42,0)-IF($I42=AF$6,$G42,0)</f>
        <v>0</v>
      </c>
      <c r="AG42" s="10">
        <f>+IF($H42=AG$6,$C42,0)-IF($I42=AG$6,$C42,0)</f>
        <v>-78093</v>
      </c>
      <c r="AH42" s="10">
        <f>+IF($H42=AH$6,$C42,0)-IF($I42=AH$6,$C42,0)</f>
        <v>0</v>
      </c>
      <c r="AI42" s="10">
        <f>+IF($H42=AI$6,$C42,0)-IF($I42=AI$6,$C42,0)</f>
        <v>0</v>
      </c>
      <c r="AJ42" s="10">
        <f>+IF($H42=AJ$6,$C42,0)-IF($I42=AJ$6,$C42,0)</f>
        <v>0</v>
      </c>
      <c r="AK42" s="10">
        <f>IF(D42="payée",$E42,0)</f>
        <v>0</v>
      </c>
      <c r="AL42" s="10">
        <f>IF(D42="payée",$F42,0)</f>
        <v>0</v>
      </c>
      <c r="AM42" s="10">
        <f>IF(D42="perçue",-$E42,0)</f>
        <v>0</v>
      </c>
      <c r="AN42" s="10">
        <f>IF(D42="perçue",-$F42,0)</f>
        <v>0</v>
      </c>
      <c r="AO42" s="10">
        <f>+IF($H42=AO$6,$G42,0)-IF($I42=AO$6,$G42,0)</f>
        <v>0</v>
      </c>
      <c r="AP42" s="10">
        <f>+IF($H42=AP$6,$G42,0)-IF($I42=AP$6,$G42,0)</f>
        <v>0</v>
      </c>
      <c r="AQ42" s="10">
        <f>+IF($H42=AQ$6,$G42,0)-IF($I42=AQ$6,$G42,0)</f>
        <v>0</v>
      </c>
      <c r="AR42" s="10">
        <f>+IF($H42=AR$6,$G42,0)-IF($I42=AR$6,$G42,0)</f>
        <v>0</v>
      </c>
      <c r="AS42" s="10">
        <f>+IF($H42=AS$6,$G42,0)-IF($I42=AS$6,$G42,0)</f>
        <v>0</v>
      </c>
      <c r="AT42" s="10">
        <f>+IF($H42=AT$6,$G42,0)-IF($I42=AT$6,$G42,0)</f>
        <v>0</v>
      </c>
      <c r="AU42" s="10">
        <f>+IF($H42=AU$6,$G42,0)-IF($I42=AU$6,$G42,0)</f>
        <v>0</v>
      </c>
      <c r="AV42" s="10">
        <f>+IF($H42=AV$6,$G42,0)-IF($I42=AV$6,$G42,0)</f>
        <v>0</v>
      </c>
      <c r="AW42" s="10">
        <f>+IF($H42=AW$6,$G42,0)-IF($I42=AW$6,$G42,0)</f>
        <v>0</v>
      </c>
      <c r="AX42" s="10">
        <f>+IF($H42=AX$6,$G42,0)-IF($I42=AX$6,$G42,0)</f>
        <v>0</v>
      </c>
      <c r="AY42" s="10">
        <f>+IF($H42=AY$6,$G42,0)-IF($I42=AY$6,$G42,0)</f>
        <v>0</v>
      </c>
      <c r="AZ42" s="10">
        <f>+IF($H42=AZ$6,$G42,0)-IF($I42=AZ$6,$G42,0)</f>
        <v>0</v>
      </c>
      <c r="BA42" s="10">
        <f>+IF($H42=BA$6,$C42,0)-IF($I42=BA$6,$C42,0)</f>
        <v>0</v>
      </c>
      <c r="BB42" s="10">
        <f>+IF($H42=BB$6,$C42,0)-IF($I42=BB$6,$C42,0)</f>
        <v>0</v>
      </c>
      <c r="BC42" s="10">
        <f>+IF($H42=BC$6,$C42,0)-IF($I42=BC$6,$C42,0)</f>
        <v>0</v>
      </c>
      <c r="BD42" s="10">
        <f>+IF($H42=BD$6,$C42,0)-IF($I42=BD$6,$C42,0)</f>
        <v>0</v>
      </c>
      <c r="BE42" s="10">
        <f>+IF($H42=BE$6,$C42,0)-IF($I42=BE$6,$C42,0)</f>
        <v>0</v>
      </c>
      <c r="BF42" s="10">
        <f>+IF($H42=BF$6,$C42,0)-IF($I42=BF$6,$C42,0)</f>
        <v>0</v>
      </c>
      <c r="BG42" s="10">
        <f>+IF($H42=BG$6,$C42,0)-IF($I42=BG$6,$C42,0)</f>
        <v>0</v>
      </c>
      <c r="BH42" s="10">
        <f>+IF($H42=BH$6,$C42,0)-IF($I42=BH$6,$C42,0)</f>
        <v>0</v>
      </c>
      <c r="BI42" s="10">
        <f>+IF($H42=BI$6,$G42,0)-IF($I42=BI$6,$G42,0)</f>
        <v>0</v>
      </c>
      <c r="BJ42" s="10">
        <f>+IF($H42=BJ$6,$G42,0)-IF($I42=BJ$6,$G42,0)</f>
        <v>0</v>
      </c>
      <c r="BK42" s="10">
        <f>+IF($H42=BK$6,$G42,0)-IF($I42=BK$6,$G42,0)</f>
        <v>78093</v>
      </c>
      <c r="BL42" s="10">
        <f>+IF($H42=BL$6,$G42,0)-IF($I42=BL$6,$G42,0)</f>
        <v>0</v>
      </c>
      <c r="BM42" s="10">
        <f>+IF($H42=BM$6,$G42,0)-IF($I42=BM$6,$G42,0)</f>
        <v>0</v>
      </c>
      <c r="BN42" s="10">
        <f>+IF($H42=BN$6,$G42,0)-IF($I42=BN$6,$G42,0)</f>
        <v>0</v>
      </c>
      <c r="BO42" s="10">
        <f>+IF($H42=BO$6,$G42,0)-IF($I42=BO$6,$G42,0)</f>
        <v>0</v>
      </c>
      <c r="BP42" s="10">
        <f>+IF($H42=BP$6,$G42,0)-IF($I42=BP$6,$G42,0)</f>
        <v>0</v>
      </c>
      <c r="BQ42" s="10">
        <f>+IF($H42=BQ$6,$G42,0)-IF($I42=BQ$6,$G42,0)</f>
        <v>0</v>
      </c>
      <c r="BR42" s="10">
        <f>SUM(J42:BQ42)</f>
        <v>0</v>
      </c>
    </row>
    <row r="43" spans="1:70" s="9" customFormat="1" x14ac:dyDescent="0.25">
      <c r="A43" s="19">
        <v>45506</v>
      </c>
      <c r="B43" s="21" t="s">
        <v>109</v>
      </c>
      <c r="C43" s="20">
        <v>55200</v>
      </c>
      <c r="D43" s="20" t="s">
        <v>13</v>
      </c>
      <c r="E43" s="20">
        <f>ROUND(IF(D43='[1]Liste choix'!$C$8,0,IF($H43=$S$6,(C43/1.14975*0.05*0.5),C43/1.14975*0.05)),2)</f>
        <v>0</v>
      </c>
      <c r="F43" s="20">
        <f>ROUND(IF(D43='[1]Liste choix'!$C$8,0,IF($H43=$S$6,C43/1.14975*0.09975*0.5,C43/1.14975*0.09975)),2)</f>
        <v>0</v>
      </c>
      <c r="G43" s="20">
        <f>C43-E43-F43</f>
        <v>55200</v>
      </c>
      <c r="H43" s="19" t="s">
        <v>108</v>
      </c>
      <c r="I43" s="19" t="s">
        <v>17</v>
      </c>
      <c r="J43" s="10">
        <f>+IF($H43=$J$6,$G43,0)-IF($I43=$J$6,$G43,0)</f>
        <v>0</v>
      </c>
      <c r="K43" s="10">
        <f>+IF($H43=K$6,$G43,0)-IF($I43=K$6,$G43,0)</f>
        <v>0</v>
      </c>
      <c r="L43" s="10">
        <f>+IF($H43=L$6,$G43,0)-IF($I43=L$6,$G43,0)</f>
        <v>0</v>
      </c>
      <c r="M43" s="10">
        <f>+IF($H43=M$6,$G43,0)-IF($I43=M$6,$G43,0)</f>
        <v>0</v>
      </c>
      <c r="N43" s="10">
        <f>+IF($H43=N$6,$G43,0)-IF($I43=N$6,$G43,0)</f>
        <v>0</v>
      </c>
      <c r="O43" s="10">
        <f>+IF($H43=O$6,$G43,0)-IF($I43=O$6,$G43,0)</f>
        <v>0</v>
      </c>
      <c r="P43" s="10">
        <f>+IF($H43=P$6,$G43,0)-IF($I43=P$6,$G43,0)</f>
        <v>0</v>
      </c>
      <c r="Q43" s="10">
        <f>+IF($H43=Q$6,$G43,0)-IF($I43=Q$6,$G43,0)</f>
        <v>0</v>
      </c>
      <c r="R43" s="10">
        <f>+IF($H43=R$6,$G43,0)-IF($I43=R$6,$G43,0)</f>
        <v>0</v>
      </c>
      <c r="S43" s="10">
        <f>+IF($H43=S$6,$G43,0)-IF($I43=S$6,$G43,0)</f>
        <v>0</v>
      </c>
      <c r="T43" s="10">
        <f>+IF($H43=T$6,$G43,0)-IF($I43=T$6,$G43,0)</f>
        <v>0</v>
      </c>
      <c r="U43" s="10">
        <f>+IF($H43=U$6,$G43,0)-IF($I43=U$6,$G43,0)</f>
        <v>0</v>
      </c>
      <c r="V43" s="10">
        <f>+IF($H43=V$6,$G43,0)-IF($I43=V$6,$G43,0)</f>
        <v>0</v>
      </c>
      <c r="W43" s="10">
        <f>+IF($H43=W$6,$G43,0)-IF($I43=W$6,$G43,0)</f>
        <v>0</v>
      </c>
      <c r="X43" s="10">
        <f>+IF($H43=X$6,$G43,0)-IF($I43=X$6,$G43,0)</f>
        <v>0</v>
      </c>
      <c r="Y43" s="10">
        <f>+IF($H43=Y$6,$G43,0)-IF($I43=Y$6,$G43,0)</f>
        <v>0</v>
      </c>
      <c r="Z43" s="10">
        <f>+IF($H43=Z$6,$G43,0)-IF($I43=Z$6,$G43,0)</f>
        <v>0</v>
      </c>
      <c r="AA43" s="10">
        <f>+IF($H43=AA$6,$G43,0)-IF($I43=AA$6,$G43,0)</f>
        <v>0</v>
      </c>
      <c r="AB43" s="10">
        <f>+IF($H43=AB$6,$G43,0)-IF($I43=AB$6,$G43,0)</f>
        <v>0</v>
      </c>
      <c r="AC43" s="10">
        <f>+IF($H43=AC$6,$G43,0)-IF($I43=AC$6,$G43,0)</f>
        <v>0</v>
      </c>
      <c r="AD43" s="10">
        <f>+IF($H43=AD$6,$G43,0)-IF($I43=AD$6,$G43,0)</f>
        <v>0</v>
      </c>
      <c r="AE43" s="10">
        <f>+IF($H43=AE$6,$G43,0)-IF($I43=AE$6,$G43,0)</f>
        <v>0</v>
      </c>
      <c r="AF43" s="10">
        <f>+IF($H43=AF$6,$G43,0)-IF($I43=AF$6,$G43,0)</f>
        <v>0</v>
      </c>
      <c r="AG43" s="10">
        <f>+IF($H43=AG$6,$C43,0)-IF($I43=AG$6,$C43,0)</f>
        <v>-55200</v>
      </c>
      <c r="AH43" s="10">
        <f>+IF($H43=AH$6,$C43,0)-IF($I43=AH$6,$C43,0)</f>
        <v>0</v>
      </c>
      <c r="AI43" s="10">
        <f>+IF($H43=AI$6,$C43,0)-IF($I43=AI$6,$C43,0)</f>
        <v>0</v>
      </c>
      <c r="AJ43" s="10">
        <f>+IF($H43=AJ$6,$C43,0)-IF($I43=AJ$6,$C43,0)</f>
        <v>0</v>
      </c>
      <c r="AK43" s="10">
        <f>IF(D43="payée",$E43,0)</f>
        <v>0</v>
      </c>
      <c r="AL43" s="10">
        <f>IF(D43="payée",$F43,0)</f>
        <v>0</v>
      </c>
      <c r="AM43" s="10">
        <f>IF(D43="perçue",-$E43,0)</f>
        <v>0</v>
      </c>
      <c r="AN43" s="10">
        <f>IF(D43="perçue",-$F43,0)</f>
        <v>0</v>
      </c>
      <c r="AO43" s="10">
        <f>+IF($H43=AO$6,$G43,0)-IF($I43=AO$6,$G43,0)</f>
        <v>0</v>
      </c>
      <c r="AP43" s="10">
        <f>+IF($H43=AP$6,$G43,0)-IF($I43=AP$6,$G43,0)</f>
        <v>0</v>
      </c>
      <c r="AQ43" s="10">
        <f>+IF($H43=AQ$6,$G43,0)-IF($I43=AQ$6,$G43,0)</f>
        <v>0</v>
      </c>
      <c r="AR43" s="10">
        <f>+IF($H43=AR$6,$G43,0)-IF($I43=AR$6,$G43,0)</f>
        <v>0</v>
      </c>
      <c r="AS43" s="10">
        <f>+IF($H43=AS$6,$G43,0)-IF($I43=AS$6,$G43,0)</f>
        <v>0</v>
      </c>
      <c r="AT43" s="10">
        <f>+IF($H43=AT$6,$G43,0)-IF($I43=AT$6,$G43,0)</f>
        <v>0</v>
      </c>
      <c r="AU43" s="10">
        <f>+IF($H43=AU$6,$G43,0)-IF($I43=AU$6,$G43,0)</f>
        <v>0</v>
      </c>
      <c r="AV43" s="10">
        <f>+IF($H43=AV$6,$G43,0)-IF($I43=AV$6,$G43,0)</f>
        <v>0</v>
      </c>
      <c r="AW43" s="10">
        <f>+IF($H43=AW$6,$G43,0)-IF($I43=AW$6,$G43,0)</f>
        <v>0</v>
      </c>
      <c r="AX43" s="10">
        <f>+IF($H43=AX$6,$G43,0)-IF($I43=AX$6,$G43,0)</f>
        <v>0</v>
      </c>
      <c r="AY43" s="10">
        <f>+IF($H43=AY$6,$G43,0)-IF($I43=AY$6,$G43,0)</f>
        <v>0</v>
      </c>
      <c r="AZ43" s="10">
        <f>+IF($H43=AZ$6,$G43,0)-IF($I43=AZ$6,$G43,0)</f>
        <v>0</v>
      </c>
      <c r="BA43" s="10">
        <f>+IF($H43=BA$6,$C43,0)-IF($I43=BA$6,$C43,0)</f>
        <v>0</v>
      </c>
      <c r="BB43" s="10">
        <f>+IF($H43=BB$6,$C43,0)-IF($I43=BB$6,$C43,0)</f>
        <v>0</v>
      </c>
      <c r="BC43" s="10">
        <f>+IF($H43=BC$6,$C43,0)-IF($I43=BC$6,$C43,0)</f>
        <v>0</v>
      </c>
      <c r="BD43" s="10">
        <f>+IF($H43=BD$6,$C43,0)-IF($I43=BD$6,$C43,0)</f>
        <v>0</v>
      </c>
      <c r="BE43" s="10">
        <f>+IF($H43=BE$6,$C43,0)-IF($I43=BE$6,$C43,0)</f>
        <v>0</v>
      </c>
      <c r="BF43" s="10">
        <f>+IF($H43=BF$6,$C43,0)-IF($I43=BF$6,$C43,0)</f>
        <v>0</v>
      </c>
      <c r="BG43" s="10">
        <f>+IF($H43=BG$6,$C43,0)-IF($I43=BG$6,$C43,0)</f>
        <v>0</v>
      </c>
      <c r="BH43" s="10">
        <f>+IF($H43=BH$6,$C43,0)-IF($I43=BH$6,$C43,0)</f>
        <v>0</v>
      </c>
      <c r="BI43" s="10">
        <f>+IF($H43=BI$6,$G43,0)-IF($I43=BI$6,$G43,0)</f>
        <v>0</v>
      </c>
      <c r="BJ43" s="10">
        <f>+IF($H43=BJ$6,$G43,0)-IF($I43=BJ$6,$G43,0)</f>
        <v>0</v>
      </c>
      <c r="BK43" s="10">
        <f>+IF($H43=BK$6,$G43,0)-IF($I43=BK$6,$G43,0)</f>
        <v>0</v>
      </c>
      <c r="BL43" s="10">
        <f>+IF($H43=BL$6,$G43,0)-IF($I43=BL$6,$G43,0)</f>
        <v>55200</v>
      </c>
      <c r="BM43" s="10">
        <f>+IF($H43=BM$6,$G43,0)-IF($I43=BM$6,$G43,0)</f>
        <v>0</v>
      </c>
      <c r="BN43" s="10">
        <f>+IF($H43=BN$6,$G43,0)-IF($I43=BN$6,$G43,0)</f>
        <v>0</v>
      </c>
      <c r="BO43" s="10">
        <f>+IF($H43=BO$6,$G43,0)-IF($I43=BO$6,$G43,0)</f>
        <v>0</v>
      </c>
      <c r="BP43" s="10">
        <f>+IF($H43=BP$6,$G43,0)-IF($I43=BP$6,$G43,0)</f>
        <v>0</v>
      </c>
      <c r="BQ43" s="10">
        <f>+IF($H43=BQ$6,$G43,0)-IF($I43=BQ$6,$G43,0)</f>
        <v>0</v>
      </c>
      <c r="BR43" s="10">
        <f>SUM(J43:BQ43)</f>
        <v>0</v>
      </c>
    </row>
    <row r="44" spans="1:70" s="9" customFormat="1" x14ac:dyDescent="0.25">
      <c r="A44" s="19">
        <v>45506</v>
      </c>
      <c r="B44" s="21" t="s">
        <v>107</v>
      </c>
      <c r="C44" s="20">
        <v>1106.6400000000001</v>
      </c>
      <c r="D44" s="20" t="s">
        <v>13</v>
      </c>
      <c r="E44" s="20">
        <f>ROUND(IF(D44='[1]Liste choix'!$C$8,0,IF($H44=$S$6,(C44/1.14975*0.05*0.5),C44/1.14975*0.05)),2)</f>
        <v>0</v>
      </c>
      <c r="F44" s="20">
        <f>ROUND(IF(D44='[1]Liste choix'!$C$8,0,IF($H44=$S$6,C44/1.14975*0.09975*0.5,C44/1.14975*0.09975)),2)</f>
        <v>0</v>
      </c>
      <c r="G44" s="20">
        <f>C44-E44-F44</f>
        <v>1106.6400000000001</v>
      </c>
      <c r="H44" s="19" t="s">
        <v>17</v>
      </c>
      <c r="I44" s="19" t="s">
        <v>8</v>
      </c>
      <c r="J44" s="10">
        <f>+IF($H44=$J$6,$G44,0)-IF($I44=$J$6,$G44,0)</f>
        <v>0</v>
      </c>
      <c r="K44" s="10">
        <f>+IF($H44=K$6,$G44,0)-IF($I44=K$6,$G44,0)</f>
        <v>0</v>
      </c>
      <c r="L44" s="10">
        <f>+IF($H44=L$6,$G44,0)-IF($I44=L$6,$G44,0)</f>
        <v>0</v>
      </c>
      <c r="M44" s="10">
        <f>+IF($H44=M$6,$G44,0)-IF($I44=M$6,$G44,0)</f>
        <v>0</v>
      </c>
      <c r="N44" s="10">
        <f>+IF($H44=N$6,$G44,0)-IF($I44=N$6,$G44,0)</f>
        <v>0</v>
      </c>
      <c r="O44" s="10">
        <f>+IF($H44=O$6,$G44,0)-IF($I44=O$6,$G44,0)</f>
        <v>0</v>
      </c>
      <c r="P44" s="10">
        <f>+IF($H44=P$6,$G44,0)-IF($I44=P$6,$G44,0)</f>
        <v>0</v>
      </c>
      <c r="Q44" s="10">
        <f>+IF($H44=Q$6,$G44,0)-IF($I44=Q$6,$G44,0)</f>
        <v>0</v>
      </c>
      <c r="R44" s="10">
        <f>+IF($H44=R$6,$G44,0)-IF($I44=R$6,$G44,0)</f>
        <v>0</v>
      </c>
      <c r="S44" s="10">
        <f>+IF($H44=S$6,$G44,0)-IF($I44=S$6,$G44,0)</f>
        <v>0</v>
      </c>
      <c r="T44" s="10">
        <f>+IF($H44=T$6,$G44,0)-IF($I44=T$6,$G44,0)</f>
        <v>0</v>
      </c>
      <c r="U44" s="10">
        <f>+IF($H44=U$6,$G44,0)-IF($I44=U$6,$G44,0)</f>
        <v>0</v>
      </c>
      <c r="V44" s="10">
        <f>+IF($H44=V$6,$G44,0)-IF($I44=V$6,$G44,0)</f>
        <v>0</v>
      </c>
      <c r="W44" s="10">
        <f>+IF($H44=W$6,$G44,0)-IF($I44=W$6,$G44,0)</f>
        <v>0</v>
      </c>
      <c r="X44" s="10">
        <f>+IF($H44=X$6,$G44,0)-IF($I44=X$6,$G44,0)</f>
        <v>0</v>
      </c>
      <c r="Y44" s="10">
        <f>+IF($H44=Y$6,$G44,0)-IF($I44=Y$6,$G44,0)</f>
        <v>0</v>
      </c>
      <c r="Z44" s="10">
        <f>+IF($H44=Z$6,$G44,0)-IF($I44=Z$6,$G44,0)</f>
        <v>0</v>
      </c>
      <c r="AA44" s="10">
        <f>+IF($H44=AA$6,$G44,0)-IF($I44=AA$6,$G44,0)</f>
        <v>0</v>
      </c>
      <c r="AB44" s="10">
        <f>+IF($H44=AB$6,$G44,0)-IF($I44=AB$6,$G44,0)</f>
        <v>0</v>
      </c>
      <c r="AC44" s="10">
        <f>+IF($H44=AC$6,$G44,0)-IF($I44=AC$6,$G44,0)</f>
        <v>0</v>
      </c>
      <c r="AD44" s="10">
        <f>+IF($H44=AD$6,$G44,0)-IF($I44=AD$6,$G44,0)</f>
        <v>0</v>
      </c>
      <c r="AE44" s="10">
        <f>+IF($H44=AE$6,$G44,0)-IF($I44=AE$6,$G44,0)</f>
        <v>0</v>
      </c>
      <c r="AF44" s="10">
        <f>+IF($H44=AF$6,$G44,0)-IF($I44=AF$6,$G44,0)</f>
        <v>0</v>
      </c>
      <c r="AG44" s="10">
        <f>+IF($H44=AG$6,$C44,0)-IF($I44=AG$6,$C44,0)</f>
        <v>1106.6400000000001</v>
      </c>
      <c r="AH44" s="10">
        <f>+IF($H44=AH$6,$C44,0)-IF($I44=AH$6,$C44,0)</f>
        <v>-1106.6400000000001</v>
      </c>
      <c r="AI44" s="10">
        <f>+IF($H44=AI$6,$C44,0)-IF($I44=AI$6,$C44,0)</f>
        <v>0</v>
      </c>
      <c r="AJ44" s="10">
        <f>+IF($H44=AJ$6,$C44,0)-IF($I44=AJ$6,$C44,0)</f>
        <v>0</v>
      </c>
      <c r="AK44" s="10">
        <f>IF(D44="payée",$E44,0)</f>
        <v>0</v>
      </c>
      <c r="AL44" s="10">
        <f>IF(D44="payée",$F44,0)</f>
        <v>0</v>
      </c>
      <c r="AM44" s="10">
        <f>IF(D44="perçue",-$E44,0)</f>
        <v>0</v>
      </c>
      <c r="AN44" s="10">
        <f>IF(D44="perçue",-$F44,0)</f>
        <v>0</v>
      </c>
      <c r="AO44" s="10">
        <f>+IF($H44=AO$6,$G44,0)-IF($I44=AO$6,$G44,0)</f>
        <v>0</v>
      </c>
      <c r="AP44" s="10">
        <f>+IF($H44=AP$6,$G44,0)-IF($I44=AP$6,$G44,0)</f>
        <v>0</v>
      </c>
      <c r="AQ44" s="10">
        <f>+IF($H44=AQ$6,$G44,0)-IF($I44=AQ$6,$G44,0)</f>
        <v>0</v>
      </c>
      <c r="AR44" s="10">
        <f>+IF($H44=AR$6,$G44,0)-IF($I44=AR$6,$G44,0)</f>
        <v>0</v>
      </c>
      <c r="AS44" s="10">
        <f>+IF($H44=AS$6,$G44,0)-IF($I44=AS$6,$G44,0)</f>
        <v>0</v>
      </c>
      <c r="AT44" s="10">
        <f>+IF($H44=AT$6,$G44,0)-IF($I44=AT$6,$G44,0)</f>
        <v>0</v>
      </c>
      <c r="AU44" s="10">
        <f>+IF($H44=AU$6,$G44,0)-IF($I44=AU$6,$G44,0)</f>
        <v>0</v>
      </c>
      <c r="AV44" s="10">
        <f>+IF($H44=AV$6,$G44,0)-IF($I44=AV$6,$G44,0)</f>
        <v>0</v>
      </c>
      <c r="AW44" s="10">
        <f>+IF($H44=AW$6,$G44,0)-IF($I44=AW$6,$G44,0)</f>
        <v>0</v>
      </c>
      <c r="AX44" s="10">
        <f>+IF($H44=AX$6,$G44,0)-IF($I44=AX$6,$G44,0)</f>
        <v>0</v>
      </c>
      <c r="AY44" s="10">
        <f>+IF($H44=AY$6,$G44,0)-IF($I44=AY$6,$G44,0)</f>
        <v>0</v>
      </c>
      <c r="AZ44" s="10">
        <f>+IF($H44=AZ$6,$G44,0)-IF($I44=AZ$6,$G44,0)</f>
        <v>0</v>
      </c>
      <c r="BA44" s="10">
        <f>+IF($H44=BA$6,$C44,0)-IF($I44=BA$6,$C44,0)</f>
        <v>0</v>
      </c>
      <c r="BB44" s="10">
        <f>+IF($H44=BB$6,$C44,0)-IF($I44=BB$6,$C44,0)</f>
        <v>0</v>
      </c>
      <c r="BC44" s="10">
        <f>+IF($H44=BC$6,$C44,0)-IF($I44=BC$6,$C44,0)</f>
        <v>0</v>
      </c>
      <c r="BD44" s="10">
        <f>+IF($H44=BD$6,$C44,0)-IF($I44=BD$6,$C44,0)</f>
        <v>0</v>
      </c>
      <c r="BE44" s="10">
        <f>+IF($H44=BE$6,$C44,0)-IF($I44=BE$6,$C44,0)</f>
        <v>0</v>
      </c>
      <c r="BF44" s="10">
        <f>+IF($H44=BF$6,$C44,0)-IF($I44=BF$6,$C44,0)</f>
        <v>0</v>
      </c>
      <c r="BG44" s="10">
        <f>+IF($H44=BG$6,$C44,0)-IF($I44=BG$6,$C44,0)</f>
        <v>0</v>
      </c>
      <c r="BH44" s="10">
        <f>+IF($H44=BH$6,$C44,0)-IF($I44=BH$6,$C44,0)</f>
        <v>0</v>
      </c>
      <c r="BI44" s="10">
        <f>+IF($H44=BI$6,$G44,0)-IF($I44=BI$6,$G44,0)</f>
        <v>0</v>
      </c>
      <c r="BJ44" s="10">
        <f>+IF($H44=BJ$6,$G44,0)-IF($I44=BJ$6,$G44,0)</f>
        <v>0</v>
      </c>
      <c r="BK44" s="10">
        <f>+IF($H44=BK$6,$G44,0)-IF($I44=BK$6,$G44,0)</f>
        <v>0</v>
      </c>
      <c r="BL44" s="10">
        <f>+IF($H44=BL$6,$G44,0)-IF($I44=BL$6,$G44,0)</f>
        <v>0</v>
      </c>
      <c r="BM44" s="10">
        <f>+IF($H44=BM$6,$G44,0)-IF($I44=BM$6,$G44,0)</f>
        <v>0</v>
      </c>
      <c r="BN44" s="10">
        <f>+IF($H44=BN$6,$G44,0)-IF($I44=BN$6,$G44,0)</f>
        <v>0</v>
      </c>
      <c r="BO44" s="10">
        <f>+IF($H44=BO$6,$G44,0)-IF($I44=BO$6,$G44,0)</f>
        <v>0</v>
      </c>
      <c r="BP44" s="10">
        <f>+IF($H44=BP$6,$G44,0)-IF($I44=BP$6,$G44,0)</f>
        <v>0</v>
      </c>
      <c r="BQ44" s="10">
        <f>+IF($H44=BQ$6,$G44,0)-IF($I44=BQ$6,$G44,0)</f>
        <v>0</v>
      </c>
      <c r="BR44" s="10">
        <f>SUM(J44:BQ44)</f>
        <v>0</v>
      </c>
    </row>
    <row r="45" spans="1:70" s="9" customFormat="1" x14ac:dyDescent="0.25">
      <c r="A45" s="19">
        <v>45506</v>
      </c>
      <c r="B45" s="21" t="s">
        <v>106</v>
      </c>
      <c r="C45" s="20">
        <v>2213.27</v>
      </c>
      <c r="D45" s="20" t="s">
        <v>13</v>
      </c>
      <c r="E45" s="20">
        <f>ROUND(IF(D45='[1]Liste choix'!$C$8,0,IF($H45=$S$6,(C45/1.14975*0.05*0.5),C45/1.14975*0.05)),2)</f>
        <v>0</v>
      </c>
      <c r="F45" s="20">
        <f>ROUND(IF(D45='[1]Liste choix'!$C$8,0,IF($H45=$S$6,C45/1.14975*0.09975*0.5,C45/1.14975*0.09975)),2)</f>
        <v>0</v>
      </c>
      <c r="G45" s="20">
        <f>C45-E45-F45</f>
        <v>2213.27</v>
      </c>
      <c r="H45" s="19" t="s">
        <v>17</v>
      </c>
      <c r="I45" s="19" t="s">
        <v>8</v>
      </c>
      <c r="J45" s="10">
        <f>+IF($H45=$J$6,$G45,0)-IF($I45=$J$6,$G45,0)</f>
        <v>0</v>
      </c>
      <c r="K45" s="10">
        <f>+IF($H45=K$6,$G45,0)-IF($I45=K$6,$G45,0)</f>
        <v>0</v>
      </c>
      <c r="L45" s="10">
        <f>+IF($H45=L$6,$G45,0)-IF($I45=L$6,$G45,0)</f>
        <v>0</v>
      </c>
      <c r="M45" s="10">
        <f>+IF($H45=M$6,$G45,0)-IF($I45=M$6,$G45,0)</f>
        <v>0</v>
      </c>
      <c r="N45" s="10">
        <f>+IF($H45=N$6,$G45,0)-IF($I45=N$6,$G45,0)</f>
        <v>0</v>
      </c>
      <c r="O45" s="10">
        <f>+IF($H45=O$6,$G45,0)-IF($I45=O$6,$G45,0)</f>
        <v>0</v>
      </c>
      <c r="P45" s="10">
        <f>+IF($H45=P$6,$G45,0)-IF($I45=P$6,$G45,0)</f>
        <v>0</v>
      </c>
      <c r="Q45" s="10">
        <f>+IF($H45=Q$6,$G45,0)-IF($I45=Q$6,$G45,0)</f>
        <v>0</v>
      </c>
      <c r="R45" s="10">
        <f>+IF($H45=R$6,$G45,0)-IF($I45=R$6,$G45,0)</f>
        <v>0</v>
      </c>
      <c r="S45" s="10">
        <f>+IF($H45=S$6,$G45,0)-IF($I45=S$6,$G45,0)</f>
        <v>0</v>
      </c>
      <c r="T45" s="10">
        <f>+IF($H45=T$6,$G45,0)-IF($I45=T$6,$G45,0)</f>
        <v>0</v>
      </c>
      <c r="U45" s="10">
        <f>+IF($H45=U$6,$G45,0)-IF($I45=U$6,$G45,0)</f>
        <v>0</v>
      </c>
      <c r="V45" s="10">
        <f>+IF($H45=V$6,$G45,0)-IF($I45=V$6,$G45,0)</f>
        <v>0</v>
      </c>
      <c r="W45" s="10">
        <f>+IF($H45=W$6,$G45,0)-IF($I45=W$6,$G45,0)</f>
        <v>0</v>
      </c>
      <c r="X45" s="10">
        <f>+IF($H45=X$6,$G45,0)-IF($I45=X$6,$G45,0)</f>
        <v>0</v>
      </c>
      <c r="Y45" s="10">
        <f>+IF($H45=Y$6,$G45,0)-IF($I45=Y$6,$G45,0)</f>
        <v>0</v>
      </c>
      <c r="Z45" s="10">
        <f>+IF($H45=Z$6,$G45,0)-IF($I45=Z$6,$G45,0)</f>
        <v>0</v>
      </c>
      <c r="AA45" s="10">
        <f>+IF($H45=AA$6,$G45,0)-IF($I45=AA$6,$G45,0)</f>
        <v>0</v>
      </c>
      <c r="AB45" s="10">
        <f>+IF($H45=AB$6,$G45,0)-IF($I45=AB$6,$G45,0)</f>
        <v>0</v>
      </c>
      <c r="AC45" s="10">
        <f>+IF($H45=AC$6,$G45,0)-IF($I45=AC$6,$G45,0)</f>
        <v>0</v>
      </c>
      <c r="AD45" s="10">
        <f>+IF($H45=AD$6,$G45,0)-IF($I45=AD$6,$G45,0)</f>
        <v>0</v>
      </c>
      <c r="AE45" s="10">
        <f>+IF($H45=AE$6,$G45,0)-IF($I45=AE$6,$G45,0)</f>
        <v>0</v>
      </c>
      <c r="AF45" s="10">
        <f>+IF($H45=AF$6,$G45,0)-IF($I45=AF$6,$G45,0)</f>
        <v>0</v>
      </c>
      <c r="AG45" s="10">
        <f>+IF($H45=AG$6,$C45,0)-IF($I45=AG$6,$C45,0)</f>
        <v>2213.27</v>
      </c>
      <c r="AH45" s="10">
        <f>+IF($H45=AH$6,$C45,0)-IF($I45=AH$6,$C45,0)</f>
        <v>-2213.27</v>
      </c>
      <c r="AI45" s="10">
        <f>+IF($H45=AI$6,$C45,0)-IF($I45=AI$6,$C45,0)</f>
        <v>0</v>
      </c>
      <c r="AJ45" s="10">
        <f>+IF($H45=AJ$6,$C45,0)-IF($I45=AJ$6,$C45,0)</f>
        <v>0</v>
      </c>
      <c r="AK45" s="10">
        <f>IF(D45="payée",$E45,0)</f>
        <v>0</v>
      </c>
      <c r="AL45" s="10">
        <f>IF(D45="payée",$F45,0)</f>
        <v>0</v>
      </c>
      <c r="AM45" s="10">
        <f>IF(D45="perçue",-$E45,0)</f>
        <v>0</v>
      </c>
      <c r="AN45" s="10">
        <f>IF(D45="perçue",-$F45,0)</f>
        <v>0</v>
      </c>
      <c r="AO45" s="10">
        <f>+IF($H45=AO$6,$G45,0)-IF($I45=AO$6,$G45,0)</f>
        <v>0</v>
      </c>
      <c r="AP45" s="10">
        <f>+IF($H45=AP$6,$G45,0)-IF($I45=AP$6,$G45,0)</f>
        <v>0</v>
      </c>
      <c r="AQ45" s="10">
        <f>+IF($H45=AQ$6,$G45,0)-IF($I45=AQ$6,$G45,0)</f>
        <v>0</v>
      </c>
      <c r="AR45" s="10">
        <f>+IF($H45=AR$6,$G45,0)-IF($I45=AR$6,$G45,0)</f>
        <v>0</v>
      </c>
      <c r="AS45" s="10">
        <f>+IF($H45=AS$6,$G45,0)-IF($I45=AS$6,$G45,0)</f>
        <v>0</v>
      </c>
      <c r="AT45" s="10">
        <f>+IF($H45=AT$6,$G45,0)-IF($I45=AT$6,$G45,0)</f>
        <v>0</v>
      </c>
      <c r="AU45" s="10">
        <f>+IF($H45=AU$6,$G45,0)-IF($I45=AU$6,$G45,0)</f>
        <v>0</v>
      </c>
      <c r="AV45" s="10">
        <f>+IF($H45=AV$6,$G45,0)-IF($I45=AV$6,$G45,0)</f>
        <v>0</v>
      </c>
      <c r="AW45" s="10">
        <f>+IF($H45=AW$6,$G45,0)-IF($I45=AW$6,$G45,0)</f>
        <v>0</v>
      </c>
      <c r="AX45" s="10">
        <f>+IF($H45=AX$6,$G45,0)-IF($I45=AX$6,$G45,0)</f>
        <v>0</v>
      </c>
      <c r="AY45" s="10">
        <f>+IF($H45=AY$6,$G45,0)-IF($I45=AY$6,$G45,0)</f>
        <v>0</v>
      </c>
      <c r="AZ45" s="10">
        <f>+IF($H45=AZ$6,$G45,0)-IF($I45=AZ$6,$G45,0)</f>
        <v>0</v>
      </c>
      <c r="BA45" s="10">
        <f>+IF($H45=BA$6,$C45,0)-IF($I45=BA$6,$C45,0)</f>
        <v>0</v>
      </c>
      <c r="BB45" s="10">
        <f>+IF($H45=BB$6,$C45,0)-IF($I45=BB$6,$C45,0)</f>
        <v>0</v>
      </c>
      <c r="BC45" s="10">
        <f>+IF($H45=BC$6,$C45,0)-IF($I45=BC$6,$C45,0)</f>
        <v>0</v>
      </c>
      <c r="BD45" s="10">
        <f>+IF($H45=BD$6,$C45,0)-IF($I45=BD$6,$C45,0)</f>
        <v>0</v>
      </c>
      <c r="BE45" s="10">
        <f>+IF($H45=BE$6,$C45,0)-IF($I45=BE$6,$C45,0)</f>
        <v>0</v>
      </c>
      <c r="BF45" s="10">
        <f>+IF($H45=BF$6,$C45,0)-IF($I45=BF$6,$C45,0)</f>
        <v>0</v>
      </c>
      <c r="BG45" s="10">
        <f>+IF($H45=BG$6,$C45,0)-IF($I45=BG$6,$C45,0)</f>
        <v>0</v>
      </c>
      <c r="BH45" s="10">
        <f>+IF($H45=BH$6,$C45,0)-IF($I45=BH$6,$C45,0)</f>
        <v>0</v>
      </c>
      <c r="BI45" s="10">
        <f>+IF($H45=BI$6,$G45,0)-IF($I45=BI$6,$G45,0)</f>
        <v>0</v>
      </c>
      <c r="BJ45" s="10">
        <f>+IF($H45=BJ$6,$G45,0)-IF($I45=BJ$6,$G45,0)</f>
        <v>0</v>
      </c>
      <c r="BK45" s="10">
        <f>+IF($H45=BK$6,$G45,0)-IF($I45=BK$6,$G45,0)</f>
        <v>0</v>
      </c>
      <c r="BL45" s="10">
        <f>+IF($H45=BL$6,$G45,0)-IF($I45=BL$6,$G45,0)</f>
        <v>0</v>
      </c>
      <c r="BM45" s="10">
        <f>+IF($H45=BM$6,$G45,0)-IF($I45=BM$6,$G45,0)</f>
        <v>0</v>
      </c>
      <c r="BN45" s="10">
        <f>+IF($H45=BN$6,$G45,0)-IF($I45=BN$6,$G45,0)</f>
        <v>0</v>
      </c>
      <c r="BO45" s="10">
        <f>+IF($H45=BO$6,$G45,0)-IF($I45=BO$6,$G45,0)</f>
        <v>0</v>
      </c>
      <c r="BP45" s="10">
        <f>+IF($H45=BP$6,$G45,0)-IF($I45=BP$6,$G45,0)</f>
        <v>0</v>
      </c>
      <c r="BQ45" s="10">
        <f>+IF($H45=BQ$6,$G45,0)-IF($I45=BQ$6,$G45,0)</f>
        <v>0</v>
      </c>
      <c r="BR45" s="10">
        <f>SUM(J45:BQ45)</f>
        <v>0</v>
      </c>
    </row>
    <row r="46" spans="1:70" s="9" customFormat="1" x14ac:dyDescent="0.25">
      <c r="A46" s="19">
        <v>45506</v>
      </c>
      <c r="B46" s="21" t="s">
        <v>105</v>
      </c>
      <c r="C46" s="20">
        <v>1624.12</v>
      </c>
      <c r="D46" s="20" t="s">
        <v>13</v>
      </c>
      <c r="E46" s="20">
        <f>ROUND(IF(D46='[1]Liste choix'!$C$8,0,IF($H46=$S$6,(C46/1.14975*0.05*0.5),C46/1.14975*0.05)),2)</f>
        <v>0</v>
      </c>
      <c r="F46" s="20">
        <f>ROUND(IF(D46='[1]Liste choix'!$C$8,0,IF($H46=$S$6,C46/1.14975*0.09975*0.5,C46/1.14975*0.09975)),2)</f>
        <v>0</v>
      </c>
      <c r="G46" s="20">
        <f>C46-E46-F46</f>
        <v>1624.12</v>
      </c>
      <c r="H46" s="19" t="s">
        <v>12</v>
      </c>
      <c r="I46" s="19" t="s">
        <v>17</v>
      </c>
      <c r="J46" s="10">
        <f>+IF($H46=$J$6,$G46,0)-IF($I46=$J$6,$G46,0)</f>
        <v>0</v>
      </c>
      <c r="K46" s="10">
        <f>+IF($H46=K$6,$G46,0)-IF($I46=K$6,$G46,0)</f>
        <v>0</v>
      </c>
      <c r="L46" s="10">
        <f>+IF($H46=L$6,$G46,0)-IF($I46=L$6,$G46,0)</f>
        <v>0</v>
      </c>
      <c r="M46" s="10">
        <f>+IF($H46=M$6,$G46,0)-IF($I46=M$6,$G46,0)</f>
        <v>0</v>
      </c>
      <c r="N46" s="10">
        <f>+IF($H46=N$6,$G46,0)-IF($I46=N$6,$G46,0)</f>
        <v>0</v>
      </c>
      <c r="O46" s="10">
        <f>+IF($H46=O$6,$G46,0)-IF($I46=O$6,$G46,0)</f>
        <v>0</v>
      </c>
      <c r="P46" s="10">
        <f>+IF($H46=P$6,$G46,0)-IF($I46=P$6,$G46,0)</f>
        <v>0</v>
      </c>
      <c r="Q46" s="10">
        <f>+IF($H46=Q$6,$G46,0)-IF($I46=Q$6,$G46,0)</f>
        <v>0</v>
      </c>
      <c r="R46" s="10">
        <f>+IF($H46=R$6,$G46,0)-IF($I46=R$6,$G46,0)</f>
        <v>0</v>
      </c>
      <c r="S46" s="10">
        <f>+IF($H46=S$6,$G46,0)-IF($I46=S$6,$G46,0)</f>
        <v>0</v>
      </c>
      <c r="T46" s="10">
        <f>+IF($H46=T$6,$G46,0)-IF($I46=T$6,$G46,0)</f>
        <v>0</v>
      </c>
      <c r="U46" s="10">
        <f>+IF($H46=U$6,$G46,0)-IF($I46=U$6,$G46,0)</f>
        <v>0</v>
      </c>
      <c r="V46" s="10">
        <f>+IF($H46=V$6,$G46,0)-IF($I46=V$6,$G46,0)</f>
        <v>0</v>
      </c>
      <c r="W46" s="10">
        <f>+IF($H46=W$6,$G46,0)-IF($I46=W$6,$G46,0)</f>
        <v>0</v>
      </c>
      <c r="X46" s="10">
        <f>+IF($H46=X$6,$G46,0)-IF($I46=X$6,$G46,0)</f>
        <v>0</v>
      </c>
      <c r="Y46" s="10">
        <f>+IF($H46=Y$6,$G46,0)-IF($I46=Y$6,$G46,0)</f>
        <v>0</v>
      </c>
      <c r="Z46" s="10">
        <f>+IF($H46=Z$6,$G46,0)-IF($I46=Z$6,$G46,0)</f>
        <v>0</v>
      </c>
      <c r="AA46" s="10">
        <f>+IF($H46=AA$6,$G46,0)-IF($I46=AA$6,$G46,0)</f>
        <v>0</v>
      </c>
      <c r="AB46" s="10">
        <f>+IF($H46=AB$6,$G46,0)-IF($I46=AB$6,$G46,0)</f>
        <v>0</v>
      </c>
      <c r="AC46" s="10">
        <f>+IF($H46=AC$6,$G46,0)-IF($I46=AC$6,$G46,0)</f>
        <v>0</v>
      </c>
      <c r="AD46" s="10">
        <f>+IF($H46=AD$6,$G46,0)-IF($I46=AD$6,$G46,0)</f>
        <v>0</v>
      </c>
      <c r="AE46" s="10">
        <f>+IF($H46=AE$6,$G46,0)-IF($I46=AE$6,$G46,0)</f>
        <v>0</v>
      </c>
      <c r="AF46" s="10">
        <f>+IF($H46=AF$6,$G46,0)-IF($I46=AF$6,$G46,0)</f>
        <v>0</v>
      </c>
      <c r="AG46" s="10">
        <f>+IF($H46=AG$6,$C46,0)-IF($I46=AG$6,$C46,0)</f>
        <v>-1624.12</v>
      </c>
      <c r="AH46" s="10">
        <f>+IF($H46=AH$6,$C46,0)-IF($I46=AH$6,$C46,0)</f>
        <v>0</v>
      </c>
      <c r="AI46" s="10">
        <f>+IF($H46=AI$6,$C46,0)-IF($I46=AI$6,$C46,0)</f>
        <v>0</v>
      </c>
      <c r="AJ46" s="10">
        <f>+IF($H46=AJ$6,$C46,0)-IF($I46=AJ$6,$C46,0)</f>
        <v>0</v>
      </c>
      <c r="AK46" s="10">
        <f>IF(D46="payée",$E46,0)</f>
        <v>0</v>
      </c>
      <c r="AL46" s="10">
        <f>IF(D46="payée",$F46,0)</f>
        <v>0</v>
      </c>
      <c r="AM46" s="10">
        <f>IF(D46="perçue",-$E46,0)</f>
        <v>0</v>
      </c>
      <c r="AN46" s="10">
        <f>IF(D46="perçue",-$F46,0)</f>
        <v>0</v>
      </c>
      <c r="AO46" s="10">
        <f>+IF($H46=AO$6,$G46,0)-IF($I46=AO$6,$G46,0)</f>
        <v>0</v>
      </c>
      <c r="AP46" s="10">
        <f>+IF($H46=AP$6,$G46,0)-IF($I46=AP$6,$G46,0)</f>
        <v>0</v>
      </c>
      <c r="AQ46" s="10">
        <f>+IF($H46=AQ$6,$G46,0)-IF($I46=AQ$6,$G46,0)</f>
        <v>0</v>
      </c>
      <c r="AR46" s="10">
        <f>+IF($H46=AR$6,$G46,0)-IF($I46=AR$6,$G46,0)</f>
        <v>0</v>
      </c>
      <c r="AS46" s="10">
        <f>+IF($H46=AS$6,$G46,0)-IF($I46=AS$6,$G46,0)</f>
        <v>0</v>
      </c>
      <c r="AT46" s="10">
        <f>+IF($H46=AT$6,$G46,0)-IF($I46=AT$6,$G46,0)</f>
        <v>0</v>
      </c>
      <c r="AU46" s="10">
        <f>+IF($H46=AU$6,$G46,0)-IF($I46=AU$6,$G46,0)</f>
        <v>0</v>
      </c>
      <c r="AV46" s="10">
        <f>+IF($H46=AV$6,$G46,0)-IF($I46=AV$6,$G46,0)</f>
        <v>0</v>
      </c>
      <c r="AW46" s="10">
        <f>+IF($H46=AW$6,$G46,0)-IF($I46=AW$6,$G46,0)</f>
        <v>0</v>
      </c>
      <c r="AX46" s="10">
        <f>+IF($H46=AX$6,$G46,0)-IF($I46=AX$6,$G46,0)</f>
        <v>0</v>
      </c>
      <c r="AY46" s="10">
        <f>+IF($H46=AY$6,$G46,0)-IF($I46=AY$6,$G46,0)</f>
        <v>0</v>
      </c>
      <c r="AZ46" s="10">
        <f>+IF($H46=AZ$6,$G46,0)-IF($I46=AZ$6,$G46,0)</f>
        <v>0</v>
      </c>
      <c r="BA46" s="10">
        <f>+IF($H46=BA$6,$C46,0)-IF($I46=BA$6,$C46,0)</f>
        <v>1624.12</v>
      </c>
      <c r="BB46" s="10">
        <f>+IF($H46=BB$6,$C46,0)-IF($I46=BB$6,$C46,0)</f>
        <v>0</v>
      </c>
      <c r="BC46" s="10">
        <f>+IF($H46=BC$6,$C46,0)-IF($I46=BC$6,$C46,0)</f>
        <v>0</v>
      </c>
      <c r="BD46" s="10">
        <f>+IF($H46=BD$6,$C46,0)-IF($I46=BD$6,$C46,0)</f>
        <v>0</v>
      </c>
      <c r="BE46" s="10">
        <f>+IF($H46=BE$6,$C46,0)-IF($I46=BE$6,$C46,0)</f>
        <v>0</v>
      </c>
      <c r="BF46" s="10">
        <f>+IF($H46=BF$6,$C46,0)-IF($I46=BF$6,$C46,0)</f>
        <v>0</v>
      </c>
      <c r="BG46" s="10">
        <f>+IF($H46=BG$6,$C46,0)-IF($I46=BG$6,$C46,0)</f>
        <v>0</v>
      </c>
      <c r="BH46" s="10">
        <f>+IF($H46=BH$6,$C46,0)-IF($I46=BH$6,$C46,0)</f>
        <v>0</v>
      </c>
      <c r="BI46" s="10">
        <f>+IF($H46=BI$6,$G46,0)-IF($I46=BI$6,$G46,0)</f>
        <v>0</v>
      </c>
      <c r="BJ46" s="10">
        <f>+IF($H46=BJ$6,$G46,0)-IF($I46=BJ$6,$G46,0)</f>
        <v>0</v>
      </c>
      <c r="BK46" s="10">
        <f>+IF($H46=BK$6,$G46,0)-IF($I46=BK$6,$G46,0)</f>
        <v>0</v>
      </c>
      <c r="BL46" s="10">
        <f>+IF($H46=BL$6,$G46,0)-IF($I46=BL$6,$G46,0)</f>
        <v>0</v>
      </c>
      <c r="BM46" s="10">
        <f>+IF($H46=BM$6,$G46,0)-IF($I46=BM$6,$G46,0)</f>
        <v>0</v>
      </c>
      <c r="BN46" s="10">
        <f>+IF($H46=BN$6,$G46,0)-IF($I46=BN$6,$G46,0)</f>
        <v>0</v>
      </c>
      <c r="BO46" s="10">
        <f>+IF($H46=BO$6,$G46,0)-IF($I46=BO$6,$G46,0)</f>
        <v>0</v>
      </c>
      <c r="BP46" s="10">
        <f>+IF($H46=BP$6,$G46,0)-IF($I46=BP$6,$G46,0)</f>
        <v>0</v>
      </c>
      <c r="BQ46" s="10">
        <f>+IF($H46=BQ$6,$G46,0)-IF($I46=BQ$6,$G46,0)</f>
        <v>0</v>
      </c>
      <c r="BR46" s="10">
        <f>SUM(J46:BQ46)</f>
        <v>0</v>
      </c>
    </row>
    <row r="47" spans="1:70" s="9" customFormat="1" x14ac:dyDescent="0.25">
      <c r="A47" s="19">
        <v>45509</v>
      </c>
      <c r="B47" s="21" t="s">
        <v>104</v>
      </c>
      <c r="C47" s="20">
        <v>2012.06</v>
      </c>
      <c r="D47" s="20" t="s">
        <v>13</v>
      </c>
      <c r="E47" s="20">
        <f>ROUND(IF(D47='[1]Liste choix'!$C$8,0,IF($H47=$S$6,(C47/1.14975*0.05*0.5),C47/1.14975*0.05)),2)</f>
        <v>0</v>
      </c>
      <c r="F47" s="20">
        <f>ROUND(IF(D47='[1]Liste choix'!$C$8,0,IF($H47=$S$6,C47/1.14975*0.09975*0.5,C47/1.14975*0.09975)),2)</f>
        <v>0</v>
      </c>
      <c r="G47" s="20">
        <f>C47-E47-F47</f>
        <v>2012.06</v>
      </c>
      <c r="H47" s="19" t="s">
        <v>17</v>
      </c>
      <c r="I47" s="19" t="s">
        <v>8</v>
      </c>
      <c r="J47" s="10">
        <f>+IF($H47=$J$6,$G47,0)-IF($I47=$J$6,$G47,0)</f>
        <v>0</v>
      </c>
      <c r="K47" s="10">
        <f>+IF($H47=K$6,$G47,0)-IF($I47=K$6,$G47,0)</f>
        <v>0</v>
      </c>
      <c r="L47" s="10">
        <f>+IF($H47=L$6,$G47,0)-IF($I47=L$6,$G47,0)</f>
        <v>0</v>
      </c>
      <c r="M47" s="10">
        <f>+IF($H47=M$6,$G47,0)-IF($I47=M$6,$G47,0)</f>
        <v>0</v>
      </c>
      <c r="N47" s="10">
        <f>+IF($H47=N$6,$G47,0)-IF($I47=N$6,$G47,0)</f>
        <v>0</v>
      </c>
      <c r="O47" s="10">
        <f>+IF($H47=O$6,$G47,0)-IF($I47=O$6,$G47,0)</f>
        <v>0</v>
      </c>
      <c r="P47" s="10">
        <f>+IF($H47=P$6,$G47,0)-IF($I47=P$6,$G47,0)</f>
        <v>0</v>
      </c>
      <c r="Q47" s="10">
        <f>+IF($H47=Q$6,$G47,0)-IF($I47=Q$6,$G47,0)</f>
        <v>0</v>
      </c>
      <c r="R47" s="10">
        <f>+IF($H47=R$6,$G47,0)-IF($I47=R$6,$G47,0)</f>
        <v>0</v>
      </c>
      <c r="S47" s="10">
        <f>+IF($H47=S$6,$G47,0)-IF($I47=S$6,$G47,0)</f>
        <v>0</v>
      </c>
      <c r="T47" s="10">
        <f>+IF($H47=T$6,$G47,0)-IF($I47=T$6,$G47,0)</f>
        <v>0</v>
      </c>
      <c r="U47" s="10">
        <f>+IF($H47=U$6,$G47,0)-IF($I47=U$6,$G47,0)</f>
        <v>0</v>
      </c>
      <c r="V47" s="10">
        <f>+IF($H47=V$6,$G47,0)-IF($I47=V$6,$G47,0)</f>
        <v>0</v>
      </c>
      <c r="W47" s="10">
        <f>+IF($H47=W$6,$G47,0)-IF($I47=W$6,$G47,0)</f>
        <v>0</v>
      </c>
      <c r="X47" s="10">
        <f>+IF($H47=X$6,$G47,0)-IF($I47=X$6,$G47,0)</f>
        <v>0</v>
      </c>
      <c r="Y47" s="10">
        <f>+IF($H47=Y$6,$G47,0)-IF($I47=Y$6,$G47,0)</f>
        <v>0</v>
      </c>
      <c r="Z47" s="10">
        <f>+IF($H47=Z$6,$G47,0)-IF($I47=Z$6,$G47,0)</f>
        <v>0</v>
      </c>
      <c r="AA47" s="10">
        <f>+IF($H47=AA$6,$G47,0)-IF($I47=AA$6,$G47,0)</f>
        <v>0</v>
      </c>
      <c r="AB47" s="10">
        <f>+IF($H47=AB$6,$G47,0)-IF($I47=AB$6,$G47,0)</f>
        <v>0</v>
      </c>
      <c r="AC47" s="10">
        <f>+IF($H47=AC$6,$G47,0)-IF($I47=AC$6,$G47,0)</f>
        <v>0</v>
      </c>
      <c r="AD47" s="10">
        <f>+IF($H47=AD$6,$G47,0)-IF($I47=AD$6,$G47,0)</f>
        <v>0</v>
      </c>
      <c r="AE47" s="10">
        <f>+IF($H47=AE$6,$G47,0)-IF($I47=AE$6,$G47,0)</f>
        <v>0</v>
      </c>
      <c r="AF47" s="10">
        <f>+IF($H47=AF$6,$G47,0)-IF($I47=AF$6,$G47,0)</f>
        <v>0</v>
      </c>
      <c r="AG47" s="10">
        <f>+IF($H47=AG$6,$C47,0)-IF($I47=AG$6,$C47,0)</f>
        <v>2012.06</v>
      </c>
      <c r="AH47" s="10">
        <f>+IF($H47=AH$6,$C47,0)-IF($I47=AH$6,$C47,0)</f>
        <v>-2012.06</v>
      </c>
      <c r="AI47" s="10">
        <f>+IF($H47=AI$6,$C47,0)-IF($I47=AI$6,$C47,0)</f>
        <v>0</v>
      </c>
      <c r="AJ47" s="10">
        <f>+IF($H47=AJ$6,$C47,0)-IF($I47=AJ$6,$C47,0)</f>
        <v>0</v>
      </c>
      <c r="AK47" s="10">
        <f>IF(D47="payée",$E47,0)</f>
        <v>0</v>
      </c>
      <c r="AL47" s="10">
        <f>IF(D47="payée",$F47,0)</f>
        <v>0</v>
      </c>
      <c r="AM47" s="10">
        <f>IF(D47="perçue",-$E47,0)</f>
        <v>0</v>
      </c>
      <c r="AN47" s="10">
        <f>IF(D47="perçue",-$F47,0)</f>
        <v>0</v>
      </c>
      <c r="AO47" s="10">
        <f>+IF($H47=AO$6,$G47,0)-IF($I47=AO$6,$G47,0)</f>
        <v>0</v>
      </c>
      <c r="AP47" s="10">
        <f>+IF($H47=AP$6,$G47,0)-IF($I47=AP$6,$G47,0)</f>
        <v>0</v>
      </c>
      <c r="AQ47" s="10">
        <f>+IF($H47=AQ$6,$G47,0)-IF($I47=AQ$6,$G47,0)</f>
        <v>0</v>
      </c>
      <c r="AR47" s="10">
        <f>+IF($H47=AR$6,$G47,0)-IF($I47=AR$6,$G47,0)</f>
        <v>0</v>
      </c>
      <c r="AS47" s="10">
        <f>+IF($H47=AS$6,$G47,0)-IF($I47=AS$6,$G47,0)</f>
        <v>0</v>
      </c>
      <c r="AT47" s="10">
        <f>+IF($H47=AT$6,$G47,0)-IF($I47=AT$6,$G47,0)</f>
        <v>0</v>
      </c>
      <c r="AU47" s="10">
        <f>+IF($H47=AU$6,$G47,0)-IF($I47=AU$6,$G47,0)</f>
        <v>0</v>
      </c>
      <c r="AV47" s="10">
        <f>+IF($H47=AV$6,$G47,0)-IF($I47=AV$6,$G47,0)</f>
        <v>0</v>
      </c>
      <c r="AW47" s="10">
        <f>+IF($H47=AW$6,$G47,0)-IF($I47=AW$6,$G47,0)</f>
        <v>0</v>
      </c>
      <c r="AX47" s="10">
        <f>+IF($H47=AX$6,$G47,0)-IF($I47=AX$6,$G47,0)</f>
        <v>0</v>
      </c>
      <c r="AY47" s="10">
        <f>+IF($H47=AY$6,$G47,0)-IF($I47=AY$6,$G47,0)</f>
        <v>0</v>
      </c>
      <c r="AZ47" s="10">
        <f>+IF($H47=AZ$6,$G47,0)-IF($I47=AZ$6,$G47,0)</f>
        <v>0</v>
      </c>
      <c r="BA47" s="10">
        <f>+IF($H47=BA$6,$C47,0)-IF($I47=BA$6,$C47,0)</f>
        <v>0</v>
      </c>
      <c r="BB47" s="10">
        <f>+IF($H47=BB$6,$C47,0)-IF($I47=BB$6,$C47,0)</f>
        <v>0</v>
      </c>
      <c r="BC47" s="10">
        <f>+IF($H47=BC$6,$C47,0)-IF($I47=BC$6,$C47,0)</f>
        <v>0</v>
      </c>
      <c r="BD47" s="10">
        <f>+IF($H47=BD$6,$C47,0)-IF($I47=BD$6,$C47,0)</f>
        <v>0</v>
      </c>
      <c r="BE47" s="10">
        <f>+IF($H47=BE$6,$C47,0)-IF($I47=BE$6,$C47,0)</f>
        <v>0</v>
      </c>
      <c r="BF47" s="10">
        <f>+IF($H47=BF$6,$C47,0)-IF($I47=BF$6,$C47,0)</f>
        <v>0</v>
      </c>
      <c r="BG47" s="10">
        <f>+IF($H47=BG$6,$C47,0)-IF($I47=BG$6,$C47,0)</f>
        <v>0</v>
      </c>
      <c r="BH47" s="10">
        <f>+IF($H47=BH$6,$C47,0)-IF($I47=BH$6,$C47,0)</f>
        <v>0</v>
      </c>
      <c r="BI47" s="10">
        <f>+IF($H47=BI$6,$G47,0)-IF($I47=BI$6,$G47,0)</f>
        <v>0</v>
      </c>
      <c r="BJ47" s="10">
        <f>+IF($H47=BJ$6,$G47,0)-IF($I47=BJ$6,$G47,0)</f>
        <v>0</v>
      </c>
      <c r="BK47" s="10">
        <f>+IF($H47=BK$6,$G47,0)-IF($I47=BK$6,$G47,0)</f>
        <v>0</v>
      </c>
      <c r="BL47" s="10">
        <f>+IF($H47=BL$6,$G47,0)-IF($I47=BL$6,$G47,0)</f>
        <v>0</v>
      </c>
      <c r="BM47" s="10">
        <f>+IF($H47=BM$6,$G47,0)-IF($I47=BM$6,$G47,0)</f>
        <v>0</v>
      </c>
      <c r="BN47" s="10">
        <f>+IF($H47=BN$6,$G47,0)-IF($I47=BN$6,$G47,0)</f>
        <v>0</v>
      </c>
      <c r="BO47" s="10">
        <f>+IF($H47=BO$6,$G47,0)-IF($I47=BO$6,$G47,0)</f>
        <v>0</v>
      </c>
      <c r="BP47" s="10">
        <f>+IF($H47=BP$6,$G47,0)-IF($I47=BP$6,$G47,0)</f>
        <v>0</v>
      </c>
      <c r="BQ47" s="10">
        <f>+IF($H47=BQ$6,$G47,0)-IF($I47=BQ$6,$G47,0)</f>
        <v>0</v>
      </c>
      <c r="BR47" s="10">
        <f>SUM(J47:BQ47)</f>
        <v>0</v>
      </c>
    </row>
    <row r="48" spans="1:70" s="9" customFormat="1" x14ac:dyDescent="0.25">
      <c r="A48" s="19">
        <v>45509</v>
      </c>
      <c r="B48" s="21" t="s">
        <v>103</v>
      </c>
      <c r="C48" s="20">
        <v>804.83</v>
      </c>
      <c r="D48" s="20" t="s">
        <v>13</v>
      </c>
      <c r="E48" s="20">
        <f>ROUND(IF(D48='[1]Liste choix'!$C$8,0,IF($H48=$S$6,(C48/1.14975*0.05*0.5),C48/1.14975*0.05)),2)</f>
        <v>0</v>
      </c>
      <c r="F48" s="20">
        <f>ROUND(IF(D48='[1]Liste choix'!$C$8,0,IF($H48=$S$6,C48/1.14975*0.09975*0.5,C48/1.14975*0.09975)),2)</f>
        <v>0</v>
      </c>
      <c r="G48" s="20">
        <f>C48-E48-F48</f>
        <v>804.83</v>
      </c>
      <c r="H48" s="19" t="s">
        <v>17</v>
      </c>
      <c r="I48" s="19" t="s">
        <v>8</v>
      </c>
      <c r="J48" s="10">
        <f>+IF($H48=$J$6,$G48,0)-IF($I48=$J$6,$G48,0)</f>
        <v>0</v>
      </c>
      <c r="K48" s="10">
        <f>+IF($H48=K$6,$G48,0)-IF($I48=K$6,$G48,0)</f>
        <v>0</v>
      </c>
      <c r="L48" s="10">
        <f>+IF($H48=L$6,$G48,0)-IF($I48=L$6,$G48,0)</f>
        <v>0</v>
      </c>
      <c r="M48" s="10">
        <f>+IF($H48=M$6,$G48,0)-IF($I48=M$6,$G48,0)</f>
        <v>0</v>
      </c>
      <c r="N48" s="10">
        <f>+IF($H48=N$6,$G48,0)-IF($I48=N$6,$G48,0)</f>
        <v>0</v>
      </c>
      <c r="O48" s="10">
        <f>+IF($H48=O$6,$G48,0)-IF($I48=O$6,$G48,0)</f>
        <v>0</v>
      </c>
      <c r="P48" s="10">
        <f>+IF($H48=P$6,$G48,0)-IF($I48=P$6,$G48,0)</f>
        <v>0</v>
      </c>
      <c r="Q48" s="10">
        <f>+IF($H48=Q$6,$G48,0)-IF($I48=Q$6,$G48,0)</f>
        <v>0</v>
      </c>
      <c r="R48" s="10">
        <f>+IF($H48=R$6,$G48,0)-IF($I48=R$6,$G48,0)</f>
        <v>0</v>
      </c>
      <c r="S48" s="10">
        <f>+IF($H48=S$6,$G48,0)-IF($I48=S$6,$G48,0)</f>
        <v>0</v>
      </c>
      <c r="T48" s="10">
        <f>+IF($H48=T$6,$G48,0)-IF($I48=T$6,$G48,0)</f>
        <v>0</v>
      </c>
      <c r="U48" s="10">
        <f>+IF($H48=U$6,$G48,0)-IF($I48=U$6,$G48,0)</f>
        <v>0</v>
      </c>
      <c r="V48" s="10">
        <f>+IF($H48=V$6,$G48,0)-IF($I48=V$6,$G48,0)</f>
        <v>0</v>
      </c>
      <c r="W48" s="10">
        <f>+IF($H48=W$6,$G48,0)-IF($I48=W$6,$G48,0)</f>
        <v>0</v>
      </c>
      <c r="X48" s="10">
        <f>+IF($H48=X$6,$G48,0)-IF($I48=X$6,$G48,0)</f>
        <v>0</v>
      </c>
      <c r="Y48" s="10">
        <f>+IF($H48=Y$6,$G48,0)-IF($I48=Y$6,$G48,0)</f>
        <v>0</v>
      </c>
      <c r="Z48" s="10">
        <f>+IF($H48=Z$6,$G48,0)-IF($I48=Z$6,$G48,0)</f>
        <v>0</v>
      </c>
      <c r="AA48" s="10">
        <f>+IF($H48=AA$6,$G48,0)-IF($I48=AA$6,$G48,0)</f>
        <v>0</v>
      </c>
      <c r="AB48" s="10">
        <f>+IF($H48=AB$6,$G48,0)-IF($I48=AB$6,$G48,0)</f>
        <v>0</v>
      </c>
      <c r="AC48" s="10">
        <f>+IF($H48=AC$6,$G48,0)-IF($I48=AC$6,$G48,0)</f>
        <v>0</v>
      </c>
      <c r="AD48" s="10">
        <f>+IF($H48=AD$6,$G48,0)-IF($I48=AD$6,$G48,0)</f>
        <v>0</v>
      </c>
      <c r="AE48" s="10">
        <f>+IF($H48=AE$6,$G48,0)-IF($I48=AE$6,$G48,0)</f>
        <v>0</v>
      </c>
      <c r="AF48" s="10">
        <f>+IF($H48=AF$6,$G48,0)-IF($I48=AF$6,$G48,0)</f>
        <v>0</v>
      </c>
      <c r="AG48" s="10">
        <f>+IF($H48=AG$6,$C48,0)-IF($I48=AG$6,$C48,0)</f>
        <v>804.83</v>
      </c>
      <c r="AH48" s="10">
        <f>+IF($H48=AH$6,$C48,0)-IF($I48=AH$6,$C48,0)</f>
        <v>-804.83</v>
      </c>
      <c r="AI48" s="10">
        <f>+IF($H48=AI$6,$C48,0)-IF($I48=AI$6,$C48,0)</f>
        <v>0</v>
      </c>
      <c r="AJ48" s="10">
        <f>+IF($H48=AJ$6,$C48,0)-IF($I48=AJ$6,$C48,0)</f>
        <v>0</v>
      </c>
      <c r="AK48" s="10">
        <f>IF(D48="payée",$E48,0)</f>
        <v>0</v>
      </c>
      <c r="AL48" s="10">
        <f>IF(D48="payée",$F48,0)</f>
        <v>0</v>
      </c>
      <c r="AM48" s="10">
        <f>IF(D48="perçue",-$E48,0)</f>
        <v>0</v>
      </c>
      <c r="AN48" s="10">
        <f>IF(D48="perçue",-$F48,0)</f>
        <v>0</v>
      </c>
      <c r="AO48" s="10">
        <f>+IF($H48=AO$6,$G48,0)-IF($I48=AO$6,$G48,0)</f>
        <v>0</v>
      </c>
      <c r="AP48" s="10">
        <f>+IF($H48=AP$6,$G48,0)-IF($I48=AP$6,$G48,0)</f>
        <v>0</v>
      </c>
      <c r="AQ48" s="10">
        <f>+IF($H48=AQ$6,$G48,0)-IF($I48=AQ$6,$G48,0)</f>
        <v>0</v>
      </c>
      <c r="AR48" s="10">
        <f>+IF($H48=AR$6,$G48,0)-IF($I48=AR$6,$G48,0)</f>
        <v>0</v>
      </c>
      <c r="AS48" s="10">
        <f>+IF($H48=AS$6,$G48,0)-IF($I48=AS$6,$G48,0)</f>
        <v>0</v>
      </c>
      <c r="AT48" s="10">
        <f>+IF($H48=AT$6,$G48,0)-IF($I48=AT$6,$G48,0)</f>
        <v>0</v>
      </c>
      <c r="AU48" s="10">
        <f>+IF($H48=AU$6,$G48,0)-IF($I48=AU$6,$G48,0)</f>
        <v>0</v>
      </c>
      <c r="AV48" s="10">
        <f>+IF($H48=AV$6,$G48,0)-IF($I48=AV$6,$G48,0)</f>
        <v>0</v>
      </c>
      <c r="AW48" s="10">
        <f>+IF($H48=AW$6,$G48,0)-IF($I48=AW$6,$G48,0)</f>
        <v>0</v>
      </c>
      <c r="AX48" s="10">
        <f>+IF($H48=AX$6,$G48,0)-IF($I48=AX$6,$G48,0)</f>
        <v>0</v>
      </c>
      <c r="AY48" s="10">
        <f>+IF($H48=AY$6,$G48,0)-IF($I48=AY$6,$G48,0)</f>
        <v>0</v>
      </c>
      <c r="AZ48" s="10">
        <f>+IF($H48=AZ$6,$G48,0)-IF($I48=AZ$6,$G48,0)</f>
        <v>0</v>
      </c>
      <c r="BA48" s="10">
        <f>+IF($H48=BA$6,$C48,0)-IF($I48=BA$6,$C48,0)</f>
        <v>0</v>
      </c>
      <c r="BB48" s="10">
        <f>+IF($H48=BB$6,$C48,0)-IF($I48=BB$6,$C48,0)</f>
        <v>0</v>
      </c>
      <c r="BC48" s="10">
        <f>+IF($H48=BC$6,$C48,0)-IF($I48=BC$6,$C48,0)</f>
        <v>0</v>
      </c>
      <c r="BD48" s="10">
        <f>+IF($H48=BD$6,$C48,0)-IF($I48=BD$6,$C48,0)</f>
        <v>0</v>
      </c>
      <c r="BE48" s="10">
        <f>+IF($H48=BE$6,$C48,0)-IF($I48=BE$6,$C48,0)</f>
        <v>0</v>
      </c>
      <c r="BF48" s="10">
        <f>+IF($H48=BF$6,$C48,0)-IF($I48=BF$6,$C48,0)</f>
        <v>0</v>
      </c>
      <c r="BG48" s="10">
        <f>+IF($H48=BG$6,$C48,0)-IF($I48=BG$6,$C48,0)</f>
        <v>0</v>
      </c>
      <c r="BH48" s="10">
        <f>+IF($H48=BH$6,$C48,0)-IF($I48=BH$6,$C48,0)</f>
        <v>0</v>
      </c>
      <c r="BI48" s="10">
        <f>+IF($H48=BI$6,$G48,0)-IF($I48=BI$6,$G48,0)</f>
        <v>0</v>
      </c>
      <c r="BJ48" s="10">
        <f>+IF($H48=BJ$6,$G48,0)-IF($I48=BJ$6,$G48,0)</f>
        <v>0</v>
      </c>
      <c r="BK48" s="10">
        <f>+IF($H48=BK$6,$G48,0)-IF($I48=BK$6,$G48,0)</f>
        <v>0</v>
      </c>
      <c r="BL48" s="10">
        <f>+IF($H48=BL$6,$G48,0)-IF($I48=BL$6,$G48,0)</f>
        <v>0</v>
      </c>
      <c r="BM48" s="10">
        <f>+IF($H48=BM$6,$G48,0)-IF($I48=BM$6,$G48,0)</f>
        <v>0</v>
      </c>
      <c r="BN48" s="10">
        <f>+IF($H48=BN$6,$G48,0)-IF($I48=BN$6,$G48,0)</f>
        <v>0</v>
      </c>
      <c r="BO48" s="10">
        <f>+IF($H48=BO$6,$G48,0)-IF($I48=BO$6,$G48,0)</f>
        <v>0</v>
      </c>
      <c r="BP48" s="10">
        <f>+IF($H48=BP$6,$G48,0)-IF($I48=BP$6,$G48,0)</f>
        <v>0</v>
      </c>
      <c r="BQ48" s="10">
        <f>+IF($H48=BQ$6,$G48,0)-IF($I48=BQ$6,$G48,0)</f>
        <v>0</v>
      </c>
      <c r="BR48" s="10">
        <f>SUM(J48:BQ48)</f>
        <v>0</v>
      </c>
    </row>
    <row r="49" spans="1:70" s="9" customFormat="1" x14ac:dyDescent="0.25">
      <c r="A49" s="19">
        <v>45509</v>
      </c>
      <c r="B49" s="21" t="s">
        <v>102</v>
      </c>
      <c r="C49" s="20">
        <v>402.41</v>
      </c>
      <c r="D49" s="20" t="s">
        <v>13</v>
      </c>
      <c r="E49" s="20">
        <f>ROUND(IF(D49='[1]Liste choix'!$C$8,0,IF($H49=$S$6,(C49/1.14975*0.05*0.5),C49/1.14975*0.05)),2)</f>
        <v>0</v>
      </c>
      <c r="F49" s="20">
        <f>ROUND(IF(D49='[1]Liste choix'!$C$8,0,IF($H49=$S$6,C49/1.14975*0.09975*0.5,C49/1.14975*0.09975)),2)</f>
        <v>0</v>
      </c>
      <c r="G49" s="20">
        <f>C49-E49-F49</f>
        <v>402.41</v>
      </c>
      <c r="H49" s="19" t="s">
        <v>17</v>
      </c>
      <c r="I49" s="19" t="s">
        <v>8</v>
      </c>
      <c r="J49" s="10">
        <f>+IF($H49=$J$6,$G49,0)-IF($I49=$J$6,$G49,0)</f>
        <v>0</v>
      </c>
      <c r="K49" s="10">
        <f>+IF($H49=K$6,$G49,0)-IF($I49=K$6,$G49,0)</f>
        <v>0</v>
      </c>
      <c r="L49" s="10">
        <f>+IF($H49=L$6,$G49,0)-IF($I49=L$6,$G49,0)</f>
        <v>0</v>
      </c>
      <c r="M49" s="10">
        <f>+IF($H49=M$6,$G49,0)-IF($I49=M$6,$G49,0)</f>
        <v>0</v>
      </c>
      <c r="N49" s="10">
        <f>+IF($H49=N$6,$G49,0)-IF($I49=N$6,$G49,0)</f>
        <v>0</v>
      </c>
      <c r="O49" s="10">
        <f>+IF($H49=O$6,$G49,0)-IF($I49=O$6,$G49,0)</f>
        <v>0</v>
      </c>
      <c r="P49" s="10">
        <f>+IF($H49=P$6,$G49,0)-IF($I49=P$6,$G49,0)</f>
        <v>0</v>
      </c>
      <c r="Q49" s="10">
        <f>+IF($H49=Q$6,$G49,0)-IF($I49=Q$6,$G49,0)</f>
        <v>0</v>
      </c>
      <c r="R49" s="10">
        <f>+IF($H49=R$6,$G49,0)-IF($I49=R$6,$G49,0)</f>
        <v>0</v>
      </c>
      <c r="S49" s="10">
        <f>+IF($H49=S$6,$G49,0)-IF($I49=S$6,$G49,0)</f>
        <v>0</v>
      </c>
      <c r="T49" s="10">
        <f>+IF($H49=T$6,$G49,0)-IF($I49=T$6,$G49,0)</f>
        <v>0</v>
      </c>
      <c r="U49" s="10">
        <f>+IF($H49=U$6,$G49,0)-IF($I49=U$6,$G49,0)</f>
        <v>0</v>
      </c>
      <c r="V49" s="10">
        <f>+IF($H49=V$6,$G49,0)-IF($I49=V$6,$G49,0)</f>
        <v>0</v>
      </c>
      <c r="W49" s="10">
        <f>+IF($H49=W$6,$G49,0)-IF($I49=W$6,$G49,0)</f>
        <v>0</v>
      </c>
      <c r="X49" s="10">
        <f>+IF($H49=X$6,$G49,0)-IF($I49=X$6,$G49,0)</f>
        <v>0</v>
      </c>
      <c r="Y49" s="10">
        <f>+IF($H49=Y$6,$G49,0)-IF($I49=Y$6,$G49,0)</f>
        <v>0</v>
      </c>
      <c r="Z49" s="10">
        <f>+IF($H49=Z$6,$G49,0)-IF($I49=Z$6,$G49,0)</f>
        <v>0</v>
      </c>
      <c r="AA49" s="10">
        <f>+IF($H49=AA$6,$G49,0)-IF($I49=AA$6,$G49,0)</f>
        <v>0</v>
      </c>
      <c r="AB49" s="10">
        <f>+IF($H49=AB$6,$G49,0)-IF($I49=AB$6,$G49,0)</f>
        <v>0</v>
      </c>
      <c r="AC49" s="10">
        <f>+IF($H49=AC$6,$G49,0)-IF($I49=AC$6,$G49,0)</f>
        <v>0</v>
      </c>
      <c r="AD49" s="10">
        <f>+IF($H49=AD$6,$G49,0)-IF($I49=AD$6,$G49,0)</f>
        <v>0</v>
      </c>
      <c r="AE49" s="10">
        <f>+IF($H49=AE$6,$G49,0)-IF($I49=AE$6,$G49,0)</f>
        <v>0</v>
      </c>
      <c r="AF49" s="10">
        <f>+IF($H49=AF$6,$G49,0)-IF($I49=AF$6,$G49,0)</f>
        <v>0</v>
      </c>
      <c r="AG49" s="10">
        <f>+IF($H49=AG$6,$C49,0)-IF($I49=AG$6,$C49,0)</f>
        <v>402.41</v>
      </c>
      <c r="AH49" s="10">
        <f>+IF($H49=AH$6,$C49,0)-IF($I49=AH$6,$C49,0)</f>
        <v>-402.41</v>
      </c>
      <c r="AI49" s="10">
        <f>+IF($H49=AI$6,$C49,0)-IF($I49=AI$6,$C49,0)</f>
        <v>0</v>
      </c>
      <c r="AJ49" s="10">
        <f>+IF($H49=AJ$6,$C49,0)-IF($I49=AJ$6,$C49,0)</f>
        <v>0</v>
      </c>
      <c r="AK49" s="10">
        <f>IF(D49="payée",$E49,0)</f>
        <v>0</v>
      </c>
      <c r="AL49" s="10">
        <f>IF(D49="payée",$F49,0)</f>
        <v>0</v>
      </c>
      <c r="AM49" s="10">
        <f>IF(D49="perçue",-$E49,0)</f>
        <v>0</v>
      </c>
      <c r="AN49" s="10">
        <f>IF(D49="perçue",-$F49,0)</f>
        <v>0</v>
      </c>
      <c r="AO49" s="10">
        <f>+IF($H49=AO$6,$G49,0)-IF($I49=AO$6,$G49,0)</f>
        <v>0</v>
      </c>
      <c r="AP49" s="10">
        <f>+IF($H49=AP$6,$G49,0)-IF($I49=AP$6,$G49,0)</f>
        <v>0</v>
      </c>
      <c r="AQ49" s="10">
        <f>+IF($H49=AQ$6,$G49,0)-IF($I49=AQ$6,$G49,0)</f>
        <v>0</v>
      </c>
      <c r="AR49" s="10">
        <f>+IF($H49=AR$6,$G49,0)-IF($I49=AR$6,$G49,0)</f>
        <v>0</v>
      </c>
      <c r="AS49" s="10">
        <f>+IF($H49=AS$6,$G49,0)-IF($I49=AS$6,$G49,0)</f>
        <v>0</v>
      </c>
      <c r="AT49" s="10">
        <f>+IF($H49=AT$6,$G49,0)-IF($I49=AT$6,$G49,0)</f>
        <v>0</v>
      </c>
      <c r="AU49" s="10">
        <f>+IF($H49=AU$6,$G49,0)-IF($I49=AU$6,$G49,0)</f>
        <v>0</v>
      </c>
      <c r="AV49" s="10">
        <f>+IF($H49=AV$6,$G49,0)-IF($I49=AV$6,$G49,0)</f>
        <v>0</v>
      </c>
      <c r="AW49" s="10">
        <f>+IF($H49=AW$6,$G49,0)-IF($I49=AW$6,$G49,0)</f>
        <v>0</v>
      </c>
      <c r="AX49" s="10">
        <f>+IF($H49=AX$6,$G49,0)-IF($I49=AX$6,$G49,0)</f>
        <v>0</v>
      </c>
      <c r="AY49" s="10">
        <f>+IF($H49=AY$6,$G49,0)-IF($I49=AY$6,$G49,0)</f>
        <v>0</v>
      </c>
      <c r="AZ49" s="10">
        <f>+IF($H49=AZ$6,$G49,0)-IF($I49=AZ$6,$G49,0)</f>
        <v>0</v>
      </c>
      <c r="BA49" s="10">
        <f>+IF($H49=BA$6,$C49,0)-IF($I49=BA$6,$C49,0)</f>
        <v>0</v>
      </c>
      <c r="BB49" s="10">
        <f>+IF($H49=BB$6,$C49,0)-IF($I49=BB$6,$C49,0)</f>
        <v>0</v>
      </c>
      <c r="BC49" s="10">
        <f>+IF($H49=BC$6,$C49,0)-IF($I49=BC$6,$C49,0)</f>
        <v>0</v>
      </c>
      <c r="BD49" s="10">
        <f>+IF($H49=BD$6,$C49,0)-IF($I49=BD$6,$C49,0)</f>
        <v>0</v>
      </c>
      <c r="BE49" s="10">
        <f>+IF($H49=BE$6,$C49,0)-IF($I49=BE$6,$C49,0)</f>
        <v>0</v>
      </c>
      <c r="BF49" s="10">
        <f>+IF($H49=BF$6,$C49,0)-IF($I49=BF$6,$C49,0)</f>
        <v>0</v>
      </c>
      <c r="BG49" s="10">
        <f>+IF($H49=BG$6,$C49,0)-IF($I49=BG$6,$C49,0)</f>
        <v>0</v>
      </c>
      <c r="BH49" s="10">
        <f>+IF($H49=BH$6,$C49,0)-IF($I49=BH$6,$C49,0)</f>
        <v>0</v>
      </c>
      <c r="BI49" s="10">
        <f>+IF($H49=BI$6,$G49,0)-IF($I49=BI$6,$G49,0)</f>
        <v>0</v>
      </c>
      <c r="BJ49" s="10">
        <f>+IF($H49=BJ$6,$G49,0)-IF($I49=BJ$6,$G49,0)</f>
        <v>0</v>
      </c>
      <c r="BK49" s="10">
        <f>+IF($H49=BK$6,$G49,0)-IF($I49=BK$6,$G49,0)</f>
        <v>0</v>
      </c>
      <c r="BL49" s="10">
        <f>+IF($H49=BL$6,$G49,0)-IF($I49=BL$6,$G49,0)</f>
        <v>0</v>
      </c>
      <c r="BM49" s="10">
        <f>+IF($H49=BM$6,$G49,0)-IF($I49=BM$6,$G49,0)</f>
        <v>0</v>
      </c>
      <c r="BN49" s="10">
        <f>+IF($H49=BN$6,$G49,0)-IF($I49=BN$6,$G49,0)</f>
        <v>0</v>
      </c>
      <c r="BO49" s="10">
        <f>+IF($H49=BO$6,$G49,0)-IF($I49=BO$6,$G49,0)</f>
        <v>0</v>
      </c>
      <c r="BP49" s="10">
        <f>+IF($H49=BP$6,$G49,0)-IF($I49=BP$6,$G49,0)</f>
        <v>0</v>
      </c>
      <c r="BQ49" s="10">
        <f>+IF($H49=BQ$6,$G49,0)-IF($I49=BQ$6,$G49,0)</f>
        <v>0</v>
      </c>
      <c r="BR49" s="10">
        <f>SUM(J49:BQ49)</f>
        <v>0</v>
      </c>
    </row>
    <row r="50" spans="1:70" s="9" customFormat="1" x14ac:dyDescent="0.25">
      <c r="A50" s="19">
        <v>45509</v>
      </c>
      <c r="B50" s="21" t="s">
        <v>101</v>
      </c>
      <c r="C50" s="20">
        <v>10000</v>
      </c>
      <c r="D50" s="20" t="s">
        <v>13</v>
      </c>
      <c r="E50" s="20">
        <f>ROUND(IF(D50='[1]Liste choix'!$C$8,0,IF($H50=$S$6,(C50/1.14975*0.05*0.5),C50/1.14975*0.05)),2)</f>
        <v>0</v>
      </c>
      <c r="F50" s="20">
        <f>ROUND(IF(D50='[1]Liste choix'!$C$8,0,IF($H50=$S$6,C50/1.14975*0.09975*0.5,C50/1.14975*0.09975)),2)</f>
        <v>0</v>
      </c>
      <c r="G50" s="20">
        <f>C50-E50-F50</f>
        <v>10000</v>
      </c>
      <c r="H50" s="19" t="s">
        <v>17</v>
      </c>
      <c r="I50" s="19" t="s">
        <v>8</v>
      </c>
      <c r="J50" s="10">
        <f>+IF($H50=$J$6,$G50,0)-IF($I50=$J$6,$G50,0)</f>
        <v>0</v>
      </c>
      <c r="K50" s="10">
        <f>+IF($H50=K$6,$G50,0)-IF($I50=K$6,$G50,0)</f>
        <v>0</v>
      </c>
      <c r="L50" s="10">
        <f>+IF($H50=L$6,$G50,0)-IF($I50=L$6,$G50,0)</f>
        <v>0</v>
      </c>
      <c r="M50" s="10">
        <f>+IF($H50=M$6,$G50,0)-IF($I50=M$6,$G50,0)</f>
        <v>0</v>
      </c>
      <c r="N50" s="10">
        <f>+IF($H50=N$6,$G50,0)-IF($I50=N$6,$G50,0)</f>
        <v>0</v>
      </c>
      <c r="O50" s="10">
        <f>+IF($H50=O$6,$G50,0)-IF($I50=O$6,$G50,0)</f>
        <v>0</v>
      </c>
      <c r="P50" s="10">
        <f>+IF($H50=P$6,$G50,0)-IF($I50=P$6,$G50,0)</f>
        <v>0</v>
      </c>
      <c r="Q50" s="10">
        <f>+IF($H50=Q$6,$G50,0)-IF($I50=Q$6,$G50,0)</f>
        <v>0</v>
      </c>
      <c r="R50" s="10">
        <f>+IF($H50=R$6,$G50,0)-IF($I50=R$6,$G50,0)</f>
        <v>0</v>
      </c>
      <c r="S50" s="10">
        <f>+IF($H50=S$6,$G50,0)-IF($I50=S$6,$G50,0)</f>
        <v>0</v>
      </c>
      <c r="T50" s="10">
        <f>+IF($H50=T$6,$G50,0)-IF($I50=T$6,$G50,0)</f>
        <v>0</v>
      </c>
      <c r="U50" s="10">
        <f>+IF($H50=U$6,$G50,0)-IF($I50=U$6,$G50,0)</f>
        <v>0</v>
      </c>
      <c r="V50" s="10">
        <f>+IF($H50=V$6,$G50,0)-IF($I50=V$6,$G50,0)</f>
        <v>0</v>
      </c>
      <c r="W50" s="10">
        <f>+IF($H50=W$6,$G50,0)-IF($I50=W$6,$G50,0)</f>
        <v>0</v>
      </c>
      <c r="X50" s="10">
        <f>+IF($H50=X$6,$G50,0)-IF($I50=X$6,$G50,0)</f>
        <v>0</v>
      </c>
      <c r="Y50" s="10">
        <f>+IF($H50=Y$6,$G50,0)-IF($I50=Y$6,$G50,0)</f>
        <v>0</v>
      </c>
      <c r="Z50" s="10">
        <f>+IF($H50=Z$6,$G50,0)-IF($I50=Z$6,$G50,0)</f>
        <v>0</v>
      </c>
      <c r="AA50" s="10">
        <f>+IF($H50=AA$6,$G50,0)-IF($I50=AA$6,$G50,0)</f>
        <v>0</v>
      </c>
      <c r="AB50" s="10">
        <f>+IF($H50=AB$6,$G50,0)-IF($I50=AB$6,$G50,0)</f>
        <v>0</v>
      </c>
      <c r="AC50" s="10">
        <f>+IF($H50=AC$6,$G50,0)-IF($I50=AC$6,$G50,0)</f>
        <v>0</v>
      </c>
      <c r="AD50" s="10">
        <f>+IF($H50=AD$6,$G50,0)-IF($I50=AD$6,$G50,0)</f>
        <v>0</v>
      </c>
      <c r="AE50" s="10">
        <f>+IF($H50=AE$6,$G50,0)-IF($I50=AE$6,$G50,0)</f>
        <v>0</v>
      </c>
      <c r="AF50" s="10">
        <f>+IF($H50=AF$6,$G50,0)-IF($I50=AF$6,$G50,0)</f>
        <v>0</v>
      </c>
      <c r="AG50" s="10">
        <f>+IF($H50=AG$6,$C50,0)-IF($I50=AG$6,$C50,0)</f>
        <v>10000</v>
      </c>
      <c r="AH50" s="10">
        <f>+IF($H50=AH$6,$C50,0)-IF($I50=AH$6,$C50,0)</f>
        <v>-10000</v>
      </c>
      <c r="AI50" s="10">
        <f>+IF($H50=AI$6,$C50,0)-IF($I50=AI$6,$C50,0)</f>
        <v>0</v>
      </c>
      <c r="AJ50" s="10">
        <f>+IF($H50=AJ$6,$C50,0)-IF($I50=AJ$6,$C50,0)</f>
        <v>0</v>
      </c>
      <c r="AK50" s="10">
        <f>IF(D50="payée",$E50,0)</f>
        <v>0</v>
      </c>
      <c r="AL50" s="10">
        <f>IF(D50="payée",$F50,0)</f>
        <v>0</v>
      </c>
      <c r="AM50" s="10">
        <f>IF(D50="perçue",-$E50,0)</f>
        <v>0</v>
      </c>
      <c r="AN50" s="10">
        <f>IF(D50="perçue",-$F50,0)</f>
        <v>0</v>
      </c>
      <c r="AO50" s="10">
        <f>+IF($H50=AO$6,$G50,0)-IF($I50=AO$6,$G50,0)</f>
        <v>0</v>
      </c>
      <c r="AP50" s="10">
        <f>+IF($H50=AP$6,$G50,0)-IF($I50=AP$6,$G50,0)</f>
        <v>0</v>
      </c>
      <c r="AQ50" s="10">
        <f>+IF($H50=AQ$6,$G50,0)-IF($I50=AQ$6,$G50,0)</f>
        <v>0</v>
      </c>
      <c r="AR50" s="10">
        <f>+IF($H50=AR$6,$G50,0)-IF($I50=AR$6,$G50,0)</f>
        <v>0</v>
      </c>
      <c r="AS50" s="10">
        <f>+IF($H50=AS$6,$G50,0)-IF($I50=AS$6,$G50,0)</f>
        <v>0</v>
      </c>
      <c r="AT50" s="10">
        <f>+IF($H50=AT$6,$G50,0)-IF($I50=AT$6,$G50,0)</f>
        <v>0</v>
      </c>
      <c r="AU50" s="10">
        <f>+IF($H50=AU$6,$G50,0)-IF($I50=AU$6,$G50,0)</f>
        <v>0</v>
      </c>
      <c r="AV50" s="10">
        <f>+IF($H50=AV$6,$G50,0)-IF($I50=AV$6,$G50,0)</f>
        <v>0</v>
      </c>
      <c r="AW50" s="10">
        <f>+IF($H50=AW$6,$G50,0)-IF($I50=AW$6,$G50,0)</f>
        <v>0</v>
      </c>
      <c r="AX50" s="10">
        <f>+IF($H50=AX$6,$G50,0)-IF($I50=AX$6,$G50,0)</f>
        <v>0</v>
      </c>
      <c r="AY50" s="10">
        <f>+IF($H50=AY$6,$G50,0)-IF($I50=AY$6,$G50,0)</f>
        <v>0</v>
      </c>
      <c r="AZ50" s="10">
        <f>+IF($H50=AZ$6,$G50,0)-IF($I50=AZ$6,$G50,0)</f>
        <v>0</v>
      </c>
      <c r="BA50" s="10">
        <f>+IF($H50=BA$6,$C50,0)-IF($I50=BA$6,$C50,0)</f>
        <v>0</v>
      </c>
      <c r="BB50" s="10">
        <f>+IF($H50=BB$6,$C50,0)-IF($I50=BB$6,$C50,0)</f>
        <v>0</v>
      </c>
      <c r="BC50" s="10">
        <f>+IF($H50=BC$6,$C50,0)-IF($I50=BC$6,$C50,0)</f>
        <v>0</v>
      </c>
      <c r="BD50" s="10">
        <f>+IF($H50=BD$6,$C50,0)-IF($I50=BD$6,$C50,0)</f>
        <v>0</v>
      </c>
      <c r="BE50" s="10">
        <f>+IF($H50=BE$6,$C50,0)-IF($I50=BE$6,$C50,0)</f>
        <v>0</v>
      </c>
      <c r="BF50" s="10">
        <f>+IF($H50=BF$6,$C50,0)-IF($I50=BF$6,$C50,0)</f>
        <v>0</v>
      </c>
      <c r="BG50" s="10">
        <f>+IF($H50=BG$6,$C50,0)-IF($I50=BG$6,$C50,0)</f>
        <v>0</v>
      </c>
      <c r="BH50" s="10">
        <f>+IF($H50=BH$6,$C50,0)-IF($I50=BH$6,$C50,0)</f>
        <v>0</v>
      </c>
      <c r="BI50" s="10">
        <f>+IF($H50=BI$6,$G50,0)-IF($I50=BI$6,$G50,0)</f>
        <v>0</v>
      </c>
      <c r="BJ50" s="10">
        <f>+IF($H50=BJ$6,$G50,0)-IF($I50=BJ$6,$G50,0)</f>
        <v>0</v>
      </c>
      <c r="BK50" s="10">
        <f>+IF($H50=BK$6,$G50,0)-IF($I50=BK$6,$G50,0)</f>
        <v>0</v>
      </c>
      <c r="BL50" s="10">
        <f>+IF($H50=BL$6,$G50,0)-IF($I50=BL$6,$G50,0)</f>
        <v>0</v>
      </c>
      <c r="BM50" s="10">
        <f>+IF($H50=BM$6,$G50,0)-IF($I50=BM$6,$G50,0)</f>
        <v>0</v>
      </c>
      <c r="BN50" s="10">
        <f>+IF($H50=BN$6,$G50,0)-IF($I50=BN$6,$G50,0)</f>
        <v>0</v>
      </c>
      <c r="BO50" s="10">
        <f>+IF($H50=BO$6,$G50,0)-IF($I50=BO$6,$G50,0)</f>
        <v>0</v>
      </c>
      <c r="BP50" s="10">
        <f>+IF($H50=BP$6,$G50,0)-IF($I50=BP$6,$G50,0)</f>
        <v>0</v>
      </c>
      <c r="BQ50" s="10">
        <f>+IF($H50=BQ$6,$G50,0)-IF($I50=BQ$6,$G50,0)</f>
        <v>0</v>
      </c>
      <c r="BR50" s="10">
        <f>SUM(J50:BQ50)</f>
        <v>0</v>
      </c>
    </row>
    <row r="51" spans="1:70" s="9" customFormat="1" x14ac:dyDescent="0.25">
      <c r="A51" s="19">
        <v>45505</v>
      </c>
      <c r="B51" s="21" t="s">
        <v>100</v>
      </c>
      <c r="C51" s="20">
        <v>1264.73</v>
      </c>
      <c r="D51" s="20" t="s">
        <v>4</v>
      </c>
      <c r="E51" s="20">
        <f>ROUND(IF(D51='[1]Liste choix'!$C$8,0,IF($H51=$S$6,(C51/1.14975*0.05*0.5),C51/1.14975*0.05)),2)</f>
        <v>27.5</v>
      </c>
      <c r="F51" s="20">
        <f>ROUND(IF(D51='[1]Liste choix'!$C$8,0,IF($H51=$S$6,C51/1.14975*0.09975*0.5,C51/1.14975*0.09975)),2)</f>
        <v>54.86</v>
      </c>
      <c r="G51" s="20">
        <f>C51-E51-F51</f>
        <v>1182.3700000000001</v>
      </c>
      <c r="H51" s="19" t="s">
        <v>15</v>
      </c>
      <c r="I51" s="19" t="s">
        <v>12</v>
      </c>
      <c r="J51" s="10">
        <f>+IF($H51=$J$6,$G51,0)-IF($I51=$J$6,$G51,0)</f>
        <v>0</v>
      </c>
      <c r="K51" s="10">
        <f>+IF($H51=K$6,$G51,0)-IF($I51=K$6,$G51,0)</f>
        <v>0</v>
      </c>
      <c r="L51" s="10">
        <f>+IF($H51=L$6,$G51,0)-IF($I51=L$6,$G51,0)</f>
        <v>0</v>
      </c>
      <c r="M51" s="10">
        <f>+IF($H51=M$6,$G51,0)-IF($I51=M$6,$G51,0)</f>
        <v>0</v>
      </c>
      <c r="N51" s="10">
        <f>+IF($H51=N$6,$G51,0)-IF($I51=N$6,$G51,0)</f>
        <v>0</v>
      </c>
      <c r="O51" s="10">
        <f>+IF($H51=O$6,$G51,0)-IF($I51=O$6,$G51,0)</f>
        <v>0</v>
      </c>
      <c r="P51" s="10">
        <f>+IF($H51=P$6,$G51,0)-IF($I51=P$6,$G51,0)</f>
        <v>0</v>
      </c>
      <c r="Q51" s="10">
        <f>+IF($H51=Q$6,$G51,0)-IF($I51=Q$6,$G51,0)</f>
        <v>0</v>
      </c>
      <c r="R51" s="10">
        <f>+IF($H51=R$6,$G51,0)-IF($I51=R$6,$G51,0)</f>
        <v>0</v>
      </c>
      <c r="S51" s="10">
        <f>+IF($H51=S$6,$G51,0)-IF($I51=S$6,$G51,0)</f>
        <v>1182.3700000000001</v>
      </c>
      <c r="T51" s="10">
        <f>+IF($H51=T$6,$G51,0)-IF($I51=T$6,$G51,0)</f>
        <v>0</v>
      </c>
      <c r="U51" s="10">
        <f>+IF($H51=U$6,$G51,0)-IF($I51=U$6,$G51,0)</f>
        <v>0</v>
      </c>
      <c r="V51" s="10">
        <f>+IF($H51=V$6,$G51,0)-IF($I51=V$6,$G51,0)</f>
        <v>0</v>
      </c>
      <c r="W51" s="10">
        <f>+IF($H51=W$6,$G51,0)-IF($I51=W$6,$G51,0)</f>
        <v>0</v>
      </c>
      <c r="X51" s="10">
        <f>+IF($H51=X$6,$G51,0)-IF($I51=X$6,$G51,0)</f>
        <v>0</v>
      </c>
      <c r="Y51" s="10">
        <f>+IF($H51=Y$6,$G51,0)-IF($I51=Y$6,$G51,0)</f>
        <v>0</v>
      </c>
      <c r="Z51" s="10">
        <f>+IF($H51=Z$6,$G51,0)-IF($I51=Z$6,$G51,0)</f>
        <v>0</v>
      </c>
      <c r="AA51" s="10">
        <f>+IF($H51=AA$6,$G51,0)-IF($I51=AA$6,$G51,0)</f>
        <v>0</v>
      </c>
      <c r="AB51" s="10">
        <f>+IF($H51=AB$6,$G51,0)-IF($I51=AB$6,$G51,0)</f>
        <v>0</v>
      </c>
      <c r="AC51" s="10">
        <f>+IF($H51=AC$6,$G51,0)-IF($I51=AC$6,$G51,0)</f>
        <v>0</v>
      </c>
      <c r="AD51" s="10">
        <f>+IF($H51=AD$6,$G51,0)-IF($I51=AD$6,$G51,0)</f>
        <v>0</v>
      </c>
      <c r="AE51" s="10">
        <f>+IF($H51=AE$6,$G51,0)-IF($I51=AE$6,$G51,0)</f>
        <v>0</v>
      </c>
      <c r="AF51" s="10">
        <f>+IF($H51=AF$6,$G51,0)-IF($I51=AF$6,$G51,0)</f>
        <v>0</v>
      </c>
      <c r="AG51" s="10">
        <f>+IF($H51=AG$6,$C51,0)-IF($I51=AG$6,$C51,0)</f>
        <v>0</v>
      </c>
      <c r="AH51" s="10">
        <f>+IF($H51=AH$6,$C51,0)-IF($I51=AH$6,$C51,0)</f>
        <v>0</v>
      </c>
      <c r="AI51" s="10">
        <f>+IF($H51=AI$6,$C51,0)-IF($I51=AI$6,$C51,0)</f>
        <v>0</v>
      </c>
      <c r="AJ51" s="10">
        <f>+IF($H51=AJ$6,$C51,0)-IF($I51=AJ$6,$C51,0)</f>
        <v>0</v>
      </c>
      <c r="AK51" s="10">
        <f>IF(D51="payée",$E51,0)</f>
        <v>27.5</v>
      </c>
      <c r="AL51" s="10">
        <f>IF(D51="payée",$F51,0)</f>
        <v>54.86</v>
      </c>
      <c r="AM51" s="10">
        <f>IF(D51="perçue",-$E51,0)</f>
        <v>0</v>
      </c>
      <c r="AN51" s="10">
        <f>IF(D51="perçue",-$F51,0)</f>
        <v>0</v>
      </c>
      <c r="AO51" s="10">
        <f>+IF($H51=AO$6,$G51,0)-IF($I51=AO$6,$G51,0)</f>
        <v>0</v>
      </c>
      <c r="AP51" s="10">
        <f>+IF($H51=AP$6,$G51,0)-IF($I51=AP$6,$G51,0)</f>
        <v>0</v>
      </c>
      <c r="AQ51" s="10">
        <f>+IF($H51=AQ$6,$G51,0)-IF($I51=AQ$6,$G51,0)</f>
        <v>0</v>
      </c>
      <c r="AR51" s="10">
        <f>+IF($H51=AR$6,$G51,0)-IF($I51=AR$6,$G51,0)</f>
        <v>0</v>
      </c>
      <c r="AS51" s="10">
        <f>+IF($H51=AS$6,$G51,0)-IF($I51=AS$6,$G51,0)</f>
        <v>0</v>
      </c>
      <c r="AT51" s="10">
        <f>+IF($H51=AT$6,$G51,0)-IF($I51=AT$6,$G51,0)</f>
        <v>0</v>
      </c>
      <c r="AU51" s="10">
        <f>+IF($H51=AU$6,$G51,0)-IF($I51=AU$6,$G51,0)</f>
        <v>0</v>
      </c>
      <c r="AV51" s="10">
        <f>+IF($H51=AV$6,$G51,0)-IF($I51=AV$6,$G51,0)</f>
        <v>0</v>
      </c>
      <c r="AW51" s="10">
        <f>+IF($H51=AW$6,$G51,0)-IF($I51=AW$6,$G51,0)</f>
        <v>0</v>
      </c>
      <c r="AX51" s="10">
        <f>+IF($H51=AX$6,$G51,0)-IF($I51=AX$6,$G51,0)</f>
        <v>0</v>
      </c>
      <c r="AY51" s="10">
        <f>+IF($H51=AY$6,$G51,0)-IF($I51=AY$6,$G51,0)</f>
        <v>0</v>
      </c>
      <c r="AZ51" s="10">
        <f>+IF($H51=AZ$6,$G51,0)-IF($I51=AZ$6,$G51,0)</f>
        <v>0</v>
      </c>
      <c r="BA51" s="10">
        <f>+IF($H51=BA$6,$C51,0)-IF($I51=BA$6,$C51,0)</f>
        <v>-1264.73</v>
      </c>
      <c r="BB51" s="10">
        <f>+IF($H51=BB$6,$C51,0)-IF($I51=BB$6,$C51,0)</f>
        <v>0</v>
      </c>
      <c r="BC51" s="10">
        <f>+IF($H51=BC$6,$C51,0)-IF($I51=BC$6,$C51,0)</f>
        <v>0</v>
      </c>
      <c r="BD51" s="10">
        <f>+IF($H51=BD$6,$C51,0)-IF($I51=BD$6,$C51,0)</f>
        <v>0</v>
      </c>
      <c r="BE51" s="10">
        <f>+IF($H51=BE$6,$C51,0)-IF($I51=BE$6,$C51,0)</f>
        <v>0</v>
      </c>
      <c r="BF51" s="10">
        <f>+IF($H51=BF$6,$C51,0)-IF($I51=BF$6,$C51,0)</f>
        <v>0</v>
      </c>
      <c r="BG51" s="10">
        <f>+IF($H51=BG$6,$C51,0)-IF($I51=BG$6,$C51,0)</f>
        <v>0</v>
      </c>
      <c r="BH51" s="10">
        <f>+IF($H51=BH$6,$C51,0)-IF($I51=BH$6,$C51,0)</f>
        <v>0</v>
      </c>
      <c r="BI51" s="10">
        <f>+IF($H51=BI$6,$G51,0)-IF($I51=BI$6,$G51,0)</f>
        <v>0</v>
      </c>
      <c r="BJ51" s="10">
        <f>+IF($H51=BJ$6,$G51,0)-IF($I51=BJ$6,$G51,0)</f>
        <v>0</v>
      </c>
      <c r="BK51" s="10">
        <f>+IF($H51=BK$6,$G51,0)-IF($I51=BK$6,$G51,0)</f>
        <v>0</v>
      </c>
      <c r="BL51" s="10">
        <f>+IF($H51=BL$6,$G51,0)-IF($I51=BL$6,$G51,0)</f>
        <v>0</v>
      </c>
      <c r="BM51" s="10">
        <f>+IF($H51=BM$6,$G51,0)-IF($I51=BM$6,$G51,0)</f>
        <v>0</v>
      </c>
      <c r="BN51" s="10">
        <f>+IF($H51=BN$6,$G51,0)-IF($I51=BN$6,$G51,0)</f>
        <v>0</v>
      </c>
      <c r="BO51" s="10">
        <f>+IF($H51=BO$6,$G51,0)-IF($I51=BO$6,$G51,0)</f>
        <v>0</v>
      </c>
      <c r="BP51" s="10">
        <f>+IF($H51=BP$6,$G51,0)-IF($I51=BP$6,$G51,0)</f>
        <v>0</v>
      </c>
      <c r="BQ51" s="10">
        <f>+IF($H51=BQ$6,$G51,0)-IF($I51=BQ$6,$G51,0)</f>
        <v>0</v>
      </c>
      <c r="BR51" s="10">
        <f>SUM(J51:BQ51)</f>
        <v>0</v>
      </c>
    </row>
    <row r="52" spans="1:70" s="9" customFormat="1" x14ac:dyDescent="0.25">
      <c r="A52" s="19">
        <v>45508</v>
      </c>
      <c r="B52" s="21" t="s">
        <v>99</v>
      </c>
      <c r="C52" s="20">
        <v>180.25</v>
      </c>
      <c r="D52" s="20" t="s">
        <v>4</v>
      </c>
      <c r="E52" s="20">
        <f>ROUND(IF(D52='[1]Liste choix'!$C$8,0,IF($H52=$S$6,(C52/1.14975*0.05*0.5),C52/1.14975*0.05)),2)</f>
        <v>7.84</v>
      </c>
      <c r="F52" s="20">
        <f>ROUND(IF(D52='[1]Liste choix'!$C$8,0,IF($H52=$S$6,C52/1.14975*0.09975*0.5,C52/1.14975*0.09975)),2)</f>
        <v>15.64</v>
      </c>
      <c r="G52" s="20">
        <f>C52-E52-F52</f>
        <v>156.76999999999998</v>
      </c>
      <c r="H52" s="19" t="s">
        <v>60</v>
      </c>
      <c r="I52" s="19" t="s">
        <v>12</v>
      </c>
      <c r="J52" s="10">
        <f>+IF($H52=$J$6,$G52,0)-IF($I52=$J$6,$G52,0)</f>
        <v>0</v>
      </c>
      <c r="K52" s="10">
        <f>+IF($H52=K$6,$G52,0)-IF($I52=K$6,$G52,0)</f>
        <v>0</v>
      </c>
      <c r="L52" s="10">
        <f>+IF($H52=L$6,$G52,0)-IF($I52=L$6,$G52,0)</f>
        <v>0</v>
      </c>
      <c r="M52" s="10">
        <f>+IF($H52=M$6,$G52,0)-IF($I52=M$6,$G52,0)</f>
        <v>0</v>
      </c>
      <c r="N52" s="10">
        <f>+IF($H52=N$6,$G52,0)-IF($I52=N$6,$G52,0)</f>
        <v>0</v>
      </c>
      <c r="O52" s="10">
        <f>+IF($H52=O$6,$G52,0)-IF($I52=O$6,$G52,0)</f>
        <v>0</v>
      </c>
      <c r="P52" s="10">
        <f>+IF($H52=P$6,$G52,0)-IF($I52=P$6,$G52,0)</f>
        <v>0</v>
      </c>
      <c r="Q52" s="10">
        <f>+IF($H52=Q$6,$G52,0)-IF($I52=Q$6,$G52,0)</f>
        <v>156.76999999999998</v>
      </c>
      <c r="R52" s="10">
        <f>+IF($H52=R$6,$G52,0)-IF($I52=R$6,$G52,0)</f>
        <v>0</v>
      </c>
      <c r="S52" s="10">
        <f>+IF($H52=S$6,$G52,0)-IF($I52=S$6,$G52,0)</f>
        <v>0</v>
      </c>
      <c r="T52" s="10">
        <f>+IF($H52=T$6,$G52,0)-IF($I52=T$6,$G52,0)</f>
        <v>0</v>
      </c>
      <c r="U52" s="10">
        <f>+IF($H52=U$6,$G52,0)-IF($I52=U$6,$G52,0)</f>
        <v>0</v>
      </c>
      <c r="V52" s="10">
        <f>+IF($H52=V$6,$G52,0)-IF($I52=V$6,$G52,0)</f>
        <v>0</v>
      </c>
      <c r="W52" s="10">
        <f>+IF($H52=W$6,$G52,0)-IF($I52=W$6,$G52,0)</f>
        <v>0</v>
      </c>
      <c r="X52" s="10">
        <f>+IF($H52=X$6,$G52,0)-IF($I52=X$6,$G52,0)</f>
        <v>0</v>
      </c>
      <c r="Y52" s="10">
        <f>+IF($H52=Y$6,$G52,0)-IF($I52=Y$6,$G52,0)</f>
        <v>0</v>
      </c>
      <c r="Z52" s="10">
        <f>+IF($H52=Z$6,$G52,0)-IF($I52=Z$6,$G52,0)</f>
        <v>0</v>
      </c>
      <c r="AA52" s="10">
        <f>+IF($H52=AA$6,$G52,0)-IF($I52=AA$6,$G52,0)</f>
        <v>0</v>
      </c>
      <c r="AB52" s="10">
        <f>+IF($H52=AB$6,$G52,0)-IF($I52=AB$6,$G52,0)</f>
        <v>0</v>
      </c>
      <c r="AC52" s="10">
        <f>+IF($H52=AC$6,$G52,0)-IF($I52=AC$6,$G52,0)</f>
        <v>0</v>
      </c>
      <c r="AD52" s="10">
        <f>+IF($H52=AD$6,$G52,0)-IF($I52=AD$6,$G52,0)</f>
        <v>0</v>
      </c>
      <c r="AE52" s="10">
        <f>+IF($H52=AE$6,$G52,0)-IF($I52=AE$6,$G52,0)</f>
        <v>0</v>
      </c>
      <c r="AF52" s="10">
        <f>+IF($H52=AF$6,$G52,0)-IF($I52=AF$6,$G52,0)</f>
        <v>0</v>
      </c>
      <c r="AG52" s="10">
        <f>+IF($H52=AG$6,$C52,0)-IF($I52=AG$6,$C52,0)</f>
        <v>0</v>
      </c>
      <c r="AH52" s="10">
        <f>+IF($H52=AH$6,$C52,0)-IF($I52=AH$6,$C52,0)</f>
        <v>0</v>
      </c>
      <c r="AI52" s="10">
        <f>+IF($H52=AI$6,$C52,0)-IF($I52=AI$6,$C52,0)</f>
        <v>0</v>
      </c>
      <c r="AJ52" s="10">
        <f>+IF($H52=AJ$6,$C52,0)-IF($I52=AJ$6,$C52,0)</f>
        <v>0</v>
      </c>
      <c r="AK52" s="10">
        <f>IF(D52="payée",$E52,0)</f>
        <v>7.84</v>
      </c>
      <c r="AL52" s="10">
        <f>IF(D52="payée",$F52,0)</f>
        <v>15.64</v>
      </c>
      <c r="AM52" s="10">
        <f>IF(D52="perçue",-$E52,0)</f>
        <v>0</v>
      </c>
      <c r="AN52" s="10">
        <f>IF(D52="perçue",-$F52,0)</f>
        <v>0</v>
      </c>
      <c r="AO52" s="10">
        <f>+IF($H52=AO$6,$G52,0)-IF($I52=AO$6,$G52,0)</f>
        <v>0</v>
      </c>
      <c r="AP52" s="10">
        <f>+IF($H52=AP$6,$G52,0)-IF($I52=AP$6,$G52,0)</f>
        <v>0</v>
      </c>
      <c r="AQ52" s="10">
        <f>+IF($H52=AQ$6,$G52,0)-IF($I52=AQ$6,$G52,0)</f>
        <v>0</v>
      </c>
      <c r="AR52" s="10">
        <f>+IF($H52=AR$6,$G52,0)-IF($I52=AR$6,$G52,0)</f>
        <v>0</v>
      </c>
      <c r="AS52" s="10">
        <f>+IF($H52=AS$6,$G52,0)-IF($I52=AS$6,$G52,0)</f>
        <v>0</v>
      </c>
      <c r="AT52" s="10">
        <f>+IF($H52=AT$6,$G52,0)-IF($I52=AT$6,$G52,0)</f>
        <v>0</v>
      </c>
      <c r="AU52" s="10">
        <f>+IF($H52=AU$6,$G52,0)-IF($I52=AU$6,$G52,0)</f>
        <v>0</v>
      </c>
      <c r="AV52" s="10">
        <f>+IF($H52=AV$6,$G52,0)-IF($I52=AV$6,$G52,0)</f>
        <v>0</v>
      </c>
      <c r="AW52" s="10">
        <f>+IF($H52=AW$6,$G52,0)-IF($I52=AW$6,$G52,0)</f>
        <v>0</v>
      </c>
      <c r="AX52" s="10">
        <f>+IF($H52=AX$6,$G52,0)-IF($I52=AX$6,$G52,0)</f>
        <v>0</v>
      </c>
      <c r="AY52" s="10">
        <f>+IF($H52=AY$6,$G52,0)-IF($I52=AY$6,$G52,0)</f>
        <v>0</v>
      </c>
      <c r="AZ52" s="10">
        <f>+IF($H52=AZ$6,$G52,0)-IF($I52=AZ$6,$G52,0)</f>
        <v>0</v>
      </c>
      <c r="BA52" s="10">
        <f>+IF($H52=BA$6,$C52,0)-IF($I52=BA$6,$C52,0)</f>
        <v>-180.25</v>
      </c>
      <c r="BB52" s="10">
        <f>+IF($H52=BB$6,$C52,0)-IF($I52=BB$6,$C52,0)</f>
        <v>0</v>
      </c>
      <c r="BC52" s="10">
        <f>+IF($H52=BC$6,$C52,0)-IF($I52=BC$6,$C52,0)</f>
        <v>0</v>
      </c>
      <c r="BD52" s="10">
        <f>+IF($H52=BD$6,$C52,0)-IF($I52=BD$6,$C52,0)</f>
        <v>0</v>
      </c>
      <c r="BE52" s="10">
        <f>+IF($H52=BE$6,$C52,0)-IF($I52=BE$6,$C52,0)</f>
        <v>0</v>
      </c>
      <c r="BF52" s="10">
        <f>+IF($H52=BF$6,$C52,0)-IF($I52=BF$6,$C52,0)</f>
        <v>0</v>
      </c>
      <c r="BG52" s="10">
        <f>+IF($H52=BG$6,$C52,0)-IF($I52=BG$6,$C52,0)</f>
        <v>0</v>
      </c>
      <c r="BH52" s="10">
        <f>+IF($H52=BH$6,$C52,0)-IF($I52=BH$6,$C52,0)</f>
        <v>0</v>
      </c>
      <c r="BI52" s="10">
        <f>+IF($H52=BI$6,$G52,0)-IF($I52=BI$6,$G52,0)</f>
        <v>0</v>
      </c>
      <c r="BJ52" s="10">
        <f>+IF($H52=BJ$6,$G52,0)-IF($I52=BJ$6,$G52,0)</f>
        <v>0</v>
      </c>
      <c r="BK52" s="10">
        <f>+IF($H52=BK$6,$G52,0)-IF($I52=BK$6,$G52,0)</f>
        <v>0</v>
      </c>
      <c r="BL52" s="10">
        <f>+IF($H52=BL$6,$G52,0)-IF($I52=BL$6,$G52,0)</f>
        <v>0</v>
      </c>
      <c r="BM52" s="10">
        <f>+IF($H52=BM$6,$G52,0)-IF($I52=BM$6,$G52,0)</f>
        <v>0</v>
      </c>
      <c r="BN52" s="10">
        <f>+IF($H52=BN$6,$G52,0)-IF($I52=BN$6,$G52,0)</f>
        <v>0</v>
      </c>
      <c r="BO52" s="10">
        <f>+IF($H52=BO$6,$G52,0)-IF($I52=BO$6,$G52,0)</f>
        <v>0</v>
      </c>
      <c r="BP52" s="10">
        <f>+IF($H52=BP$6,$G52,0)-IF($I52=BP$6,$G52,0)</f>
        <v>0</v>
      </c>
      <c r="BQ52" s="10">
        <f>+IF($H52=BQ$6,$G52,0)-IF($I52=BQ$6,$G52,0)</f>
        <v>0</v>
      </c>
      <c r="BR52" s="10">
        <f>SUM(J52:BQ52)</f>
        <v>0</v>
      </c>
    </row>
    <row r="53" spans="1:70" s="9" customFormat="1" x14ac:dyDescent="0.25">
      <c r="A53" s="19">
        <v>45509</v>
      </c>
      <c r="B53" s="21" t="s">
        <v>98</v>
      </c>
      <c r="C53" s="20">
        <v>325.95999999999998</v>
      </c>
      <c r="D53" s="20" t="s">
        <v>13</v>
      </c>
      <c r="E53" s="20">
        <f>ROUND(IF(D53='[1]Liste choix'!$C$8,0,IF($H53=$S$6,(C53/1.14975*0.05*0.5),C53/1.14975*0.05)),2)</f>
        <v>0</v>
      </c>
      <c r="F53" s="20">
        <f>ROUND(IF(D53='[1]Liste choix'!$C$8,0,IF($H53=$S$6,C53/1.14975*0.09975*0.5,C53/1.14975*0.09975)),2)</f>
        <v>0</v>
      </c>
      <c r="G53" s="20">
        <f>C53-E53-F53</f>
        <v>325.95999999999998</v>
      </c>
      <c r="H53" s="19" t="s">
        <v>57</v>
      </c>
      <c r="I53" s="19" t="s">
        <v>12</v>
      </c>
      <c r="J53" s="10">
        <f>+IF($H53=$J$6,$G53,0)-IF($I53=$J$6,$G53,0)</f>
        <v>0</v>
      </c>
      <c r="K53" s="10">
        <f>+IF($H53=K$6,$G53,0)-IF($I53=K$6,$G53,0)</f>
        <v>0</v>
      </c>
      <c r="L53" s="10">
        <f>+IF($H53=L$6,$G53,0)-IF($I53=L$6,$G53,0)</f>
        <v>0</v>
      </c>
      <c r="M53" s="10">
        <f>+IF($H53=M$6,$G53,0)-IF($I53=M$6,$G53,0)</f>
        <v>0</v>
      </c>
      <c r="N53" s="10">
        <f>+IF($H53=N$6,$G53,0)-IF($I53=N$6,$G53,0)</f>
        <v>0</v>
      </c>
      <c r="O53" s="10">
        <f>+IF($H53=O$6,$G53,0)-IF($I53=O$6,$G53,0)</f>
        <v>0</v>
      </c>
      <c r="P53" s="10">
        <f>+IF($H53=P$6,$G53,0)-IF($I53=P$6,$G53,0)</f>
        <v>0</v>
      </c>
      <c r="Q53" s="10">
        <f>+IF($H53=Q$6,$G53,0)-IF($I53=Q$6,$G53,0)</f>
        <v>0</v>
      </c>
      <c r="R53" s="10">
        <f>+IF($H53=R$6,$G53,0)-IF($I53=R$6,$G53,0)</f>
        <v>0</v>
      </c>
      <c r="S53" s="10">
        <f>+IF($H53=S$6,$G53,0)-IF($I53=S$6,$G53,0)</f>
        <v>0</v>
      </c>
      <c r="T53" s="10">
        <f>+IF($H53=T$6,$G53,0)-IF($I53=T$6,$G53,0)</f>
        <v>325.95999999999998</v>
      </c>
      <c r="U53" s="10">
        <f>+IF($H53=U$6,$G53,0)-IF($I53=U$6,$G53,0)</f>
        <v>0</v>
      </c>
      <c r="V53" s="10">
        <f>+IF($H53=V$6,$G53,0)-IF($I53=V$6,$G53,0)</f>
        <v>0</v>
      </c>
      <c r="W53" s="10">
        <f>+IF($H53=W$6,$G53,0)-IF($I53=W$6,$G53,0)</f>
        <v>0</v>
      </c>
      <c r="X53" s="10">
        <f>+IF($H53=X$6,$G53,0)-IF($I53=X$6,$G53,0)</f>
        <v>0</v>
      </c>
      <c r="Y53" s="10">
        <f>+IF($H53=Y$6,$G53,0)-IF($I53=Y$6,$G53,0)</f>
        <v>0</v>
      </c>
      <c r="Z53" s="10">
        <f>+IF($H53=Z$6,$G53,0)-IF($I53=Z$6,$G53,0)</f>
        <v>0</v>
      </c>
      <c r="AA53" s="10">
        <f>+IF($H53=AA$6,$G53,0)-IF($I53=AA$6,$G53,0)</f>
        <v>0</v>
      </c>
      <c r="AB53" s="10">
        <f>+IF($H53=AB$6,$G53,0)-IF($I53=AB$6,$G53,0)</f>
        <v>0</v>
      </c>
      <c r="AC53" s="10">
        <f>+IF($H53=AC$6,$G53,0)-IF($I53=AC$6,$G53,0)</f>
        <v>0</v>
      </c>
      <c r="AD53" s="10">
        <f>+IF($H53=AD$6,$G53,0)-IF($I53=AD$6,$G53,0)</f>
        <v>0</v>
      </c>
      <c r="AE53" s="10">
        <f>+IF($H53=AE$6,$G53,0)-IF($I53=AE$6,$G53,0)</f>
        <v>0</v>
      </c>
      <c r="AF53" s="10">
        <f>+IF($H53=AF$6,$G53,0)-IF($I53=AF$6,$G53,0)</f>
        <v>0</v>
      </c>
      <c r="AG53" s="10">
        <f>+IF($H53=AG$6,$C53,0)-IF($I53=AG$6,$C53,0)</f>
        <v>0</v>
      </c>
      <c r="AH53" s="10">
        <f>+IF($H53=AH$6,$C53,0)-IF($I53=AH$6,$C53,0)</f>
        <v>0</v>
      </c>
      <c r="AI53" s="10">
        <f>+IF($H53=AI$6,$C53,0)-IF($I53=AI$6,$C53,0)</f>
        <v>0</v>
      </c>
      <c r="AJ53" s="10">
        <f>+IF($H53=AJ$6,$C53,0)-IF($I53=AJ$6,$C53,0)</f>
        <v>0</v>
      </c>
      <c r="AK53" s="10">
        <f>IF(D53="payée",$E53,0)</f>
        <v>0</v>
      </c>
      <c r="AL53" s="10">
        <f>IF(D53="payée",$F53,0)</f>
        <v>0</v>
      </c>
      <c r="AM53" s="10">
        <f>IF(D53="perçue",-$E53,0)</f>
        <v>0</v>
      </c>
      <c r="AN53" s="10">
        <f>IF(D53="perçue",-$F53,0)</f>
        <v>0</v>
      </c>
      <c r="AO53" s="10">
        <f>+IF($H53=AO$6,$G53,0)-IF($I53=AO$6,$G53,0)</f>
        <v>0</v>
      </c>
      <c r="AP53" s="10">
        <f>+IF($H53=AP$6,$G53,0)-IF($I53=AP$6,$G53,0)</f>
        <v>0</v>
      </c>
      <c r="AQ53" s="10">
        <f>+IF($H53=AQ$6,$G53,0)-IF($I53=AQ$6,$G53,0)</f>
        <v>0</v>
      </c>
      <c r="AR53" s="10">
        <f>+IF($H53=AR$6,$G53,0)-IF($I53=AR$6,$G53,0)</f>
        <v>0</v>
      </c>
      <c r="AS53" s="10">
        <f>+IF($H53=AS$6,$G53,0)-IF($I53=AS$6,$G53,0)</f>
        <v>0</v>
      </c>
      <c r="AT53" s="10">
        <f>+IF($H53=AT$6,$G53,0)-IF($I53=AT$6,$G53,0)</f>
        <v>0</v>
      </c>
      <c r="AU53" s="10">
        <f>+IF($H53=AU$6,$G53,0)-IF($I53=AU$6,$G53,0)</f>
        <v>0</v>
      </c>
      <c r="AV53" s="10">
        <f>+IF($H53=AV$6,$G53,0)-IF($I53=AV$6,$G53,0)</f>
        <v>0</v>
      </c>
      <c r="AW53" s="10">
        <f>+IF($H53=AW$6,$G53,0)-IF($I53=AW$6,$G53,0)</f>
        <v>0</v>
      </c>
      <c r="AX53" s="10">
        <f>+IF($H53=AX$6,$G53,0)-IF($I53=AX$6,$G53,0)</f>
        <v>0</v>
      </c>
      <c r="AY53" s="10">
        <f>+IF($H53=AY$6,$G53,0)-IF($I53=AY$6,$G53,0)</f>
        <v>0</v>
      </c>
      <c r="AZ53" s="10">
        <f>+IF($H53=AZ$6,$G53,0)-IF($I53=AZ$6,$G53,0)</f>
        <v>0</v>
      </c>
      <c r="BA53" s="10">
        <f>+IF($H53=BA$6,$C53,0)-IF($I53=BA$6,$C53,0)</f>
        <v>-325.95999999999998</v>
      </c>
      <c r="BB53" s="10">
        <f>+IF($H53=BB$6,$C53,0)-IF($I53=BB$6,$C53,0)</f>
        <v>0</v>
      </c>
      <c r="BC53" s="10">
        <f>+IF($H53=BC$6,$C53,0)-IF($I53=BC$6,$C53,0)</f>
        <v>0</v>
      </c>
      <c r="BD53" s="10">
        <f>+IF($H53=BD$6,$C53,0)-IF($I53=BD$6,$C53,0)</f>
        <v>0</v>
      </c>
      <c r="BE53" s="10">
        <f>+IF($H53=BE$6,$C53,0)-IF($I53=BE$6,$C53,0)</f>
        <v>0</v>
      </c>
      <c r="BF53" s="10">
        <f>+IF($H53=BF$6,$C53,0)-IF($I53=BF$6,$C53,0)</f>
        <v>0</v>
      </c>
      <c r="BG53" s="10">
        <f>+IF($H53=BG$6,$C53,0)-IF($I53=BG$6,$C53,0)</f>
        <v>0</v>
      </c>
      <c r="BH53" s="10">
        <f>+IF($H53=BH$6,$C53,0)-IF($I53=BH$6,$C53,0)</f>
        <v>0</v>
      </c>
      <c r="BI53" s="10">
        <f>+IF($H53=BI$6,$G53,0)-IF($I53=BI$6,$G53,0)</f>
        <v>0</v>
      </c>
      <c r="BJ53" s="10">
        <f>+IF($H53=BJ$6,$G53,0)-IF($I53=BJ$6,$G53,0)</f>
        <v>0</v>
      </c>
      <c r="BK53" s="10">
        <f>+IF($H53=BK$6,$G53,0)-IF($I53=BK$6,$G53,0)</f>
        <v>0</v>
      </c>
      <c r="BL53" s="10">
        <f>+IF($H53=BL$6,$G53,0)-IF($I53=BL$6,$G53,0)</f>
        <v>0</v>
      </c>
      <c r="BM53" s="10">
        <f>+IF($H53=BM$6,$G53,0)-IF($I53=BM$6,$G53,0)</f>
        <v>0</v>
      </c>
      <c r="BN53" s="10">
        <f>+IF($H53=BN$6,$G53,0)-IF($I53=BN$6,$G53,0)</f>
        <v>0</v>
      </c>
      <c r="BO53" s="10">
        <f>+IF($H53=BO$6,$G53,0)-IF($I53=BO$6,$G53,0)</f>
        <v>0</v>
      </c>
      <c r="BP53" s="10">
        <f>+IF($H53=BP$6,$G53,0)-IF($I53=BP$6,$G53,0)</f>
        <v>0</v>
      </c>
      <c r="BQ53" s="10">
        <f>+IF($H53=BQ$6,$G53,0)-IF($I53=BQ$6,$G53,0)</f>
        <v>0</v>
      </c>
      <c r="BR53" s="10">
        <f>SUM(J53:BQ53)</f>
        <v>0</v>
      </c>
    </row>
    <row r="54" spans="1:70" s="9" customFormat="1" x14ac:dyDescent="0.25">
      <c r="A54" s="19">
        <v>45510</v>
      </c>
      <c r="B54" s="21" t="s">
        <v>97</v>
      </c>
      <c r="C54" s="20">
        <v>329.94</v>
      </c>
      <c r="D54" s="20" t="s">
        <v>13</v>
      </c>
      <c r="E54" s="20">
        <f>ROUND(IF(D54='[1]Liste choix'!$C$8,0,IF($H54=$S$6,(C54/1.14975*0.05*0.5),C54/1.14975*0.05)),2)</f>
        <v>0</v>
      </c>
      <c r="F54" s="20">
        <f>ROUND(IF(D54='[1]Liste choix'!$C$8,0,IF($H54=$S$6,C54/1.14975*0.09975*0.5,C54/1.14975*0.09975)),2)</f>
        <v>0</v>
      </c>
      <c r="G54" s="20">
        <f>C54-E54-F54</f>
        <v>329.94</v>
      </c>
      <c r="H54" s="19" t="s">
        <v>94</v>
      </c>
      <c r="I54" s="19" t="s">
        <v>12</v>
      </c>
      <c r="J54" s="10">
        <f>+IF($H54=$J$6,$G54,0)-IF($I54=$J$6,$G54,0)</f>
        <v>0</v>
      </c>
      <c r="K54" s="10">
        <f>+IF($H54=K$6,$G54,0)-IF($I54=K$6,$G54,0)</f>
        <v>0</v>
      </c>
      <c r="L54" s="10">
        <f>+IF($H54=L$6,$G54,0)-IF($I54=L$6,$G54,0)</f>
        <v>0</v>
      </c>
      <c r="M54" s="10">
        <f>+IF($H54=M$6,$G54,0)-IF($I54=M$6,$G54,0)</f>
        <v>0</v>
      </c>
      <c r="N54" s="10">
        <f>+IF($H54=N$6,$G54,0)-IF($I54=N$6,$G54,0)</f>
        <v>0</v>
      </c>
      <c r="O54" s="10">
        <f>+IF($H54=O$6,$G54,0)-IF($I54=O$6,$G54,0)</f>
        <v>0</v>
      </c>
      <c r="P54" s="10">
        <f>+IF($H54=P$6,$G54,0)-IF($I54=P$6,$G54,0)</f>
        <v>0</v>
      </c>
      <c r="Q54" s="10">
        <f>+IF($H54=Q$6,$G54,0)-IF($I54=Q$6,$G54,0)</f>
        <v>0</v>
      </c>
      <c r="R54" s="10">
        <f>+IF($H54=R$6,$G54,0)-IF($I54=R$6,$G54,0)</f>
        <v>0</v>
      </c>
      <c r="S54" s="10">
        <f>+IF($H54=S$6,$G54,0)-IF($I54=S$6,$G54,0)</f>
        <v>0</v>
      </c>
      <c r="T54" s="10">
        <f>+IF($H54=T$6,$G54,0)-IF($I54=T$6,$G54,0)</f>
        <v>0</v>
      </c>
      <c r="U54" s="10">
        <f>+IF($H54=U$6,$G54,0)-IF($I54=U$6,$G54,0)</f>
        <v>0</v>
      </c>
      <c r="V54" s="10">
        <f>+IF($H54=V$6,$G54,0)-IF($I54=V$6,$G54,0)</f>
        <v>0</v>
      </c>
      <c r="W54" s="10">
        <f>+IF($H54=W$6,$G54,0)-IF($I54=W$6,$G54,0)</f>
        <v>0</v>
      </c>
      <c r="X54" s="10">
        <f>+IF($H54=X$6,$G54,0)-IF($I54=X$6,$G54,0)</f>
        <v>0</v>
      </c>
      <c r="Y54" s="10">
        <f>+IF($H54=Y$6,$G54,0)-IF($I54=Y$6,$G54,0)</f>
        <v>329.94</v>
      </c>
      <c r="Z54" s="10">
        <f>+IF($H54=Z$6,$G54,0)-IF($I54=Z$6,$G54,0)</f>
        <v>0</v>
      </c>
      <c r="AA54" s="10">
        <f>+IF($H54=AA$6,$G54,0)-IF($I54=AA$6,$G54,0)</f>
        <v>0</v>
      </c>
      <c r="AB54" s="10">
        <f>+IF($H54=AB$6,$G54,0)-IF($I54=AB$6,$G54,0)</f>
        <v>0</v>
      </c>
      <c r="AC54" s="10">
        <f>+IF($H54=AC$6,$G54,0)-IF($I54=AC$6,$G54,0)</f>
        <v>0</v>
      </c>
      <c r="AD54" s="10">
        <f>+IF($H54=AD$6,$G54,0)-IF($I54=AD$6,$G54,0)</f>
        <v>0</v>
      </c>
      <c r="AE54" s="10">
        <f>+IF($H54=AE$6,$G54,0)-IF($I54=AE$6,$G54,0)</f>
        <v>0</v>
      </c>
      <c r="AF54" s="10">
        <f>+IF($H54=AF$6,$G54,0)-IF($I54=AF$6,$G54,0)</f>
        <v>0</v>
      </c>
      <c r="AG54" s="10">
        <f>+IF($H54=AG$6,$C54,0)-IF($I54=AG$6,$C54,0)</f>
        <v>0</v>
      </c>
      <c r="AH54" s="10">
        <f>+IF($H54=AH$6,$C54,0)-IF($I54=AH$6,$C54,0)</f>
        <v>0</v>
      </c>
      <c r="AI54" s="10">
        <f>+IF($H54=AI$6,$C54,0)-IF($I54=AI$6,$C54,0)</f>
        <v>0</v>
      </c>
      <c r="AJ54" s="10">
        <f>+IF($H54=AJ$6,$C54,0)-IF($I54=AJ$6,$C54,0)</f>
        <v>0</v>
      </c>
      <c r="AK54" s="10">
        <f>IF(D54="payée",$E54,0)</f>
        <v>0</v>
      </c>
      <c r="AL54" s="10">
        <f>IF(D54="payée",$F54,0)</f>
        <v>0</v>
      </c>
      <c r="AM54" s="10">
        <f>IF(D54="perçue",-$E54,0)</f>
        <v>0</v>
      </c>
      <c r="AN54" s="10">
        <f>IF(D54="perçue",-$F54,0)</f>
        <v>0</v>
      </c>
      <c r="AO54" s="10">
        <f>+IF($H54=AO$6,$G54,0)-IF($I54=AO$6,$G54,0)</f>
        <v>0</v>
      </c>
      <c r="AP54" s="10">
        <f>+IF($H54=AP$6,$G54,0)-IF($I54=AP$6,$G54,0)</f>
        <v>0</v>
      </c>
      <c r="AQ54" s="10">
        <f>+IF($H54=AQ$6,$G54,0)-IF($I54=AQ$6,$G54,0)</f>
        <v>0</v>
      </c>
      <c r="AR54" s="10">
        <f>+IF($H54=AR$6,$G54,0)-IF($I54=AR$6,$G54,0)</f>
        <v>0</v>
      </c>
      <c r="AS54" s="10">
        <f>+IF($H54=AS$6,$G54,0)-IF($I54=AS$6,$G54,0)</f>
        <v>0</v>
      </c>
      <c r="AT54" s="10">
        <f>+IF($H54=AT$6,$G54,0)-IF($I54=AT$6,$G54,0)</f>
        <v>0</v>
      </c>
      <c r="AU54" s="10">
        <f>+IF($H54=AU$6,$G54,0)-IF($I54=AU$6,$G54,0)</f>
        <v>0</v>
      </c>
      <c r="AV54" s="10">
        <f>+IF($H54=AV$6,$G54,0)-IF($I54=AV$6,$G54,0)</f>
        <v>0</v>
      </c>
      <c r="AW54" s="10">
        <f>+IF($H54=AW$6,$G54,0)-IF($I54=AW$6,$G54,0)</f>
        <v>0</v>
      </c>
      <c r="AX54" s="10">
        <f>+IF($H54=AX$6,$G54,0)-IF($I54=AX$6,$G54,0)</f>
        <v>0</v>
      </c>
      <c r="AY54" s="10">
        <f>+IF($H54=AY$6,$G54,0)-IF($I54=AY$6,$G54,0)</f>
        <v>0</v>
      </c>
      <c r="AZ54" s="10">
        <f>+IF($H54=AZ$6,$G54,0)-IF($I54=AZ$6,$G54,0)</f>
        <v>0</v>
      </c>
      <c r="BA54" s="10">
        <f>+IF($H54=BA$6,$C54,0)-IF($I54=BA$6,$C54,0)</f>
        <v>-329.94</v>
      </c>
      <c r="BB54" s="10">
        <f>+IF($H54=BB$6,$C54,0)-IF($I54=BB$6,$C54,0)</f>
        <v>0</v>
      </c>
      <c r="BC54" s="10">
        <f>+IF($H54=BC$6,$C54,0)-IF($I54=BC$6,$C54,0)</f>
        <v>0</v>
      </c>
      <c r="BD54" s="10">
        <f>+IF($H54=BD$6,$C54,0)-IF($I54=BD$6,$C54,0)</f>
        <v>0</v>
      </c>
      <c r="BE54" s="10">
        <f>+IF($H54=BE$6,$C54,0)-IF($I54=BE$6,$C54,0)</f>
        <v>0</v>
      </c>
      <c r="BF54" s="10">
        <f>+IF($H54=BF$6,$C54,0)-IF($I54=BF$6,$C54,0)</f>
        <v>0</v>
      </c>
      <c r="BG54" s="10">
        <f>+IF($H54=BG$6,$C54,0)-IF($I54=BG$6,$C54,0)</f>
        <v>0</v>
      </c>
      <c r="BH54" s="10">
        <f>+IF($H54=BH$6,$C54,0)-IF($I54=BH$6,$C54,0)</f>
        <v>0</v>
      </c>
      <c r="BI54" s="10">
        <f>+IF($H54=BI$6,$G54,0)-IF($I54=BI$6,$G54,0)</f>
        <v>0</v>
      </c>
      <c r="BJ54" s="10">
        <f>+IF($H54=BJ$6,$G54,0)-IF($I54=BJ$6,$G54,0)</f>
        <v>0</v>
      </c>
      <c r="BK54" s="10">
        <f>+IF($H54=BK$6,$G54,0)-IF($I54=BK$6,$G54,0)</f>
        <v>0</v>
      </c>
      <c r="BL54" s="10">
        <f>+IF($H54=BL$6,$G54,0)-IF($I54=BL$6,$G54,0)</f>
        <v>0</v>
      </c>
      <c r="BM54" s="10">
        <f>+IF($H54=BM$6,$G54,0)-IF($I54=BM$6,$G54,0)</f>
        <v>0</v>
      </c>
      <c r="BN54" s="10">
        <f>+IF($H54=BN$6,$G54,0)-IF($I54=BN$6,$G54,0)</f>
        <v>0</v>
      </c>
      <c r="BO54" s="10">
        <f>+IF($H54=BO$6,$G54,0)-IF($I54=BO$6,$G54,0)</f>
        <v>0</v>
      </c>
      <c r="BP54" s="10">
        <f>+IF($H54=BP$6,$G54,0)-IF($I54=BP$6,$G54,0)</f>
        <v>0</v>
      </c>
      <c r="BQ54" s="10">
        <f>+IF($H54=BQ$6,$G54,0)-IF($I54=BQ$6,$G54,0)</f>
        <v>0</v>
      </c>
      <c r="BR54" s="10">
        <f>SUM(J54:BQ54)</f>
        <v>0</v>
      </c>
    </row>
    <row r="55" spans="1:70" s="9" customFormat="1" x14ac:dyDescent="0.25">
      <c r="A55" s="19">
        <v>45510</v>
      </c>
      <c r="B55" s="21" t="s">
        <v>96</v>
      </c>
      <c r="C55" s="20">
        <v>167.9</v>
      </c>
      <c r="D55" s="20" t="s">
        <v>4</v>
      </c>
      <c r="E55" s="20">
        <f>ROUND(IF(D55='[1]Liste choix'!$C$8,0,IF($H55=$S$6,(C55/1.14975*0.05*0.5),C55/1.14975*0.05)),2)</f>
        <v>7.3</v>
      </c>
      <c r="F55" s="20">
        <f>ROUND(IF(D55='[1]Liste choix'!$C$8,0,IF($H55=$S$6,C55/1.14975*0.09975*0.5,C55/1.14975*0.09975)),2)</f>
        <v>14.57</v>
      </c>
      <c r="G55" s="20">
        <f>C55-E55-F55</f>
        <v>146.03</v>
      </c>
      <c r="H55" s="19" t="s">
        <v>6</v>
      </c>
      <c r="I55" s="19" t="s">
        <v>12</v>
      </c>
      <c r="J55" s="10">
        <f>+IF($H55=$J$6,$G55,0)-IF($I55=$J$6,$G55,0)</f>
        <v>0</v>
      </c>
      <c r="K55" s="10">
        <f>+IF($H55=K$6,$G55,0)-IF($I55=K$6,$G55,0)</f>
        <v>0</v>
      </c>
      <c r="L55" s="10">
        <f>+IF($H55=L$6,$G55,0)-IF($I55=L$6,$G55,0)</f>
        <v>0</v>
      </c>
      <c r="M55" s="10">
        <f>+IF($H55=M$6,$G55,0)-IF($I55=M$6,$G55,0)</f>
        <v>0</v>
      </c>
      <c r="N55" s="10">
        <f>+IF($H55=N$6,$G55,0)-IF($I55=N$6,$G55,0)</f>
        <v>0</v>
      </c>
      <c r="O55" s="10">
        <f>+IF($H55=O$6,$G55,0)-IF($I55=O$6,$G55,0)</f>
        <v>0</v>
      </c>
      <c r="P55" s="10">
        <f>+IF($H55=P$6,$G55,0)-IF($I55=P$6,$G55,0)</f>
        <v>0</v>
      </c>
      <c r="Q55" s="10">
        <f>+IF($H55=Q$6,$G55,0)-IF($I55=Q$6,$G55,0)</f>
        <v>0</v>
      </c>
      <c r="R55" s="10">
        <f>+IF($H55=R$6,$G55,0)-IF($I55=R$6,$G55,0)</f>
        <v>0</v>
      </c>
      <c r="S55" s="10">
        <f>+IF($H55=S$6,$G55,0)-IF($I55=S$6,$G55,0)</f>
        <v>0</v>
      </c>
      <c r="T55" s="10">
        <f>+IF($H55=T$6,$G55,0)-IF($I55=T$6,$G55,0)</f>
        <v>0</v>
      </c>
      <c r="U55" s="10">
        <f>+IF($H55=U$6,$G55,0)-IF($I55=U$6,$G55,0)</f>
        <v>0</v>
      </c>
      <c r="V55" s="10">
        <f>+IF($H55=V$6,$G55,0)-IF($I55=V$6,$G55,0)</f>
        <v>146.03</v>
      </c>
      <c r="W55" s="10">
        <f>+IF($H55=W$6,$G55,0)-IF($I55=W$6,$G55,0)</f>
        <v>0</v>
      </c>
      <c r="X55" s="10">
        <f>+IF($H55=X$6,$G55,0)-IF($I55=X$6,$G55,0)</f>
        <v>0</v>
      </c>
      <c r="Y55" s="10">
        <f>+IF($H55=Y$6,$G55,0)-IF($I55=Y$6,$G55,0)</f>
        <v>0</v>
      </c>
      <c r="Z55" s="10">
        <f>+IF($H55=Z$6,$G55,0)-IF($I55=Z$6,$G55,0)</f>
        <v>0</v>
      </c>
      <c r="AA55" s="10">
        <f>+IF($H55=AA$6,$G55,0)-IF($I55=AA$6,$G55,0)</f>
        <v>0</v>
      </c>
      <c r="AB55" s="10">
        <f>+IF($H55=AB$6,$G55,0)-IF($I55=AB$6,$G55,0)</f>
        <v>0</v>
      </c>
      <c r="AC55" s="10">
        <f>+IF($H55=AC$6,$G55,0)-IF($I55=AC$6,$G55,0)</f>
        <v>0</v>
      </c>
      <c r="AD55" s="10">
        <f>+IF($H55=AD$6,$G55,0)-IF($I55=AD$6,$G55,0)</f>
        <v>0</v>
      </c>
      <c r="AE55" s="10">
        <f>+IF($H55=AE$6,$G55,0)-IF($I55=AE$6,$G55,0)</f>
        <v>0</v>
      </c>
      <c r="AF55" s="10">
        <f>+IF($H55=AF$6,$G55,0)-IF($I55=AF$6,$G55,0)</f>
        <v>0</v>
      </c>
      <c r="AG55" s="10">
        <f>+IF($H55=AG$6,$C55,0)-IF($I55=AG$6,$C55,0)</f>
        <v>0</v>
      </c>
      <c r="AH55" s="10">
        <f>+IF($H55=AH$6,$C55,0)-IF($I55=AH$6,$C55,0)</f>
        <v>0</v>
      </c>
      <c r="AI55" s="10">
        <f>+IF($H55=AI$6,$C55,0)-IF($I55=AI$6,$C55,0)</f>
        <v>0</v>
      </c>
      <c r="AJ55" s="10">
        <f>+IF($H55=AJ$6,$C55,0)-IF($I55=AJ$6,$C55,0)</f>
        <v>0</v>
      </c>
      <c r="AK55" s="10">
        <f>IF(D55="payée",$E55,0)</f>
        <v>7.3</v>
      </c>
      <c r="AL55" s="10">
        <f>IF(D55="payée",$F55,0)</f>
        <v>14.57</v>
      </c>
      <c r="AM55" s="10">
        <f>IF(D55="perçue",-$E55,0)</f>
        <v>0</v>
      </c>
      <c r="AN55" s="10">
        <f>IF(D55="perçue",-$F55,0)</f>
        <v>0</v>
      </c>
      <c r="AO55" s="10">
        <f>+IF($H55=AO$6,$G55,0)-IF($I55=AO$6,$G55,0)</f>
        <v>0</v>
      </c>
      <c r="AP55" s="10">
        <f>+IF($H55=AP$6,$G55,0)-IF($I55=AP$6,$G55,0)</f>
        <v>0</v>
      </c>
      <c r="AQ55" s="10">
        <f>+IF($H55=AQ$6,$G55,0)-IF($I55=AQ$6,$G55,0)</f>
        <v>0</v>
      </c>
      <c r="AR55" s="10">
        <f>+IF($H55=AR$6,$G55,0)-IF($I55=AR$6,$G55,0)</f>
        <v>0</v>
      </c>
      <c r="AS55" s="10">
        <f>+IF($H55=AS$6,$G55,0)-IF($I55=AS$6,$G55,0)</f>
        <v>0</v>
      </c>
      <c r="AT55" s="10">
        <f>+IF($H55=AT$6,$G55,0)-IF($I55=AT$6,$G55,0)</f>
        <v>0</v>
      </c>
      <c r="AU55" s="10">
        <f>+IF($H55=AU$6,$G55,0)-IF($I55=AU$6,$G55,0)</f>
        <v>0</v>
      </c>
      <c r="AV55" s="10">
        <f>+IF($H55=AV$6,$G55,0)-IF($I55=AV$6,$G55,0)</f>
        <v>0</v>
      </c>
      <c r="AW55" s="10">
        <f>+IF($H55=AW$6,$G55,0)-IF($I55=AW$6,$G55,0)</f>
        <v>0</v>
      </c>
      <c r="AX55" s="10">
        <f>+IF($H55=AX$6,$G55,0)-IF($I55=AX$6,$G55,0)</f>
        <v>0</v>
      </c>
      <c r="AY55" s="10">
        <f>+IF($H55=AY$6,$G55,0)-IF($I55=AY$6,$G55,0)</f>
        <v>0</v>
      </c>
      <c r="AZ55" s="10">
        <f>+IF($H55=AZ$6,$G55,0)-IF($I55=AZ$6,$G55,0)</f>
        <v>0</v>
      </c>
      <c r="BA55" s="10">
        <f>+IF($H55=BA$6,$C55,0)-IF($I55=BA$6,$C55,0)</f>
        <v>-167.9</v>
      </c>
      <c r="BB55" s="10">
        <f>+IF($H55=BB$6,$C55,0)-IF($I55=BB$6,$C55,0)</f>
        <v>0</v>
      </c>
      <c r="BC55" s="10">
        <f>+IF($H55=BC$6,$C55,0)-IF($I55=BC$6,$C55,0)</f>
        <v>0</v>
      </c>
      <c r="BD55" s="10">
        <f>+IF($H55=BD$6,$C55,0)-IF($I55=BD$6,$C55,0)</f>
        <v>0</v>
      </c>
      <c r="BE55" s="10">
        <f>+IF($H55=BE$6,$C55,0)-IF($I55=BE$6,$C55,0)</f>
        <v>0</v>
      </c>
      <c r="BF55" s="10">
        <f>+IF($H55=BF$6,$C55,0)-IF($I55=BF$6,$C55,0)</f>
        <v>0</v>
      </c>
      <c r="BG55" s="10">
        <f>+IF($H55=BG$6,$C55,0)-IF($I55=BG$6,$C55,0)</f>
        <v>0</v>
      </c>
      <c r="BH55" s="10">
        <f>+IF($H55=BH$6,$C55,0)-IF($I55=BH$6,$C55,0)</f>
        <v>0</v>
      </c>
      <c r="BI55" s="10">
        <f>+IF($H55=BI$6,$G55,0)-IF($I55=BI$6,$G55,0)</f>
        <v>0</v>
      </c>
      <c r="BJ55" s="10">
        <f>+IF($H55=BJ$6,$G55,0)-IF($I55=BJ$6,$G55,0)</f>
        <v>0</v>
      </c>
      <c r="BK55" s="10">
        <f>+IF($H55=BK$6,$G55,0)-IF($I55=BK$6,$G55,0)</f>
        <v>0</v>
      </c>
      <c r="BL55" s="10">
        <f>+IF($H55=BL$6,$G55,0)-IF($I55=BL$6,$G55,0)</f>
        <v>0</v>
      </c>
      <c r="BM55" s="10">
        <f>+IF($H55=BM$6,$G55,0)-IF($I55=BM$6,$G55,0)</f>
        <v>0</v>
      </c>
      <c r="BN55" s="10">
        <f>+IF($H55=BN$6,$G55,0)-IF($I55=BN$6,$G55,0)</f>
        <v>0</v>
      </c>
      <c r="BO55" s="10">
        <f>+IF($H55=BO$6,$G55,0)-IF($I55=BO$6,$G55,0)</f>
        <v>0</v>
      </c>
      <c r="BP55" s="10">
        <f>+IF($H55=BP$6,$G55,0)-IF($I55=BP$6,$G55,0)</f>
        <v>0</v>
      </c>
      <c r="BQ55" s="10">
        <f>+IF($H55=BQ$6,$G55,0)-IF($I55=BQ$6,$G55,0)</f>
        <v>0</v>
      </c>
      <c r="BR55" s="10">
        <f>SUM(J55:BQ55)</f>
        <v>0</v>
      </c>
    </row>
    <row r="56" spans="1:70" s="9" customFormat="1" x14ac:dyDescent="0.25">
      <c r="A56" s="19">
        <v>45511</v>
      </c>
      <c r="B56" s="21" t="s">
        <v>95</v>
      </c>
      <c r="C56" s="20">
        <v>58.97</v>
      </c>
      <c r="D56" s="20" t="s">
        <v>4</v>
      </c>
      <c r="E56" s="20">
        <f>ROUND(IF(D56='[1]Liste choix'!$C$8,0,IF($H56=$S$6,(C56/1.14975*0.05*0.5),C56/1.14975*0.05)),2)</f>
        <v>2.56</v>
      </c>
      <c r="F56" s="20">
        <f>ROUND(IF(D56='[1]Liste choix'!$C$8,0,IF($H56=$S$6,C56/1.14975*0.09975*0.5,C56/1.14975*0.09975)),2)</f>
        <v>5.12</v>
      </c>
      <c r="G56" s="20">
        <f>C56-E56-F56</f>
        <v>51.29</v>
      </c>
      <c r="H56" s="19" t="s">
        <v>94</v>
      </c>
      <c r="I56" s="19" t="s">
        <v>12</v>
      </c>
      <c r="J56" s="10">
        <f>+IF($H56=$J$6,$G56,0)-IF($I56=$J$6,$G56,0)</f>
        <v>0</v>
      </c>
      <c r="K56" s="10">
        <f>+IF($H56=K$6,$G56,0)-IF($I56=K$6,$G56,0)</f>
        <v>0</v>
      </c>
      <c r="L56" s="10">
        <f>+IF($H56=L$6,$G56,0)-IF($I56=L$6,$G56,0)</f>
        <v>0</v>
      </c>
      <c r="M56" s="10">
        <f>+IF($H56=M$6,$G56,0)-IF($I56=M$6,$G56,0)</f>
        <v>0</v>
      </c>
      <c r="N56" s="10">
        <f>+IF($H56=N$6,$G56,0)-IF($I56=N$6,$G56,0)</f>
        <v>0</v>
      </c>
      <c r="O56" s="10">
        <f>+IF($H56=O$6,$G56,0)-IF($I56=O$6,$G56,0)</f>
        <v>0</v>
      </c>
      <c r="P56" s="10">
        <f>+IF($H56=P$6,$G56,0)-IF($I56=P$6,$G56,0)</f>
        <v>0</v>
      </c>
      <c r="Q56" s="10">
        <f>+IF($H56=Q$6,$G56,0)-IF($I56=Q$6,$G56,0)</f>
        <v>0</v>
      </c>
      <c r="R56" s="10">
        <f>+IF($H56=R$6,$G56,0)-IF($I56=R$6,$G56,0)</f>
        <v>0</v>
      </c>
      <c r="S56" s="10">
        <f>+IF($H56=S$6,$G56,0)-IF($I56=S$6,$G56,0)</f>
        <v>0</v>
      </c>
      <c r="T56" s="10">
        <f>+IF($H56=T$6,$G56,0)-IF($I56=T$6,$G56,0)</f>
        <v>0</v>
      </c>
      <c r="U56" s="10">
        <f>+IF($H56=U$6,$G56,0)-IF($I56=U$6,$G56,0)</f>
        <v>0</v>
      </c>
      <c r="V56" s="10">
        <f>+IF($H56=V$6,$G56,0)-IF($I56=V$6,$G56,0)</f>
        <v>0</v>
      </c>
      <c r="W56" s="10">
        <f>+IF($H56=W$6,$G56,0)-IF($I56=W$6,$G56,0)</f>
        <v>0</v>
      </c>
      <c r="X56" s="10">
        <f>+IF($H56=X$6,$G56,0)-IF($I56=X$6,$G56,0)</f>
        <v>0</v>
      </c>
      <c r="Y56" s="10">
        <f>+IF($H56=Y$6,$G56,0)-IF($I56=Y$6,$G56,0)</f>
        <v>51.29</v>
      </c>
      <c r="Z56" s="10">
        <f>+IF($H56=Z$6,$G56,0)-IF($I56=Z$6,$G56,0)</f>
        <v>0</v>
      </c>
      <c r="AA56" s="10">
        <f>+IF($H56=AA$6,$G56,0)-IF($I56=AA$6,$G56,0)</f>
        <v>0</v>
      </c>
      <c r="AB56" s="10">
        <f>+IF($H56=AB$6,$G56,0)-IF($I56=AB$6,$G56,0)</f>
        <v>0</v>
      </c>
      <c r="AC56" s="10">
        <f>+IF($H56=AC$6,$G56,0)-IF($I56=AC$6,$G56,0)</f>
        <v>0</v>
      </c>
      <c r="AD56" s="10">
        <f>+IF($H56=AD$6,$G56,0)-IF($I56=AD$6,$G56,0)</f>
        <v>0</v>
      </c>
      <c r="AE56" s="10">
        <f>+IF($H56=AE$6,$G56,0)-IF($I56=AE$6,$G56,0)</f>
        <v>0</v>
      </c>
      <c r="AF56" s="10">
        <f>+IF($H56=AF$6,$G56,0)-IF($I56=AF$6,$G56,0)</f>
        <v>0</v>
      </c>
      <c r="AG56" s="10">
        <f>+IF($H56=AG$6,$C56,0)-IF($I56=AG$6,$C56,0)</f>
        <v>0</v>
      </c>
      <c r="AH56" s="10">
        <f>+IF($H56=AH$6,$C56,0)-IF($I56=AH$6,$C56,0)</f>
        <v>0</v>
      </c>
      <c r="AI56" s="10">
        <f>+IF($H56=AI$6,$C56,0)-IF($I56=AI$6,$C56,0)</f>
        <v>0</v>
      </c>
      <c r="AJ56" s="10">
        <f>+IF($H56=AJ$6,$C56,0)-IF($I56=AJ$6,$C56,0)</f>
        <v>0</v>
      </c>
      <c r="AK56" s="10">
        <f>IF(D56="payée",$E56,0)</f>
        <v>2.56</v>
      </c>
      <c r="AL56" s="10">
        <f>IF(D56="payée",$F56,0)</f>
        <v>5.12</v>
      </c>
      <c r="AM56" s="10">
        <f>IF(D56="perçue",-$E56,0)</f>
        <v>0</v>
      </c>
      <c r="AN56" s="10">
        <f>IF(D56="perçue",-$F56,0)</f>
        <v>0</v>
      </c>
      <c r="AO56" s="10">
        <f>+IF($H56=AO$6,$G56,0)-IF($I56=AO$6,$G56,0)</f>
        <v>0</v>
      </c>
      <c r="AP56" s="10">
        <f>+IF($H56=AP$6,$G56,0)-IF($I56=AP$6,$G56,0)</f>
        <v>0</v>
      </c>
      <c r="AQ56" s="10">
        <f>+IF($H56=AQ$6,$G56,0)-IF($I56=AQ$6,$G56,0)</f>
        <v>0</v>
      </c>
      <c r="AR56" s="10">
        <f>+IF($H56=AR$6,$G56,0)-IF($I56=AR$6,$G56,0)</f>
        <v>0</v>
      </c>
      <c r="AS56" s="10">
        <f>+IF($H56=AS$6,$G56,0)-IF($I56=AS$6,$G56,0)</f>
        <v>0</v>
      </c>
      <c r="AT56" s="10">
        <f>+IF($H56=AT$6,$G56,0)-IF($I56=AT$6,$G56,0)</f>
        <v>0</v>
      </c>
      <c r="AU56" s="10">
        <f>+IF($H56=AU$6,$G56,0)-IF($I56=AU$6,$G56,0)</f>
        <v>0</v>
      </c>
      <c r="AV56" s="10">
        <f>+IF($H56=AV$6,$G56,0)-IF($I56=AV$6,$G56,0)</f>
        <v>0</v>
      </c>
      <c r="AW56" s="10">
        <f>+IF($H56=AW$6,$G56,0)-IF($I56=AW$6,$G56,0)</f>
        <v>0</v>
      </c>
      <c r="AX56" s="10">
        <f>+IF($H56=AX$6,$G56,0)-IF($I56=AX$6,$G56,0)</f>
        <v>0</v>
      </c>
      <c r="AY56" s="10">
        <f>+IF($H56=AY$6,$G56,0)-IF($I56=AY$6,$G56,0)</f>
        <v>0</v>
      </c>
      <c r="AZ56" s="10">
        <f>+IF($H56=AZ$6,$G56,0)-IF($I56=AZ$6,$G56,0)</f>
        <v>0</v>
      </c>
      <c r="BA56" s="10">
        <f>+IF($H56=BA$6,$C56,0)-IF($I56=BA$6,$C56,0)</f>
        <v>-58.97</v>
      </c>
      <c r="BB56" s="10">
        <f>+IF($H56=BB$6,$C56,0)-IF($I56=BB$6,$C56,0)</f>
        <v>0</v>
      </c>
      <c r="BC56" s="10">
        <f>+IF($H56=BC$6,$C56,0)-IF($I56=BC$6,$C56,0)</f>
        <v>0</v>
      </c>
      <c r="BD56" s="10">
        <f>+IF($H56=BD$6,$C56,0)-IF($I56=BD$6,$C56,0)</f>
        <v>0</v>
      </c>
      <c r="BE56" s="10">
        <f>+IF($H56=BE$6,$C56,0)-IF($I56=BE$6,$C56,0)</f>
        <v>0</v>
      </c>
      <c r="BF56" s="10">
        <f>+IF($H56=BF$6,$C56,0)-IF($I56=BF$6,$C56,0)</f>
        <v>0</v>
      </c>
      <c r="BG56" s="10">
        <f>+IF($H56=BG$6,$C56,0)-IF($I56=BG$6,$C56,0)</f>
        <v>0</v>
      </c>
      <c r="BH56" s="10">
        <f>+IF($H56=BH$6,$C56,0)-IF($I56=BH$6,$C56,0)</f>
        <v>0</v>
      </c>
      <c r="BI56" s="10">
        <f>+IF($H56=BI$6,$G56,0)-IF($I56=BI$6,$G56,0)</f>
        <v>0</v>
      </c>
      <c r="BJ56" s="10">
        <f>+IF($H56=BJ$6,$G56,0)-IF($I56=BJ$6,$G56,0)</f>
        <v>0</v>
      </c>
      <c r="BK56" s="10">
        <f>+IF($H56=BK$6,$G56,0)-IF($I56=BK$6,$G56,0)</f>
        <v>0</v>
      </c>
      <c r="BL56" s="10">
        <f>+IF($H56=BL$6,$G56,0)-IF($I56=BL$6,$G56,0)</f>
        <v>0</v>
      </c>
      <c r="BM56" s="10">
        <f>+IF($H56=BM$6,$G56,0)-IF($I56=BM$6,$G56,0)</f>
        <v>0</v>
      </c>
      <c r="BN56" s="10">
        <f>+IF($H56=BN$6,$G56,0)-IF($I56=BN$6,$G56,0)</f>
        <v>0</v>
      </c>
      <c r="BO56" s="10">
        <f>+IF($H56=BO$6,$G56,0)-IF($I56=BO$6,$G56,0)</f>
        <v>0</v>
      </c>
      <c r="BP56" s="10">
        <f>+IF($H56=BP$6,$G56,0)-IF($I56=BP$6,$G56,0)</f>
        <v>0</v>
      </c>
      <c r="BQ56" s="10">
        <f>+IF($H56=BQ$6,$G56,0)-IF($I56=BQ$6,$G56,0)</f>
        <v>0</v>
      </c>
      <c r="BR56" s="10">
        <f>SUM(J56:BQ56)</f>
        <v>0</v>
      </c>
    </row>
    <row r="57" spans="1:70" s="9" customFormat="1" x14ac:dyDescent="0.25">
      <c r="A57" s="19">
        <v>45511</v>
      </c>
      <c r="B57" s="21" t="s">
        <v>93</v>
      </c>
      <c r="C57" s="20">
        <v>50</v>
      </c>
      <c r="D57" s="20" t="s">
        <v>13</v>
      </c>
      <c r="E57" s="20">
        <f>ROUND(IF(D57='[1]Liste choix'!$C$8,0,IF($H57=$S$6,(C57/1.14975*0.05*0.5),C57/1.14975*0.05)),2)</f>
        <v>0</v>
      </c>
      <c r="F57" s="20">
        <f>ROUND(IF(D57='[1]Liste choix'!$C$8,0,IF($H57=$S$6,C57/1.14975*0.09975*0.5,C57/1.14975*0.09975)),2)</f>
        <v>0</v>
      </c>
      <c r="G57" s="20">
        <f>C57-E57-F57</f>
        <v>50</v>
      </c>
      <c r="H57" s="19" t="s">
        <v>92</v>
      </c>
      <c r="I57" s="19" t="s">
        <v>12</v>
      </c>
      <c r="J57" s="10">
        <f>+IF($H57=$J$6,$G57,0)-IF($I57=$J$6,$G57,0)</f>
        <v>0</v>
      </c>
      <c r="K57" s="10">
        <f>+IF($H57=K$6,$G57,0)-IF($I57=K$6,$G57,0)</f>
        <v>0</v>
      </c>
      <c r="L57" s="10">
        <f>+IF($H57=L$6,$G57,0)-IF($I57=L$6,$G57,0)</f>
        <v>0</v>
      </c>
      <c r="M57" s="10">
        <f>+IF($H57=M$6,$G57,0)-IF($I57=M$6,$G57,0)</f>
        <v>0</v>
      </c>
      <c r="N57" s="10">
        <f>+IF($H57=N$6,$G57,0)-IF($I57=N$6,$G57,0)</f>
        <v>0</v>
      </c>
      <c r="O57" s="10">
        <f>+IF($H57=O$6,$G57,0)-IF($I57=O$6,$G57,0)</f>
        <v>0</v>
      </c>
      <c r="P57" s="10">
        <f>+IF($H57=P$6,$G57,0)-IF($I57=P$6,$G57,0)</f>
        <v>0</v>
      </c>
      <c r="Q57" s="10">
        <f>+IF($H57=Q$6,$G57,0)-IF($I57=Q$6,$G57,0)</f>
        <v>0</v>
      </c>
      <c r="R57" s="10">
        <f>+IF($H57=R$6,$G57,0)-IF($I57=R$6,$G57,0)</f>
        <v>0</v>
      </c>
      <c r="S57" s="10">
        <f>+IF($H57=S$6,$G57,0)-IF($I57=S$6,$G57,0)</f>
        <v>0</v>
      </c>
      <c r="T57" s="10">
        <f>+IF($H57=T$6,$G57,0)-IF($I57=T$6,$G57,0)</f>
        <v>0</v>
      </c>
      <c r="U57" s="10">
        <f>+IF($H57=U$6,$G57,0)-IF($I57=U$6,$G57,0)</f>
        <v>0</v>
      </c>
      <c r="V57" s="10">
        <f>+IF($H57=V$6,$G57,0)-IF($I57=V$6,$G57,0)</f>
        <v>0</v>
      </c>
      <c r="W57" s="10">
        <f>+IF($H57=W$6,$G57,0)-IF($I57=W$6,$G57,0)</f>
        <v>0</v>
      </c>
      <c r="X57" s="10">
        <f>+IF($H57=X$6,$G57,0)-IF($I57=X$6,$G57,0)</f>
        <v>50</v>
      </c>
      <c r="Y57" s="10">
        <f>+IF($H57=Y$6,$G57,0)-IF($I57=Y$6,$G57,0)</f>
        <v>0</v>
      </c>
      <c r="Z57" s="10">
        <f>+IF($H57=Z$6,$G57,0)-IF($I57=Z$6,$G57,0)</f>
        <v>0</v>
      </c>
      <c r="AA57" s="10">
        <f>+IF($H57=AA$6,$G57,0)-IF($I57=AA$6,$G57,0)</f>
        <v>0</v>
      </c>
      <c r="AB57" s="10">
        <f>+IF($H57=AB$6,$G57,0)-IF($I57=AB$6,$G57,0)</f>
        <v>0</v>
      </c>
      <c r="AC57" s="10">
        <f>+IF($H57=AC$6,$G57,0)-IF($I57=AC$6,$G57,0)</f>
        <v>0</v>
      </c>
      <c r="AD57" s="10">
        <f>+IF($H57=AD$6,$G57,0)-IF($I57=AD$6,$G57,0)</f>
        <v>0</v>
      </c>
      <c r="AE57" s="10">
        <f>+IF($H57=AE$6,$G57,0)-IF($I57=AE$6,$G57,0)</f>
        <v>0</v>
      </c>
      <c r="AF57" s="10">
        <f>+IF($H57=AF$6,$G57,0)-IF($I57=AF$6,$G57,0)</f>
        <v>0</v>
      </c>
      <c r="AG57" s="10">
        <f>+IF($H57=AG$6,$C57,0)-IF($I57=AG$6,$C57,0)</f>
        <v>0</v>
      </c>
      <c r="AH57" s="10">
        <f>+IF($H57=AH$6,$C57,0)-IF($I57=AH$6,$C57,0)</f>
        <v>0</v>
      </c>
      <c r="AI57" s="10">
        <f>+IF($H57=AI$6,$C57,0)-IF($I57=AI$6,$C57,0)</f>
        <v>0</v>
      </c>
      <c r="AJ57" s="10">
        <f>+IF($H57=AJ$6,$C57,0)-IF($I57=AJ$6,$C57,0)</f>
        <v>0</v>
      </c>
      <c r="AK57" s="10">
        <f>IF(D57="payée",$E57,0)</f>
        <v>0</v>
      </c>
      <c r="AL57" s="10">
        <f>IF(D57="payée",$F57,0)</f>
        <v>0</v>
      </c>
      <c r="AM57" s="10">
        <f>IF(D57="perçue",-$E57,0)</f>
        <v>0</v>
      </c>
      <c r="AN57" s="10">
        <f>IF(D57="perçue",-$F57,0)</f>
        <v>0</v>
      </c>
      <c r="AO57" s="10">
        <f>+IF($H57=AO$6,$G57,0)-IF($I57=AO$6,$G57,0)</f>
        <v>0</v>
      </c>
      <c r="AP57" s="10">
        <f>+IF($H57=AP$6,$G57,0)-IF($I57=AP$6,$G57,0)</f>
        <v>0</v>
      </c>
      <c r="AQ57" s="10">
        <f>+IF($H57=AQ$6,$G57,0)-IF($I57=AQ$6,$G57,0)</f>
        <v>0</v>
      </c>
      <c r="AR57" s="10">
        <f>+IF($H57=AR$6,$G57,0)-IF($I57=AR$6,$G57,0)</f>
        <v>0</v>
      </c>
      <c r="AS57" s="10">
        <f>+IF($H57=AS$6,$G57,0)-IF($I57=AS$6,$G57,0)</f>
        <v>0</v>
      </c>
      <c r="AT57" s="10">
        <f>+IF($H57=AT$6,$G57,0)-IF($I57=AT$6,$G57,0)</f>
        <v>0</v>
      </c>
      <c r="AU57" s="10">
        <f>+IF($H57=AU$6,$G57,0)-IF($I57=AU$6,$G57,0)</f>
        <v>0</v>
      </c>
      <c r="AV57" s="10">
        <f>+IF($H57=AV$6,$G57,0)-IF($I57=AV$6,$G57,0)</f>
        <v>0</v>
      </c>
      <c r="AW57" s="10">
        <f>+IF($H57=AW$6,$G57,0)-IF($I57=AW$6,$G57,0)</f>
        <v>0</v>
      </c>
      <c r="AX57" s="10">
        <f>+IF($H57=AX$6,$G57,0)-IF($I57=AX$6,$G57,0)</f>
        <v>0</v>
      </c>
      <c r="AY57" s="10">
        <f>+IF($H57=AY$6,$G57,0)-IF($I57=AY$6,$G57,0)</f>
        <v>0</v>
      </c>
      <c r="AZ57" s="10">
        <f>+IF($H57=AZ$6,$G57,0)-IF($I57=AZ$6,$G57,0)</f>
        <v>0</v>
      </c>
      <c r="BA57" s="10">
        <f>+IF($H57=BA$6,$C57,0)-IF($I57=BA$6,$C57,0)</f>
        <v>-50</v>
      </c>
      <c r="BB57" s="10">
        <f>+IF($H57=BB$6,$C57,0)-IF($I57=BB$6,$C57,0)</f>
        <v>0</v>
      </c>
      <c r="BC57" s="10">
        <f>+IF($H57=BC$6,$C57,0)-IF($I57=BC$6,$C57,0)</f>
        <v>0</v>
      </c>
      <c r="BD57" s="10">
        <f>+IF($H57=BD$6,$C57,0)-IF($I57=BD$6,$C57,0)</f>
        <v>0</v>
      </c>
      <c r="BE57" s="10">
        <f>+IF($H57=BE$6,$C57,0)-IF($I57=BE$6,$C57,0)</f>
        <v>0</v>
      </c>
      <c r="BF57" s="10">
        <f>+IF($H57=BF$6,$C57,0)-IF($I57=BF$6,$C57,0)</f>
        <v>0</v>
      </c>
      <c r="BG57" s="10">
        <f>+IF($H57=BG$6,$C57,0)-IF($I57=BG$6,$C57,0)</f>
        <v>0</v>
      </c>
      <c r="BH57" s="10">
        <f>+IF($H57=BH$6,$C57,0)-IF($I57=BH$6,$C57,0)</f>
        <v>0</v>
      </c>
      <c r="BI57" s="10">
        <f>+IF($H57=BI$6,$G57,0)-IF($I57=BI$6,$G57,0)</f>
        <v>0</v>
      </c>
      <c r="BJ57" s="10">
        <f>+IF($H57=BJ$6,$G57,0)-IF($I57=BJ$6,$G57,0)</f>
        <v>0</v>
      </c>
      <c r="BK57" s="10">
        <f>+IF($H57=BK$6,$G57,0)-IF($I57=BK$6,$G57,0)</f>
        <v>0</v>
      </c>
      <c r="BL57" s="10">
        <f>+IF($H57=BL$6,$G57,0)-IF($I57=BL$6,$G57,0)</f>
        <v>0</v>
      </c>
      <c r="BM57" s="10">
        <f>+IF($H57=BM$6,$G57,0)-IF($I57=BM$6,$G57,0)</f>
        <v>0</v>
      </c>
      <c r="BN57" s="10">
        <f>+IF($H57=BN$6,$G57,0)-IF($I57=BN$6,$G57,0)</f>
        <v>0</v>
      </c>
      <c r="BO57" s="10">
        <f>+IF($H57=BO$6,$G57,0)-IF($I57=BO$6,$G57,0)</f>
        <v>0</v>
      </c>
      <c r="BP57" s="10">
        <f>+IF($H57=BP$6,$G57,0)-IF($I57=BP$6,$G57,0)</f>
        <v>0</v>
      </c>
      <c r="BQ57" s="10">
        <f>+IF($H57=BQ$6,$G57,0)-IF($I57=BQ$6,$G57,0)</f>
        <v>0</v>
      </c>
      <c r="BR57" s="10">
        <f>SUM(J57:BQ57)</f>
        <v>0</v>
      </c>
    </row>
    <row r="58" spans="1:70" s="9" customFormat="1" x14ac:dyDescent="0.25">
      <c r="A58" s="19">
        <v>45515</v>
      </c>
      <c r="B58" s="21" t="s">
        <v>91</v>
      </c>
      <c r="C58" s="20">
        <v>107.68</v>
      </c>
      <c r="D58" s="20" t="s">
        <v>4</v>
      </c>
      <c r="E58" s="20">
        <f>ROUND(IF(D58='[1]Liste choix'!$C$8,0,IF($H58=$S$6,(C58/1.14975*0.05*0.5),C58/1.14975*0.05)),2)</f>
        <v>4.68</v>
      </c>
      <c r="F58" s="20">
        <f>ROUND(IF(D58='[1]Liste choix'!$C$8,0,IF($H58=$S$6,C58/1.14975*0.09975*0.5,C58/1.14975*0.09975)),2)</f>
        <v>9.34</v>
      </c>
      <c r="G58" s="20">
        <f>C58-E58-F58</f>
        <v>93.66</v>
      </c>
      <c r="H58" s="19" t="s">
        <v>60</v>
      </c>
      <c r="I58" s="19" t="s">
        <v>12</v>
      </c>
      <c r="J58" s="10">
        <f>+IF($H58=$J$6,$G58,0)-IF($I58=$J$6,$G58,0)</f>
        <v>0</v>
      </c>
      <c r="K58" s="10">
        <f>+IF($H58=K$6,$G58,0)-IF($I58=K$6,$G58,0)</f>
        <v>0</v>
      </c>
      <c r="L58" s="10">
        <f>+IF($H58=L$6,$G58,0)-IF($I58=L$6,$G58,0)</f>
        <v>0</v>
      </c>
      <c r="M58" s="10">
        <f>+IF($H58=M$6,$G58,0)-IF($I58=M$6,$G58,0)</f>
        <v>0</v>
      </c>
      <c r="N58" s="10">
        <f>+IF($H58=N$6,$G58,0)-IF($I58=N$6,$G58,0)</f>
        <v>0</v>
      </c>
      <c r="O58" s="10">
        <f>+IF($H58=O$6,$G58,0)-IF($I58=O$6,$G58,0)</f>
        <v>0</v>
      </c>
      <c r="P58" s="10">
        <f>+IF($H58=P$6,$G58,0)-IF($I58=P$6,$G58,0)</f>
        <v>0</v>
      </c>
      <c r="Q58" s="10">
        <f>+IF($H58=Q$6,$G58,0)-IF($I58=Q$6,$G58,0)</f>
        <v>93.66</v>
      </c>
      <c r="R58" s="10">
        <f>+IF($H58=R$6,$G58,0)-IF($I58=R$6,$G58,0)</f>
        <v>0</v>
      </c>
      <c r="S58" s="10">
        <f>+IF($H58=S$6,$G58,0)-IF($I58=S$6,$G58,0)</f>
        <v>0</v>
      </c>
      <c r="T58" s="10">
        <f>+IF($H58=T$6,$G58,0)-IF($I58=T$6,$G58,0)</f>
        <v>0</v>
      </c>
      <c r="U58" s="10">
        <f>+IF($H58=U$6,$G58,0)-IF($I58=U$6,$G58,0)</f>
        <v>0</v>
      </c>
      <c r="V58" s="10">
        <f>+IF($H58=V$6,$G58,0)-IF($I58=V$6,$G58,0)</f>
        <v>0</v>
      </c>
      <c r="W58" s="10">
        <f>+IF($H58=W$6,$G58,0)-IF($I58=W$6,$G58,0)</f>
        <v>0</v>
      </c>
      <c r="X58" s="10">
        <f>+IF($H58=X$6,$G58,0)-IF($I58=X$6,$G58,0)</f>
        <v>0</v>
      </c>
      <c r="Y58" s="10">
        <f>+IF($H58=Y$6,$G58,0)-IF($I58=Y$6,$G58,0)</f>
        <v>0</v>
      </c>
      <c r="Z58" s="10">
        <f>+IF($H58=Z$6,$G58,0)-IF($I58=Z$6,$G58,0)</f>
        <v>0</v>
      </c>
      <c r="AA58" s="10">
        <f>+IF($H58=AA$6,$G58,0)-IF($I58=AA$6,$G58,0)</f>
        <v>0</v>
      </c>
      <c r="AB58" s="10">
        <f>+IF($H58=AB$6,$G58,0)-IF($I58=AB$6,$G58,0)</f>
        <v>0</v>
      </c>
      <c r="AC58" s="10">
        <f>+IF($H58=AC$6,$G58,0)-IF($I58=AC$6,$G58,0)</f>
        <v>0</v>
      </c>
      <c r="AD58" s="10">
        <f>+IF($H58=AD$6,$G58,0)-IF($I58=AD$6,$G58,0)</f>
        <v>0</v>
      </c>
      <c r="AE58" s="10">
        <f>+IF($H58=AE$6,$G58,0)-IF($I58=AE$6,$G58,0)</f>
        <v>0</v>
      </c>
      <c r="AF58" s="10">
        <f>+IF($H58=AF$6,$G58,0)-IF($I58=AF$6,$G58,0)</f>
        <v>0</v>
      </c>
      <c r="AG58" s="10">
        <f>+IF($H58=AG$6,$C58,0)-IF($I58=AG$6,$C58,0)</f>
        <v>0</v>
      </c>
      <c r="AH58" s="10">
        <f>+IF($H58=AH$6,$C58,0)-IF($I58=AH$6,$C58,0)</f>
        <v>0</v>
      </c>
      <c r="AI58" s="10">
        <f>+IF($H58=AI$6,$C58,0)-IF($I58=AI$6,$C58,0)</f>
        <v>0</v>
      </c>
      <c r="AJ58" s="10">
        <f>+IF($H58=AJ$6,$C58,0)-IF($I58=AJ$6,$C58,0)</f>
        <v>0</v>
      </c>
      <c r="AK58" s="10">
        <f>IF(D58="payée",$E58,0)</f>
        <v>4.68</v>
      </c>
      <c r="AL58" s="10">
        <f>IF(D58="payée",$F58,0)</f>
        <v>9.34</v>
      </c>
      <c r="AM58" s="10">
        <f>IF(D58="perçue",-$E58,0)</f>
        <v>0</v>
      </c>
      <c r="AN58" s="10">
        <f>IF(D58="perçue",-$F58,0)</f>
        <v>0</v>
      </c>
      <c r="AO58" s="10">
        <f>+IF($H58=AO$6,$G58,0)-IF($I58=AO$6,$G58,0)</f>
        <v>0</v>
      </c>
      <c r="AP58" s="10">
        <f>+IF($H58=AP$6,$G58,0)-IF($I58=AP$6,$G58,0)</f>
        <v>0</v>
      </c>
      <c r="AQ58" s="10">
        <f>+IF($H58=AQ$6,$G58,0)-IF($I58=AQ$6,$G58,0)</f>
        <v>0</v>
      </c>
      <c r="AR58" s="10">
        <f>+IF($H58=AR$6,$G58,0)-IF($I58=AR$6,$G58,0)</f>
        <v>0</v>
      </c>
      <c r="AS58" s="10">
        <f>+IF($H58=AS$6,$G58,0)-IF($I58=AS$6,$G58,0)</f>
        <v>0</v>
      </c>
      <c r="AT58" s="10">
        <f>+IF($H58=AT$6,$G58,0)-IF($I58=AT$6,$G58,0)</f>
        <v>0</v>
      </c>
      <c r="AU58" s="10">
        <f>+IF($H58=AU$6,$G58,0)-IF($I58=AU$6,$G58,0)</f>
        <v>0</v>
      </c>
      <c r="AV58" s="10">
        <f>+IF($H58=AV$6,$G58,0)-IF($I58=AV$6,$G58,0)</f>
        <v>0</v>
      </c>
      <c r="AW58" s="10">
        <f>+IF($H58=AW$6,$G58,0)-IF($I58=AW$6,$G58,0)</f>
        <v>0</v>
      </c>
      <c r="AX58" s="10">
        <f>+IF($H58=AX$6,$G58,0)-IF($I58=AX$6,$G58,0)</f>
        <v>0</v>
      </c>
      <c r="AY58" s="10">
        <f>+IF($H58=AY$6,$G58,0)-IF($I58=AY$6,$G58,0)</f>
        <v>0</v>
      </c>
      <c r="AZ58" s="10">
        <f>+IF($H58=AZ$6,$G58,0)-IF($I58=AZ$6,$G58,0)</f>
        <v>0</v>
      </c>
      <c r="BA58" s="10">
        <f>+IF($H58=BA$6,$C58,0)-IF($I58=BA$6,$C58,0)</f>
        <v>-107.68</v>
      </c>
      <c r="BB58" s="10">
        <f>+IF($H58=BB$6,$C58,0)-IF($I58=BB$6,$C58,0)</f>
        <v>0</v>
      </c>
      <c r="BC58" s="10">
        <f>+IF($H58=BC$6,$C58,0)-IF($I58=BC$6,$C58,0)</f>
        <v>0</v>
      </c>
      <c r="BD58" s="10">
        <f>+IF($H58=BD$6,$C58,0)-IF($I58=BD$6,$C58,0)</f>
        <v>0</v>
      </c>
      <c r="BE58" s="10">
        <f>+IF($H58=BE$6,$C58,0)-IF($I58=BE$6,$C58,0)</f>
        <v>0</v>
      </c>
      <c r="BF58" s="10">
        <f>+IF($H58=BF$6,$C58,0)-IF($I58=BF$6,$C58,0)</f>
        <v>0</v>
      </c>
      <c r="BG58" s="10">
        <f>+IF($H58=BG$6,$C58,0)-IF($I58=BG$6,$C58,0)</f>
        <v>0</v>
      </c>
      <c r="BH58" s="10">
        <f>+IF($H58=BH$6,$C58,0)-IF($I58=BH$6,$C58,0)</f>
        <v>0</v>
      </c>
      <c r="BI58" s="10">
        <f>+IF($H58=BI$6,$G58,0)-IF($I58=BI$6,$G58,0)</f>
        <v>0</v>
      </c>
      <c r="BJ58" s="10">
        <f>+IF($H58=BJ$6,$G58,0)-IF($I58=BJ$6,$G58,0)</f>
        <v>0</v>
      </c>
      <c r="BK58" s="10">
        <f>+IF($H58=BK$6,$G58,0)-IF($I58=BK$6,$G58,0)</f>
        <v>0</v>
      </c>
      <c r="BL58" s="10">
        <f>+IF($H58=BL$6,$G58,0)-IF($I58=BL$6,$G58,0)</f>
        <v>0</v>
      </c>
      <c r="BM58" s="10">
        <f>+IF($H58=BM$6,$G58,0)-IF($I58=BM$6,$G58,0)</f>
        <v>0</v>
      </c>
      <c r="BN58" s="10">
        <f>+IF($H58=BN$6,$G58,0)-IF($I58=BN$6,$G58,0)</f>
        <v>0</v>
      </c>
      <c r="BO58" s="10">
        <f>+IF($H58=BO$6,$G58,0)-IF($I58=BO$6,$G58,0)</f>
        <v>0</v>
      </c>
      <c r="BP58" s="10">
        <f>+IF($H58=BP$6,$G58,0)-IF($I58=BP$6,$G58,0)</f>
        <v>0</v>
      </c>
      <c r="BQ58" s="10">
        <f>+IF($H58=BQ$6,$G58,0)-IF($I58=BQ$6,$G58,0)</f>
        <v>0</v>
      </c>
      <c r="BR58" s="10">
        <f>SUM(J58:BQ58)</f>
        <v>0</v>
      </c>
    </row>
    <row r="59" spans="1:70" s="9" customFormat="1" x14ac:dyDescent="0.25">
      <c r="A59" s="19">
        <v>45518</v>
      </c>
      <c r="B59" s="21" t="s">
        <v>90</v>
      </c>
      <c r="C59" s="20">
        <v>2299.5</v>
      </c>
      <c r="D59" s="20" t="s">
        <v>4</v>
      </c>
      <c r="E59" s="20">
        <f>ROUND(IF(D59='[1]Liste choix'!$C$8,0,IF($H59=$S$6,(C59/1.14975*0.05*0.5),C59/1.14975*0.05)),2)</f>
        <v>100</v>
      </c>
      <c r="F59" s="20">
        <f>ROUND(IF(D59='[1]Liste choix'!$C$8,0,IF($H59=$S$6,C59/1.14975*0.09975*0.5,C59/1.14975*0.09975)),2)</f>
        <v>199.5</v>
      </c>
      <c r="G59" s="20">
        <f>C59-E59-F59</f>
        <v>2000</v>
      </c>
      <c r="H59" s="19" t="s">
        <v>57</v>
      </c>
      <c r="I59" s="19" t="s">
        <v>12</v>
      </c>
      <c r="J59" s="10">
        <f>+IF($H59=$J$6,$G59,0)-IF($I59=$J$6,$G59,0)</f>
        <v>0</v>
      </c>
      <c r="K59" s="10">
        <f>+IF($H59=K$6,$G59,0)-IF($I59=K$6,$G59,0)</f>
        <v>0</v>
      </c>
      <c r="L59" s="10">
        <f>+IF($H59=L$6,$G59,0)-IF($I59=L$6,$G59,0)</f>
        <v>0</v>
      </c>
      <c r="M59" s="10">
        <f>+IF($H59=M$6,$G59,0)-IF($I59=M$6,$G59,0)</f>
        <v>0</v>
      </c>
      <c r="N59" s="10">
        <f>+IF($H59=N$6,$G59,0)-IF($I59=N$6,$G59,0)</f>
        <v>0</v>
      </c>
      <c r="O59" s="10">
        <f>+IF($H59=O$6,$G59,0)-IF($I59=O$6,$G59,0)</f>
        <v>0</v>
      </c>
      <c r="P59" s="10">
        <f>+IF($H59=P$6,$G59,0)-IF($I59=P$6,$G59,0)</f>
        <v>0</v>
      </c>
      <c r="Q59" s="10">
        <f>+IF($H59=Q$6,$G59,0)-IF($I59=Q$6,$G59,0)</f>
        <v>0</v>
      </c>
      <c r="R59" s="10">
        <f>+IF($H59=R$6,$G59,0)-IF($I59=R$6,$G59,0)</f>
        <v>0</v>
      </c>
      <c r="S59" s="10">
        <f>+IF($H59=S$6,$G59,0)-IF($I59=S$6,$G59,0)</f>
        <v>0</v>
      </c>
      <c r="T59" s="10">
        <f>+IF($H59=T$6,$G59,0)-IF($I59=T$6,$G59,0)</f>
        <v>2000</v>
      </c>
      <c r="U59" s="10">
        <f>+IF($H59=U$6,$G59,0)-IF($I59=U$6,$G59,0)</f>
        <v>0</v>
      </c>
      <c r="V59" s="10">
        <f>+IF($H59=V$6,$G59,0)-IF($I59=V$6,$G59,0)</f>
        <v>0</v>
      </c>
      <c r="W59" s="10">
        <f>+IF($H59=W$6,$G59,0)-IF($I59=W$6,$G59,0)</f>
        <v>0</v>
      </c>
      <c r="X59" s="10">
        <f>+IF($H59=X$6,$G59,0)-IF($I59=X$6,$G59,0)</f>
        <v>0</v>
      </c>
      <c r="Y59" s="10">
        <f>+IF($H59=Y$6,$G59,0)-IF($I59=Y$6,$G59,0)</f>
        <v>0</v>
      </c>
      <c r="Z59" s="10">
        <f>+IF($H59=Z$6,$G59,0)-IF($I59=Z$6,$G59,0)</f>
        <v>0</v>
      </c>
      <c r="AA59" s="10">
        <f>+IF($H59=AA$6,$G59,0)-IF($I59=AA$6,$G59,0)</f>
        <v>0</v>
      </c>
      <c r="AB59" s="10">
        <f>+IF($H59=AB$6,$G59,0)-IF($I59=AB$6,$G59,0)</f>
        <v>0</v>
      </c>
      <c r="AC59" s="10">
        <f>+IF($H59=AC$6,$G59,0)-IF($I59=AC$6,$G59,0)</f>
        <v>0</v>
      </c>
      <c r="AD59" s="10">
        <f>+IF($H59=AD$6,$G59,0)-IF($I59=AD$6,$G59,0)</f>
        <v>0</v>
      </c>
      <c r="AE59" s="10">
        <f>+IF($H59=AE$6,$G59,0)-IF($I59=AE$6,$G59,0)</f>
        <v>0</v>
      </c>
      <c r="AF59" s="10">
        <f>+IF($H59=AF$6,$G59,0)-IF($I59=AF$6,$G59,0)</f>
        <v>0</v>
      </c>
      <c r="AG59" s="10">
        <f>+IF($H59=AG$6,$C59,0)-IF($I59=AG$6,$C59,0)</f>
        <v>0</v>
      </c>
      <c r="AH59" s="10">
        <f>+IF($H59=AH$6,$C59,0)-IF($I59=AH$6,$C59,0)</f>
        <v>0</v>
      </c>
      <c r="AI59" s="10">
        <f>+IF($H59=AI$6,$C59,0)-IF($I59=AI$6,$C59,0)</f>
        <v>0</v>
      </c>
      <c r="AJ59" s="10">
        <f>+IF($H59=AJ$6,$C59,0)-IF($I59=AJ$6,$C59,0)</f>
        <v>0</v>
      </c>
      <c r="AK59" s="10">
        <f>IF(D59="payée",$E59,0)</f>
        <v>100</v>
      </c>
      <c r="AL59" s="10">
        <f>IF(D59="payée",$F59,0)</f>
        <v>199.5</v>
      </c>
      <c r="AM59" s="10">
        <f>IF(D59="perçue",-$E59,0)</f>
        <v>0</v>
      </c>
      <c r="AN59" s="10">
        <f>IF(D59="perçue",-$F59,0)</f>
        <v>0</v>
      </c>
      <c r="AO59" s="10">
        <f>+IF($H59=AO$6,$G59,0)-IF($I59=AO$6,$G59,0)</f>
        <v>0</v>
      </c>
      <c r="AP59" s="10">
        <f>+IF($H59=AP$6,$G59,0)-IF($I59=AP$6,$G59,0)</f>
        <v>0</v>
      </c>
      <c r="AQ59" s="10">
        <f>+IF($H59=AQ$6,$G59,0)-IF($I59=AQ$6,$G59,0)</f>
        <v>0</v>
      </c>
      <c r="AR59" s="10">
        <f>+IF($H59=AR$6,$G59,0)-IF($I59=AR$6,$G59,0)</f>
        <v>0</v>
      </c>
      <c r="AS59" s="10">
        <f>+IF($H59=AS$6,$G59,0)-IF($I59=AS$6,$G59,0)</f>
        <v>0</v>
      </c>
      <c r="AT59" s="10">
        <f>+IF($H59=AT$6,$G59,0)-IF($I59=AT$6,$G59,0)</f>
        <v>0</v>
      </c>
      <c r="AU59" s="10">
        <f>+IF($H59=AU$6,$G59,0)-IF($I59=AU$6,$G59,0)</f>
        <v>0</v>
      </c>
      <c r="AV59" s="10">
        <f>+IF($H59=AV$6,$G59,0)-IF($I59=AV$6,$G59,0)</f>
        <v>0</v>
      </c>
      <c r="AW59" s="10">
        <f>+IF($H59=AW$6,$G59,0)-IF($I59=AW$6,$G59,0)</f>
        <v>0</v>
      </c>
      <c r="AX59" s="10">
        <f>+IF($H59=AX$6,$G59,0)-IF($I59=AX$6,$G59,0)</f>
        <v>0</v>
      </c>
      <c r="AY59" s="10">
        <f>+IF($H59=AY$6,$G59,0)-IF($I59=AY$6,$G59,0)</f>
        <v>0</v>
      </c>
      <c r="AZ59" s="10">
        <f>+IF($H59=AZ$6,$G59,0)-IF($I59=AZ$6,$G59,0)</f>
        <v>0</v>
      </c>
      <c r="BA59" s="10">
        <f>+IF($H59=BA$6,$C59,0)-IF($I59=BA$6,$C59,0)</f>
        <v>-2299.5</v>
      </c>
      <c r="BB59" s="10">
        <f>+IF($H59=BB$6,$C59,0)-IF($I59=BB$6,$C59,0)</f>
        <v>0</v>
      </c>
      <c r="BC59" s="10">
        <f>+IF($H59=BC$6,$C59,0)-IF($I59=BC$6,$C59,0)</f>
        <v>0</v>
      </c>
      <c r="BD59" s="10">
        <f>+IF($H59=BD$6,$C59,0)-IF($I59=BD$6,$C59,0)</f>
        <v>0</v>
      </c>
      <c r="BE59" s="10">
        <f>+IF($H59=BE$6,$C59,0)-IF($I59=BE$6,$C59,0)</f>
        <v>0</v>
      </c>
      <c r="BF59" s="10">
        <f>+IF($H59=BF$6,$C59,0)-IF($I59=BF$6,$C59,0)</f>
        <v>0</v>
      </c>
      <c r="BG59" s="10">
        <f>+IF($H59=BG$6,$C59,0)-IF($I59=BG$6,$C59,0)</f>
        <v>0</v>
      </c>
      <c r="BH59" s="10">
        <f>+IF($H59=BH$6,$C59,0)-IF($I59=BH$6,$C59,0)</f>
        <v>0</v>
      </c>
      <c r="BI59" s="10">
        <f>+IF($H59=BI$6,$G59,0)-IF($I59=BI$6,$G59,0)</f>
        <v>0</v>
      </c>
      <c r="BJ59" s="10">
        <f>+IF($H59=BJ$6,$G59,0)-IF($I59=BJ$6,$G59,0)</f>
        <v>0</v>
      </c>
      <c r="BK59" s="10">
        <f>+IF($H59=BK$6,$G59,0)-IF($I59=BK$6,$G59,0)</f>
        <v>0</v>
      </c>
      <c r="BL59" s="10">
        <f>+IF($H59=BL$6,$G59,0)-IF($I59=BL$6,$G59,0)</f>
        <v>0</v>
      </c>
      <c r="BM59" s="10">
        <f>+IF($H59=BM$6,$G59,0)-IF($I59=BM$6,$G59,0)</f>
        <v>0</v>
      </c>
      <c r="BN59" s="10">
        <f>+IF($H59=BN$6,$G59,0)-IF($I59=BN$6,$G59,0)</f>
        <v>0</v>
      </c>
      <c r="BO59" s="10">
        <f>+IF($H59=BO$6,$G59,0)-IF($I59=BO$6,$G59,0)</f>
        <v>0</v>
      </c>
      <c r="BP59" s="10">
        <f>+IF($H59=BP$6,$G59,0)-IF($I59=BP$6,$G59,0)</f>
        <v>0</v>
      </c>
      <c r="BQ59" s="10">
        <f>+IF($H59=BQ$6,$G59,0)-IF($I59=BQ$6,$G59,0)</f>
        <v>0</v>
      </c>
      <c r="BR59" s="10">
        <f>SUM(J59:BQ59)</f>
        <v>0</v>
      </c>
    </row>
    <row r="60" spans="1:70" s="9" customFormat="1" x14ac:dyDescent="0.25">
      <c r="A60" s="19">
        <v>45509</v>
      </c>
      <c r="B60" s="21" t="s">
        <v>89</v>
      </c>
      <c r="C60" s="20">
        <v>32.04</v>
      </c>
      <c r="D60" s="20" t="s">
        <v>4</v>
      </c>
      <c r="E60" s="20">
        <f>ROUND(IF(D60='[1]Liste choix'!$C$8,0,IF($H60=$S$6,(C60/1.14975*0.05*0.5),C60/1.14975*0.05)),2)</f>
        <v>1.39</v>
      </c>
      <c r="F60" s="20">
        <f>ROUND(IF(D60='[1]Liste choix'!$C$8,0,IF($H60=$S$6,C60/1.14975*0.09975*0.5,C60/1.14975*0.09975)),2)</f>
        <v>2.78</v>
      </c>
      <c r="G60" s="20">
        <f>C60-E60-F60</f>
        <v>27.869999999999997</v>
      </c>
      <c r="H60" s="19" t="s">
        <v>88</v>
      </c>
      <c r="I60" s="19" t="s">
        <v>12</v>
      </c>
      <c r="J60" s="10">
        <f>+IF($H60=$J$6,$G60,0)-IF($I60=$J$6,$G60,0)</f>
        <v>0</v>
      </c>
      <c r="K60" s="10">
        <f>+IF($H60=K$6,$G60,0)-IF($I60=K$6,$G60,0)</f>
        <v>0</v>
      </c>
      <c r="L60" s="10">
        <f>+IF($H60=L$6,$G60,0)-IF($I60=L$6,$G60,0)</f>
        <v>0</v>
      </c>
      <c r="M60" s="10">
        <f>+IF($H60=M$6,$G60,0)-IF($I60=M$6,$G60,0)</f>
        <v>0</v>
      </c>
      <c r="N60" s="10">
        <f>+IF($H60=N$6,$G60,0)-IF($I60=N$6,$G60,0)</f>
        <v>0</v>
      </c>
      <c r="O60" s="10">
        <f>+IF($H60=O$6,$G60,0)-IF($I60=O$6,$G60,0)</f>
        <v>0</v>
      </c>
      <c r="P60" s="10">
        <f>+IF($H60=P$6,$G60,0)-IF($I60=P$6,$G60,0)</f>
        <v>0</v>
      </c>
      <c r="Q60" s="10">
        <f>+IF($H60=Q$6,$G60,0)-IF($I60=Q$6,$G60,0)</f>
        <v>0</v>
      </c>
      <c r="R60" s="10">
        <f>+IF($H60=R$6,$G60,0)-IF($I60=R$6,$G60,0)</f>
        <v>0</v>
      </c>
      <c r="S60" s="10">
        <f>+IF($H60=S$6,$G60,0)-IF($I60=S$6,$G60,0)</f>
        <v>0</v>
      </c>
      <c r="T60" s="10">
        <f>+IF($H60=T$6,$G60,0)-IF($I60=T$6,$G60,0)</f>
        <v>0</v>
      </c>
      <c r="U60" s="10">
        <f>+IF($H60=U$6,$G60,0)-IF($I60=U$6,$G60,0)</f>
        <v>0</v>
      </c>
      <c r="V60" s="10">
        <f>+IF($H60=V$6,$G60,0)-IF($I60=V$6,$G60,0)</f>
        <v>0</v>
      </c>
      <c r="W60" s="10">
        <f>+IF($H60=W$6,$G60,0)-IF($I60=W$6,$G60,0)</f>
        <v>0</v>
      </c>
      <c r="X60" s="10">
        <f>+IF($H60=X$6,$G60,0)-IF($I60=X$6,$G60,0)</f>
        <v>0</v>
      </c>
      <c r="Y60" s="10">
        <f>+IF($H60=Y$6,$G60,0)-IF($I60=Y$6,$G60,0)</f>
        <v>0</v>
      </c>
      <c r="Z60" s="10">
        <f>+IF($H60=Z$6,$G60,0)-IF($I60=Z$6,$G60,0)</f>
        <v>0</v>
      </c>
      <c r="AA60" s="10">
        <f>+IF($H60=AA$6,$G60,0)-IF($I60=AA$6,$G60,0)</f>
        <v>27.869999999999997</v>
      </c>
      <c r="AB60" s="10">
        <f>+IF($H60=AB$6,$G60,0)-IF($I60=AB$6,$G60,0)</f>
        <v>0</v>
      </c>
      <c r="AC60" s="10">
        <f>+IF($H60=AC$6,$G60,0)-IF($I60=AC$6,$G60,0)</f>
        <v>0</v>
      </c>
      <c r="AD60" s="10">
        <f>+IF($H60=AD$6,$G60,0)-IF($I60=AD$6,$G60,0)</f>
        <v>0</v>
      </c>
      <c r="AE60" s="10">
        <f>+IF($H60=AE$6,$G60,0)-IF($I60=AE$6,$G60,0)</f>
        <v>0</v>
      </c>
      <c r="AF60" s="10">
        <f>+IF($H60=AF$6,$G60,0)-IF($I60=AF$6,$G60,0)</f>
        <v>0</v>
      </c>
      <c r="AG60" s="10">
        <f>+IF($H60=AG$6,$C60,0)-IF($I60=AG$6,$C60,0)</f>
        <v>0</v>
      </c>
      <c r="AH60" s="10">
        <f>+IF($H60=AH$6,$C60,0)-IF($I60=AH$6,$C60,0)</f>
        <v>0</v>
      </c>
      <c r="AI60" s="10">
        <f>+IF($H60=AI$6,$C60,0)-IF($I60=AI$6,$C60,0)</f>
        <v>0</v>
      </c>
      <c r="AJ60" s="10">
        <f>+IF($H60=AJ$6,$C60,0)-IF($I60=AJ$6,$C60,0)</f>
        <v>0</v>
      </c>
      <c r="AK60" s="10">
        <f>IF(D60="payée",$E60,0)</f>
        <v>1.39</v>
      </c>
      <c r="AL60" s="10">
        <f>IF(D60="payée",$F60,0)</f>
        <v>2.78</v>
      </c>
      <c r="AM60" s="10">
        <f>IF(D60="perçue",-$E60,0)</f>
        <v>0</v>
      </c>
      <c r="AN60" s="10">
        <f>IF(D60="perçue",-$F60,0)</f>
        <v>0</v>
      </c>
      <c r="AO60" s="10">
        <f>+IF($H60=AO$6,$G60,0)-IF($I60=AO$6,$G60,0)</f>
        <v>0</v>
      </c>
      <c r="AP60" s="10">
        <f>+IF($H60=AP$6,$G60,0)-IF($I60=AP$6,$G60,0)</f>
        <v>0</v>
      </c>
      <c r="AQ60" s="10">
        <f>+IF($H60=AQ$6,$G60,0)-IF($I60=AQ$6,$G60,0)</f>
        <v>0</v>
      </c>
      <c r="AR60" s="10">
        <f>+IF($H60=AR$6,$G60,0)-IF($I60=AR$6,$G60,0)</f>
        <v>0</v>
      </c>
      <c r="AS60" s="10">
        <f>+IF($H60=AS$6,$G60,0)-IF($I60=AS$6,$G60,0)</f>
        <v>0</v>
      </c>
      <c r="AT60" s="10">
        <f>+IF($H60=AT$6,$G60,0)-IF($I60=AT$6,$G60,0)</f>
        <v>0</v>
      </c>
      <c r="AU60" s="10">
        <f>+IF($H60=AU$6,$G60,0)-IF($I60=AU$6,$G60,0)</f>
        <v>0</v>
      </c>
      <c r="AV60" s="10">
        <f>+IF($H60=AV$6,$G60,0)-IF($I60=AV$6,$G60,0)</f>
        <v>0</v>
      </c>
      <c r="AW60" s="10">
        <f>+IF($H60=AW$6,$G60,0)-IF($I60=AW$6,$G60,0)</f>
        <v>0</v>
      </c>
      <c r="AX60" s="10">
        <f>+IF($H60=AX$6,$G60,0)-IF($I60=AX$6,$G60,0)</f>
        <v>0</v>
      </c>
      <c r="AY60" s="10">
        <f>+IF($H60=AY$6,$G60,0)-IF($I60=AY$6,$G60,0)</f>
        <v>0</v>
      </c>
      <c r="AZ60" s="10">
        <f>+IF($H60=AZ$6,$G60,0)-IF($I60=AZ$6,$G60,0)</f>
        <v>0</v>
      </c>
      <c r="BA60" s="10">
        <f>+IF($H60=BA$6,$C60,0)-IF($I60=BA$6,$C60,0)</f>
        <v>-32.04</v>
      </c>
      <c r="BB60" s="10">
        <f>+IF($H60=BB$6,$C60,0)-IF($I60=BB$6,$C60,0)</f>
        <v>0</v>
      </c>
      <c r="BC60" s="10">
        <f>+IF($H60=BC$6,$C60,0)-IF($I60=BC$6,$C60,0)</f>
        <v>0</v>
      </c>
      <c r="BD60" s="10">
        <f>+IF($H60=BD$6,$C60,0)-IF($I60=BD$6,$C60,0)</f>
        <v>0</v>
      </c>
      <c r="BE60" s="10">
        <f>+IF($H60=BE$6,$C60,0)-IF($I60=BE$6,$C60,0)</f>
        <v>0</v>
      </c>
      <c r="BF60" s="10">
        <f>+IF($H60=BF$6,$C60,0)-IF($I60=BF$6,$C60,0)</f>
        <v>0</v>
      </c>
      <c r="BG60" s="10">
        <f>+IF($H60=BG$6,$C60,0)-IF($I60=BG$6,$C60,0)</f>
        <v>0</v>
      </c>
      <c r="BH60" s="10">
        <f>+IF($H60=BH$6,$C60,0)-IF($I60=BH$6,$C60,0)</f>
        <v>0</v>
      </c>
      <c r="BI60" s="10">
        <f>+IF($H60=BI$6,$G60,0)-IF($I60=BI$6,$G60,0)</f>
        <v>0</v>
      </c>
      <c r="BJ60" s="10">
        <f>+IF($H60=BJ$6,$G60,0)-IF($I60=BJ$6,$G60,0)</f>
        <v>0</v>
      </c>
      <c r="BK60" s="10">
        <f>+IF($H60=BK$6,$G60,0)-IF($I60=BK$6,$G60,0)</f>
        <v>0</v>
      </c>
      <c r="BL60" s="10">
        <f>+IF($H60=BL$6,$G60,0)-IF($I60=BL$6,$G60,0)</f>
        <v>0</v>
      </c>
      <c r="BM60" s="10">
        <f>+IF($H60=BM$6,$G60,0)-IF($I60=BM$6,$G60,0)</f>
        <v>0</v>
      </c>
      <c r="BN60" s="10">
        <f>+IF($H60=BN$6,$G60,0)-IF($I60=BN$6,$G60,0)</f>
        <v>0</v>
      </c>
      <c r="BO60" s="10">
        <f>+IF($H60=BO$6,$G60,0)-IF($I60=BO$6,$G60,0)</f>
        <v>0</v>
      </c>
      <c r="BP60" s="10">
        <f>+IF($H60=BP$6,$G60,0)-IF($I60=BP$6,$G60,0)</f>
        <v>0</v>
      </c>
      <c r="BQ60" s="10">
        <f>+IF($H60=BQ$6,$G60,0)-IF($I60=BQ$6,$G60,0)</f>
        <v>0</v>
      </c>
      <c r="BR60" s="10">
        <f>SUM(J60:BQ60)</f>
        <v>0</v>
      </c>
    </row>
    <row r="61" spans="1:70" s="9" customFormat="1" x14ac:dyDescent="0.25">
      <c r="A61" s="9">
        <v>45513</v>
      </c>
      <c r="B61" s="16" t="s">
        <v>87</v>
      </c>
      <c r="C61" s="11">
        <v>2493.52</v>
      </c>
      <c r="D61" s="11" t="s">
        <v>9</v>
      </c>
      <c r="E61" s="11">
        <f>ROUND(IF(D61='[1]Liste choix'!$C$8,0,IF($H61=$S$6,(C61/1.14975*0.05*0.5),C61/1.14975*0.05)),2)</f>
        <v>108.44</v>
      </c>
      <c r="F61" s="11">
        <f>ROUND(IF(D61='[1]Liste choix'!$C$8,0,IF($H61=$S$6,C61/1.14975*0.09975*0.5,C61/1.14975*0.09975)),2)</f>
        <v>216.33</v>
      </c>
      <c r="G61" s="11">
        <f>C61-E61-F61</f>
        <v>2168.75</v>
      </c>
      <c r="H61" s="9" t="s">
        <v>8</v>
      </c>
      <c r="I61" s="9" t="s">
        <v>7</v>
      </c>
      <c r="J61" s="10">
        <f>+IF($H61=$J$6,$G61,0)-IF($I61=$J$6,$G61,0)</f>
        <v>-2168.75</v>
      </c>
      <c r="K61" s="10">
        <f>+IF($H61=K$6,$G61,0)-IF($I61=K$6,$G61,0)</f>
        <v>0</v>
      </c>
      <c r="L61" s="10">
        <f>+IF($H61=L$6,$G61,0)-IF($I61=L$6,$G61,0)</f>
        <v>0</v>
      </c>
      <c r="M61" s="10">
        <f>+IF($H61=M$6,$G61,0)-IF($I61=M$6,$G61,0)</f>
        <v>0</v>
      </c>
      <c r="N61" s="10">
        <f>+IF($H61=N$6,$G61,0)-IF($I61=N$6,$G61,0)</f>
        <v>0</v>
      </c>
      <c r="O61" s="10">
        <f>+IF($H61=O$6,$G61,0)-IF($I61=O$6,$G61,0)</f>
        <v>0</v>
      </c>
      <c r="P61" s="10">
        <f>+IF($H61=P$6,$G61,0)-IF($I61=P$6,$G61,0)</f>
        <v>0</v>
      </c>
      <c r="Q61" s="10">
        <f>+IF($H61=Q$6,$G61,0)-IF($I61=Q$6,$G61,0)</f>
        <v>0</v>
      </c>
      <c r="R61" s="10">
        <f>+IF($H61=R$6,$G61,0)-IF($I61=R$6,$G61,0)</f>
        <v>0</v>
      </c>
      <c r="S61" s="10">
        <f>+IF($H61=S$6,$G61,0)-IF($I61=S$6,$G61,0)</f>
        <v>0</v>
      </c>
      <c r="T61" s="10">
        <f>+IF($H61=T$6,$G61,0)-IF($I61=T$6,$G61,0)</f>
        <v>0</v>
      </c>
      <c r="U61" s="10">
        <f>+IF($H61=U$6,$G61,0)-IF($I61=U$6,$G61,0)</f>
        <v>0</v>
      </c>
      <c r="V61" s="10">
        <f>+IF($H61=V$6,$G61,0)-IF($I61=V$6,$G61,0)</f>
        <v>0</v>
      </c>
      <c r="W61" s="10">
        <f>+IF($H61=W$6,$G61,0)-IF($I61=W$6,$G61,0)</f>
        <v>0</v>
      </c>
      <c r="X61" s="10">
        <f>+IF($H61=X$6,$G61,0)-IF($I61=X$6,$G61,0)</f>
        <v>0</v>
      </c>
      <c r="Y61" s="10">
        <f>+IF($H61=Y$6,$G61,0)-IF($I61=Y$6,$G61,0)</f>
        <v>0</v>
      </c>
      <c r="Z61" s="10">
        <f>+IF($H61=Z$6,$G61,0)-IF($I61=Z$6,$G61,0)</f>
        <v>0</v>
      </c>
      <c r="AA61" s="10">
        <f>+IF($H61=AA$6,$G61,0)-IF($I61=AA$6,$G61,0)</f>
        <v>0</v>
      </c>
      <c r="AB61" s="10">
        <f>+IF($H61=AB$6,$G61,0)-IF($I61=AB$6,$G61,0)</f>
        <v>0</v>
      </c>
      <c r="AC61" s="10">
        <f>+IF($H61=AC$6,$G61,0)-IF($I61=AC$6,$G61,0)</f>
        <v>0</v>
      </c>
      <c r="AD61" s="10">
        <f>+IF($H61=AD$6,$G61,0)-IF($I61=AD$6,$G61,0)</f>
        <v>0</v>
      </c>
      <c r="AE61" s="10">
        <f>+IF($H61=AE$6,$G61,0)-IF($I61=AE$6,$G61,0)</f>
        <v>0</v>
      </c>
      <c r="AF61" s="10">
        <f>+IF($H61=AF$6,$G61,0)-IF($I61=AF$6,$G61,0)</f>
        <v>0</v>
      </c>
      <c r="AG61" s="10">
        <f>+IF($H61=AG$6,$C61,0)-IF($I61=AG$6,$C61,0)</f>
        <v>0</v>
      </c>
      <c r="AH61" s="10">
        <f>+IF($H61=AH$6,$C61,0)-IF($I61=AH$6,$C61,0)</f>
        <v>2493.52</v>
      </c>
      <c r="AI61" s="10">
        <f>+IF($H61=AI$6,$C61,0)-IF($I61=AI$6,$C61,0)</f>
        <v>0</v>
      </c>
      <c r="AJ61" s="10">
        <f>+IF($H61=AJ$6,$C61,0)-IF($I61=AJ$6,$C61,0)</f>
        <v>0</v>
      </c>
      <c r="AK61" s="10">
        <f>IF(D61="payée",$E61,0)</f>
        <v>0</v>
      </c>
      <c r="AL61" s="10">
        <f>IF(D61="payée",$F61,0)</f>
        <v>0</v>
      </c>
      <c r="AM61" s="10">
        <f>IF(D61="perçue",-$E61,0)</f>
        <v>-108.44</v>
      </c>
      <c r="AN61" s="10">
        <f>IF(D61="perçue",-$F61,0)</f>
        <v>-216.33</v>
      </c>
      <c r="AO61" s="10">
        <f>+IF($H61=AO$6,$G61,0)-IF($I61=AO$6,$G61,0)</f>
        <v>0</v>
      </c>
      <c r="AP61" s="10">
        <f>+IF($H61=AP$6,$G61,0)-IF($I61=AP$6,$G61,0)</f>
        <v>0</v>
      </c>
      <c r="AQ61" s="10">
        <f>+IF($H61=AQ$6,$G61,0)-IF($I61=AQ$6,$G61,0)</f>
        <v>0</v>
      </c>
      <c r="AR61" s="10">
        <f>+IF($H61=AR$6,$G61,0)-IF($I61=AR$6,$G61,0)</f>
        <v>0</v>
      </c>
      <c r="AS61" s="10">
        <f>+IF($H61=AS$6,$G61,0)-IF($I61=AS$6,$G61,0)</f>
        <v>0</v>
      </c>
      <c r="AT61" s="10">
        <f>+IF($H61=AT$6,$G61,0)-IF($I61=AT$6,$G61,0)</f>
        <v>0</v>
      </c>
      <c r="AU61" s="10">
        <f>+IF($H61=AU$6,$G61,0)-IF($I61=AU$6,$G61,0)</f>
        <v>0</v>
      </c>
      <c r="AV61" s="10">
        <f>+IF($H61=AV$6,$G61,0)-IF($I61=AV$6,$G61,0)</f>
        <v>0</v>
      </c>
      <c r="AW61" s="10">
        <f>+IF($H61=AW$6,$G61,0)-IF($I61=AW$6,$G61,0)</f>
        <v>0</v>
      </c>
      <c r="AX61" s="10">
        <f>+IF($H61=AX$6,$G61,0)-IF($I61=AX$6,$G61,0)</f>
        <v>0</v>
      </c>
      <c r="AY61" s="10">
        <f>+IF($H61=AY$6,$G61,0)-IF($I61=AY$6,$G61,0)</f>
        <v>0</v>
      </c>
      <c r="AZ61" s="10">
        <f>+IF($H61=AZ$6,$G61,0)-IF($I61=AZ$6,$G61,0)</f>
        <v>0</v>
      </c>
      <c r="BA61" s="10">
        <f>+IF($H61=BA$6,$C61,0)-IF($I61=BA$6,$C61,0)</f>
        <v>0</v>
      </c>
      <c r="BB61" s="10">
        <f>+IF($H61=BB$6,$C61,0)-IF($I61=BB$6,$C61,0)</f>
        <v>0</v>
      </c>
      <c r="BC61" s="10">
        <f>+IF($H61=BC$6,$C61,0)-IF($I61=BC$6,$C61,0)</f>
        <v>0</v>
      </c>
      <c r="BD61" s="10">
        <f>+IF($H61=BD$6,$C61,0)-IF($I61=BD$6,$C61,0)</f>
        <v>0</v>
      </c>
      <c r="BE61" s="10">
        <f>+IF($H61=BE$6,$C61,0)-IF($I61=BE$6,$C61,0)</f>
        <v>0</v>
      </c>
      <c r="BF61" s="10">
        <f>+IF($H61=BF$6,$C61,0)-IF($I61=BF$6,$C61,0)</f>
        <v>0</v>
      </c>
      <c r="BG61" s="10">
        <f>+IF($H61=BG$6,$C61,0)-IF($I61=BG$6,$C61,0)</f>
        <v>0</v>
      </c>
      <c r="BH61" s="10">
        <f>+IF($H61=BH$6,$C61,0)-IF($I61=BH$6,$C61,0)</f>
        <v>0</v>
      </c>
      <c r="BI61" s="10">
        <f>+IF($H61=BI$6,$G61,0)-IF($I61=BI$6,$G61,0)</f>
        <v>0</v>
      </c>
      <c r="BJ61" s="10">
        <f>+IF($H61=BJ$6,$G61,0)-IF($I61=BJ$6,$G61,0)</f>
        <v>0</v>
      </c>
      <c r="BK61" s="10">
        <f>+IF($H61=BK$6,$G61,0)-IF($I61=BK$6,$G61,0)</f>
        <v>0</v>
      </c>
      <c r="BL61" s="10">
        <f>+IF($H61=BL$6,$G61,0)-IF($I61=BL$6,$G61,0)</f>
        <v>0</v>
      </c>
      <c r="BM61" s="10">
        <f>+IF($H61=BM$6,$G61,0)-IF($I61=BM$6,$G61,0)</f>
        <v>0</v>
      </c>
      <c r="BN61" s="10">
        <f>+IF($H61=BN$6,$G61,0)-IF($I61=BN$6,$G61,0)</f>
        <v>0</v>
      </c>
      <c r="BO61" s="10">
        <f>+IF($H61=BO$6,$G61,0)-IF($I61=BO$6,$G61,0)</f>
        <v>0</v>
      </c>
      <c r="BP61" s="10">
        <f>+IF($H61=BP$6,$G61,0)-IF($I61=BP$6,$G61,0)</f>
        <v>0</v>
      </c>
      <c r="BQ61" s="10">
        <f>+IF($H61=BQ$6,$G61,0)-IF($I61=BQ$6,$G61,0)</f>
        <v>0</v>
      </c>
      <c r="BR61" s="10">
        <f>SUM(J61:BQ61)</f>
        <v>-2.8421709430404007E-14</v>
      </c>
    </row>
    <row r="62" spans="1:70" s="9" customFormat="1" x14ac:dyDescent="0.25">
      <c r="A62" s="9">
        <v>45513</v>
      </c>
      <c r="B62" s="16" t="s">
        <v>86</v>
      </c>
      <c r="C62" s="11">
        <v>862.31</v>
      </c>
      <c r="D62" s="11" t="s">
        <v>9</v>
      </c>
      <c r="E62" s="11">
        <f>ROUND(IF(D62='[1]Liste choix'!$C$8,0,IF($H62=$S$6,(C62/1.14975*0.05*0.5),C62/1.14975*0.05)),2)</f>
        <v>37.5</v>
      </c>
      <c r="F62" s="11">
        <f>ROUND(IF(D62='[1]Liste choix'!$C$8,0,IF($H62=$S$6,C62/1.14975*0.09975*0.5,C62/1.14975*0.09975)),2)</f>
        <v>74.81</v>
      </c>
      <c r="G62" s="11">
        <f>C62-E62-F62</f>
        <v>750</v>
      </c>
      <c r="H62" s="9" t="s">
        <v>8</v>
      </c>
      <c r="I62" s="9" t="s">
        <v>7</v>
      </c>
      <c r="J62" s="10">
        <f>+IF($H62=$J$6,$G62,0)-IF($I62=$J$6,$G62,0)</f>
        <v>-750</v>
      </c>
      <c r="K62" s="10">
        <f>+IF($H62=K$6,$G62,0)-IF($I62=K$6,$G62,0)</f>
        <v>0</v>
      </c>
      <c r="L62" s="10">
        <f>+IF($H62=L$6,$G62,0)-IF($I62=L$6,$G62,0)</f>
        <v>0</v>
      </c>
      <c r="M62" s="10">
        <f>+IF($H62=M$6,$G62,0)-IF($I62=M$6,$G62,0)</f>
        <v>0</v>
      </c>
      <c r="N62" s="10">
        <f>+IF($H62=N$6,$G62,0)-IF($I62=N$6,$G62,0)</f>
        <v>0</v>
      </c>
      <c r="O62" s="10">
        <f>+IF($H62=O$6,$G62,0)-IF($I62=O$6,$G62,0)</f>
        <v>0</v>
      </c>
      <c r="P62" s="10">
        <f>+IF($H62=P$6,$G62,0)-IF($I62=P$6,$G62,0)</f>
        <v>0</v>
      </c>
      <c r="Q62" s="10">
        <f>+IF($H62=Q$6,$G62,0)-IF($I62=Q$6,$G62,0)</f>
        <v>0</v>
      </c>
      <c r="R62" s="10">
        <f>+IF($H62=R$6,$G62,0)-IF($I62=R$6,$G62,0)</f>
        <v>0</v>
      </c>
      <c r="S62" s="10">
        <f>+IF($H62=S$6,$G62,0)-IF($I62=S$6,$G62,0)</f>
        <v>0</v>
      </c>
      <c r="T62" s="10">
        <f>+IF($H62=T$6,$G62,0)-IF($I62=T$6,$G62,0)</f>
        <v>0</v>
      </c>
      <c r="U62" s="10">
        <f>+IF($H62=U$6,$G62,0)-IF($I62=U$6,$G62,0)</f>
        <v>0</v>
      </c>
      <c r="V62" s="10">
        <f>+IF($H62=V$6,$G62,0)-IF($I62=V$6,$G62,0)</f>
        <v>0</v>
      </c>
      <c r="W62" s="10">
        <f>+IF($H62=W$6,$G62,0)-IF($I62=W$6,$G62,0)</f>
        <v>0</v>
      </c>
      <c r="X62" s="10">
        <f>+IF($H62=X$6,$G62,0)-IF($I62=X$6,$G62,0)</f>
        <v>0</v>
      </c>
      <c r="Y62" s="10">
        <f>+IF($H62=Y$6,$G62,0)-IF($I62=Y$6,$G62,0)</f>
        <v>0</v>
      </c>
      <c r="Z62" s="10">
        <f>+IF($H62=Z$6,$G62,0)-IF($I62=Z$6,$G62,0)</f>
        <v>0</v>
      </c>
      <c r="AA62" s="10">
        <f>+IF($H62=AA$6,$G62,0)-IF($I62=AA$6,$G62,0)</f>
        <v>0</v>
      </c>
      <c r="AB62" s="10">
        <f>+IF($H62=AB$6,$G62,0)-IF($I62=AB$6,$G62,0)</f>
        <v>0</v>
      </c>
      <c r="AC62" s="10">
        <f>+IF($H62=AC$6,$G62,0)-IF($I62=AC$6,$G62,0)</f>
        <v>0</v>
      </c>
      <c r="AD62" s="10">
        <f>+IF($H62=AD$6,$G62,0)-IF($I62=AD$6,$G62,0)</f>
        <v>0</v>
      </c>
      <c r="AE62" s="10">
        <f>+IF($H62=AE$6,$G62,0)-IF($I62=AE$6,$G62,0)</f>
        <v>0</v>
      </c>
      <c r="AF62" s="10">
        <f>+IF($H62=AF$6,$G62,0)-IF($I62=AF$6,$G62,0)</f>
        <v>0</v>
      </c>
      <c r="AG62" s="10">
        <f>+IF($H62=AG$6,$C62,0)-IF($I62=AG$6,$C62,0)</f>
        <v>0</v>
      </c>
      <c r="AH62" s="10">
        <f>+IF($H62=AH$6,$C62,0)-IF($I62=AH$6,$C62,0)</f>
        <v>862.31</v>
      </c>
      <c r="AI62" s="10">
        <f>+IF($H62=AI$6,$C62,0)-IF($I62=AI$6,$C62,0)</f>
        <v>0</v>
      </c>
      <c r="AJ62" s="10">
        <f>+IF($H62=AJ$6,$C62,0)-IF($I62=AJ$6,$C62,0)</f>
        <v>0</v>
      </c>
      <c r="AK62" s="10">
        <f>IF(D62="payée",$E62,0)</f>
        <v>0</v>
      </c>
      <c r="AL62" s="10">
        <f>IF(D62="payée",$F62,0)</f>
        <v>0</v>
      </c>
      <c r="AM62" s="10">
        <f>IF(D62="perçue",-$E62,0)</f>
        <v>-37.5</v>
      </c>
      <c r="AN62" s="10">
        <f>IF(D62="perçue",-$F62,0)</f>
        <v>-74.81</v>
      </c>
      <c r="AO62" s="10">
        <f>+IF($H62=AO$6,$G62,0)-IF($I62=AO$6,$G62,0)</f>
        <v>0</v>
      </c>
      <c r="AP62" s="10">
        <f>+IF($H62=AP$6,$G62,0)-IF($I62=AP$6,$G62,0)</f>
        <v>0</v>
      </c>
      <c r="AQ62" s="10">
        <f>+IF($H62=AQ$6,$G62,0)-IF($I62=AQ$6,$G62,0)</f>
        <v>0</v>
      </c>
      <c r="AR62" s="10">
        <f>+IF($H62=AR$6,$G62,0)-IF($I62=AR$6,$G62,0)</f>
        <v>0</v>
      </c>
      <c r="AS62" s="10">
        <f>+IF($H62=AS$6,$G62,0)-IF($I62=AS$6,$G62,0)</f>
        <v>0</v>
      </c>
      <c r="AT62" s="10">
        <f>+IF($H62=AT$6,$G62,0)-IF($I62=AT$6,$G62,0)</f>
        <v>0</v>
      </c>
      <c r="AU62" s="10">
        <f>+IF($H62=AU$6,$G62,0)-IF($I62=AU$6,$G62,0)</f>
        <v>0</v>
      </c>
      <c r="AV62" s="10">
        <f>+IF($H62=AV$6,$G62,0)-IF($I62=AV$6,$G62,0)</f>
        <v>0</v>
      </c>
      <c r="AW62" s="10">
        <f>+IF($H62=AW$6,$G62,0)-IF($I62=AW$6,$G62,0)</f>
        <v>0</v>
      </c>
      <c r="AX62" s="10">
        <f>+IF($H62=AX$6,$G62,0)-IF($I62=AX$6,$G62,0)</f>
        <v>0</v>
      </c>
      <c r="AY62" s="10">
        <f>+IF($H62=AY$6,$G62,0)-IF($I62=AY$6,$G62,0)</f>
        <v>0</v>
      </c>
      <c r="AZ62" s="10">
        <f>+IF($H62=AZ$6,$G62,0)-IF($I62=AZ$6,$G62,0)</f>
        <v>0</v>
      </c>
      <c r="BA62" s="10">
        <f>+IF($H62=BA$6,$C62,0)-IF($I62=BA$6,$C62,0)</f>
        <v>0</v>
      </c>
      <c r="BB62" s="10">
        <f>+IF($H62=BB$6,$C62,0)-IF($I62=BB$6,$C62,0)</f>
        <v>0</v>
      </c>
      <c r="BC62" s="10">
        <f>+IF($H62=BC$6,$C62,0)-IF($I62=BC$6,$C62,0)</f>
        <v>0</v>
      </c>
      <c r="BD62" s="10">
        <f>+IF($H62=BD$6,$C62,0)-IF($I62=BD$6,$C62,0)</f>
        <v>0</v>
      </c>
      <c r="BE62" s="10">
        <f>+IF($H62=BE$6,$C62,0)-IF($I62=BE$6,$C62,0)</f>
        <v>0</v>
      </c>
      <c r="BF62" s="10">
        <f>+IF($H62=BF$6,$C62,0)-IF($I62=BF$6,$C62,0)</f>
        <v>0</v>
      </c>
      <c r="BG62" s="10">
        <f>+IF($H62=BG$6,$C62,0)-IF($I62=BG$6,$C62,0)</f>
        <v>0</v>
      </c>
      <c r="BH62" s="10">
        <f>+IF($H62=BH$6,$C62,0)-IF($I62=BH$6,$C62,0)</f>
        <v>0</v>
      </c>
      <c r="BI62" s="10">
        <f>+IF($H62=BI$6,$G62,0)-IF($I62=BI$6,$G62,0)</f>
        <v>0</v>
      </c>
      <c r="BJ62" s="10">
        <f>+IF($H62=BJ$6,$G62,0)-IF($I62=BJ$6,$G62,0)</f>
        <v>0</v>
      </c>
      <c r="BK62" s="10">
        <f>+IF($H62=BK$6,$G62,0)-IF($I62=BK$6,$G62,0)</f>
        <v>0</v>
      </c>
      <c r="BL62" s="10">
        <f>+IF($H62=BL$6,$G62,0)-IF($I62=BL$6,$G62,0)</f>
        <v>0</v>
      </c>
      <c r="BM62" s="10">
        <f>+IF($H62=BM$6,$G62,0)-IF($I62=BM$6,$G62,0)</f>
        <v>0</v>
      </c>
      <c r="BN62" s="10">
        <f>+IF($H62=BN$6,$G62,0)-IF($I62=BN$6,$G62,0)</f>
        <v>0</v>
      </c>
      <c r="BO62" s="10">
        <f>+IF($H62=BO$6,$G62,0)-IF($I62=BO$6,$G62,0)</f>
        <v>0</v>
      </c>
      <c r="BP62" s="10">
        <f>+IF($H62=BP$6,$G62,0)-IF($I62=BP$6,$G62,0)</f>
        <v>0</v>
      </c>
      <c r="BQ62" s="10">
        <f>+IF($H62=BQ$6,$G62,0)-IF($I62=BQ$6,$G62,0)</f>
        <v>0</v>
      </c>
      <c r="BR62" s="10">
        <f>SUM(J62:BQ62)</f>
        <v>-5.6843418860808015E-14</v>
      </c>
    </row>
    <row r="63" spans="1:70" s="9" customFormat="1" x14ac:dyDescent="0.25">
      <c r="A63" s="9">
        <v>45513</v>
      </c>
      <c r="B63" s="16" t="s">
        <v>85</v>
      </c>
      <c r="C63" s="11">
        <v>999.13</v>
      </c>
      <c r="D63" s="11" t="s">
        <v>9</v>
      </c>
      <c r="E63" s="11">
        <f>ROUND(IF(D63='[1]Liste choix'!$C$8,0,IF($H63=$S$6,(C63/1.14975*0.05*0.5),C63/1.14975*0.05)),2)</f>
        <v>43.45</v>
      </c>
      <c r="F63" s="11">
        <f>ROUND(IF(D63='[1]Liste choix'!$C$8,0,IF($H63=$S$6,C63/1.14975*0.09975*0.5,C63/1.14975*0.09975)),2)</f>
        <v>86.68</v>
      </c>
      <c r="G63" s="11">
        <f>C63-E63-F63</f>
        <v>869</v>
      </c>
      <c r="H63" s="9" t="s">
        <v>8</v>
      </c>
      <c r="I63" s="9" t="s">
        <v>7</v>
      </c>
      <c r="J63" s="10">
        <f>+IF($H63=$J$6,$G63,0)-IF($I63=$J$6,$G63,0)</f>
        <v>-869</v>
      </c>
      <c r="K63" s="10">
        <f>+IF($H63=K$6,$G63,0)-IF($I63=K$6,$G63,0)</f>
        <v>0</v>
      </c>
      <c r="L63" s="10">
        <f>+IF($H63=L$6,$G63,0)-IF($I63=L$6,$G63,0)</f>
        <v>0</v>
      </c>
      <c r="M63" s="10">
        <f>+IF($H63=M$6,$G63,0)-IF($I63=M$6,$G63,0)</f>
        <v>0</v>
      </c>
      <c r="N63" s="10">
        <f>+IF($H63=N$6,$G63,0)-IF($I63=N$6,$G63,0)</f>
        <v>0</v>
      </c>
      <c r="O63" s="10">
        <f>+IF($H63=O$6,$G63,0)-IF($I63=O$6,$G63,0)</f>
        <v>0</v>
      </c>
      <c r="P63" s="10">
        <f>+IF($H63=P$6,$G63,0)-IF($I63=P$6,$G63,0)</f>
        <v>0</v>
      </c>
      <c r="Q63" s="10">
        <f>+IF($H63=Q$6,$G63,0)-IF($I63=Q$6,$G63,0)</f>
        <v>0</v>
      </c>
      <c r="R63" s="10">
        <f>+IF($H63=R$6,$G63,0)-IF($I63=R$6,$G63,0)</f>
        <v>0</v>
      </c>
      <c r="S63" s="10">
        <f>+IF($H63=S$6,$G63,0)-IF($I63=S$6,$G63,0)</f>
        <v>0</v>
      </c>
      <c r="T63" s="10">
        <f>+IF($H63=T$6,$G63,0)-IF($I63=T$6,$G63,0)</f>
        <v>0</v>
      </c>
      <c r="U63" s="10">
        <f>+IF($H63=U$6,$G63,0)-IF($I63=U$6,$G63,0)</f>
        <v>0</v>
      </c>
      <c r="V63" s="10">
        <f>+IF($H63=V$6,$G63,0)-IF($I63=V$6,$G63,0)</f>
        <v>0</v>
      </c>
      <c r="W63" s="10">
        <f>+IF($H63=W$6,$G63,0)-IF($I63=W$6,$G63,0)</f>
        <v>0</v>
      </c>
      <c r="X63" s="10">
        <f>+IF($H63=X$6,$G63,0)-IF($I63=X$6,$G63,0)</f>
        <v>0</v>
      </c>
      <c r="Y63" s="10">
        <f>+IF($H63=Y$6,$G63,0)-IF($I63=Y$6,$G63,0)</f>
        <v>0</v>
      </c>
      <c r="Z63" s="10">
        <f>+IF($H63=Z$6,$G63,0)-IF($I63=Z$6,$G63,0)</f>
        <v>0</v>
      </c>
      <c r="AA63" s="10">
        <f>+IF($H63=AA$6,$G63,0)-IF($I63=AA$6,$G63,0)</f>
        <v>0</v>
      </c>
      <c r="AB63" s="10">
        <f>+IF($H63=AB$6,$G63,0)-IF($I63=AB$6,$G63,0)</f>
        <v>0</v>
      </c>
      <c r="AC63" s="10">
        <f>+IF($H63=AC$6,$G63,0)-IF($I63=AC$6,$G63,0)</f>
        <v>0</v>
      </c>
      <c r="AD63" s="10">
        <f>+IF($H63=AD$6,$G63,0)-IF($I63=AD$6,$G63,0)</f>
        <v>0</v>
      </c>
      <c r="AE63" s="10">
        <f>+IF($H63=AE$6,$G63,0)-IF($I63=AE$6,$G63,0)</f>
        <v>0</v>
      </c>
      <c r="AF63" s="10">
        <f>+IF($H63=AF$6,$G63,0)-IF($I63=AF$6,$G63,0)</f>
        <v>0</v>
      </c>
      <c r="AG63" s="10">
        <f>+IF($H63=AG$6,$C63,0)-IF($I63=AG$6,$C63,0)</f>
        <v>0</v>
      </c>
      <c r="AH63" s="10">
        <f>+IF($H63=AH$6,$C63,0)-IF($I63=AH$6,$C63,0)</f>
        <v>999.13</v>
      </c>
      <c r="AI63" s="10">
        <f>+IF($H63=AI$6,$C63,0)-IF($I63=AI$6,$C63,0)</f>
        <v>0</v>
      </c>
      <c r="AJ63" s="10">
        <f>+IF($H63=AJ$6,$C63,0)-IF($I63=AJ$6,$C63,0)</f>
        <v>0</v>
      </c>
      <c r="AK63" s="10">
        <f>IF(D63="payée",$E63,0)</f>
        <v>0</v>
      </c>
      <c r="AL63" s="10">
        <f>IF(D63="payée",$F63,0)</f>
        <v>0</v>
      </c>
      <c r="AM63" s="10">
        <f>IF(D63="perçue",-$E63,0)</f>
        <v>-43.45</v>
      </c>
      <c r="AN63" s="10">
        <f>IF(D63="perçue",-$F63,0)</f>
        <v>-86.68</v>
      </c>
      <c r="AO63" s="10">
        <f>+IF($H63=AO$6,$G63,0)-IF($I63=AO$6,$G63,0)</f>
        <v>0</v>
      </c>
      <c r="AP63" s="10">
        <f>+IF($H63=AP$6,$G63,0)-IF($I63=AP$6,$G63,0)</f>
        <v>0</v>
      </c>
      <c r="AQ63" s="10">
        <f>+IF($H63=AQ$6,$G63,0)-IF($I63=AQ$6,$G63,0)</f>
        <v>0</v>
      </c>
      <c r="AR63" s="10">
        <f>+IF($H63=AR$6,$G63,0)-IF($I63=AR$6,$G63,0)</f>
        <v>0</v>
      </c>
      <c r="AS63" s="10">
        <f>+IF($H63=AS$6,$G63,0)-IF($I63=AS$6,$G63,0)</f>
        <v>0</v>
      </c>
      <c r="AT63" s="10">
        <f>+IF($H63=AT$6,$G63,0)-IF($I63=AT$6,$G63,0)</f>
        <v>0</v>
      </c>
      <c r="AU63" s="10">
        <f>+IF($H63=AU$6,$G63,0)-IF($I63=AU$6,$G63,0)</f>
        <v>0</v>
      </c>
      <c r="AV63" s="10">
        <f>+IF($H63=AV$6,$G63,0)-IF($I63=AV$6,$G63,0)</f>
        <v>0</v>
      </c>
      <c r="AW63" s="10">
        <f>+IF($H63=AW$6,$G63,0)-IF($I63=AW$6,$G63,0)</f>
        <v>0</v>
      </c>
      <c r="AX63" s="10">
        <f>+IF($H63=AX$6,$G63,0)-IF($I63=AX$6,$G63,0)</f>
        <v>0</v>
      </c>
      <c r="AY63" s="10">
        <f>+IF($H63=AY$6,$G63,0)-IF($I63=AY$6,$G63,0)</f>
        <v>0</v>
      </c>
      <c r="AZ63" s="10">
        <f>+IF($H63=AZ$6,$G63,0)-IF($I63=AZ$6,$G63,0)</f>
        <v>0</v>
      </c>
      <c r="BA63" s="10">
        <f>+IF($H63=BA$6,$C63,0)-IF($I63=BA$6,$C63,0)</f>
        <v>0</v>
      </c>
      <c r="BB63" s="10">
        <f>+IF($H63=BB$6,$C63,0)-IF($I63=BB$6,$C63,0)</f>
        <v>0</v>
      </c>
      <c r="BC63" s="10">
        <f>+IF($H63=BC$6,$C63,0)-IF($I63=BC$6,$C63,0)</f>
        <v>0</v>
      </c>
      <c r="BD63" s="10">
        <f>+IF($H63=BD$6,$C63,0)-IF($I63=BD$6,$C63,0)</f>
        <v>0</v>
      </c>
      <c r="BE63" s="10">
        <f>+IF($H63=BE$6,$C63,0)-IF($I63=BE$6,$C63,0)</f>
        <v>0</v>
      </c>
      <c r="BF63" s="10">
        <f>+IF($H63=BF$6,$C63,0)-IF($I63=BF$6,$C63,0)</f>
        <v>0</v>
      </c>
      <c r="BG63" s="10">
        <f>+IF($H63=BG$6,$C63,0)-IF($I63=BG$6,$C63,0)</f>
        <v>0</v>
      </c>
      <c r="BH63" s="10">
        <f>+IF($H63=BH$6,$C63,0)-IF($I63=BH$6,$C63,0)</f>
        <v>0</v>
      </c>
      <c r="BI63" s="10">
        <f>+IF($H63=BI$6,$G63,0)-IF($I63=BI$6,$G63,0)</f>
        <v>0</v>
      </c>
      <c r="BJ63" s="10">
        <f>+IF($H63=BJ$6,$G63,0)-IF($I63=BJ$6,$G63,0)</f>
        <v>0</v>
      </c>
      <c r="BK63" s="10">
        <f>+IF($H63=BK$6,$G63,0)-IF($I63=BK$6,$G63,0)</f>
        <v>0</v>
      </c>
      <c r="BL63" s="10">
        <f>+IF($H63=BL$6,$G63,0)-IF($I63=BL$6,$G63,0)</f>
        <v>0</v>
      </c>
      <c r="BM63" s="10">
        <f>+IF($H63=BM$6,$G63,0)-IF($I63=BM$6,$G63,0)</f>
        <v>0</v>
      </c>
      <c r="BN63" s="10">
        <f>+IF($H63=BN$6,$G63,0)-IF($I63=BN$6,$G63,0)</f>
        <v>0</v>
      </c>
      <c r="BO63" s="10">
        <f>+IF($H63=BO$6,$G63,0)-IF($I63=BO$6,$G63,0)</f>
        <v>0</v>
      </c>
      <c r="BP63" s="10">
        <f>+IF($H63=BP$6,$G63,0)-IF($I63=BP$6,$G63,0)</f>
        <v>0</v>
      </c>
      <c r="BQ63" s="10">
        <f>+IF($H63=BQ$6,$G63,0)-IF($I63=BQ$6,$G63,0)</f>
        <v>0</v>
      </c>
      <c r="BR63" s="10">
        <f>SUM(J63:BQ63)</f>
        <v>-1.4210854715202004E-14</v>
      </c>
    </row>
    <row r="64" spans="1:70" s="9" customFormat="1" x14ac:dyDescent="0.25">
      <c r="A64" s="9">
        <v>45513</v>
      </c>
      <c r="B64" s="16" t="s">
        <v>84</v>
      </c>
      <c r="C64" s="11">
        <v>2989.35</v>
      </c>
      <c r="D64" s="11" t="s">
        <v>9</v>
      </c>
      <c r="E64" s="11">
        <f>ROUND(IF(D64='[1]Liste choix'!$C$8,0,IF($H64=$S$6,(C64/1.14975*0.05*0.5),C64/1.14975*0.05)),2)</f>
        <v>130</v>
      </c>
      <c r="F64" s="11">
        <f>ROUND(IF(D64='[1]Liste choix'!$C$8,0,IF($H64=$S$6,C64/1.14975*0.09975*0.5,C64/1.14975*0.09975)),2)</f>
        <v>259.35000000000002</v>
      </c>
      <c r="G64" s="11">
        <f>C64-E64-F64</f>
        <v>2600</v>
      </c>
      <c r="H64" s="9" t="s">
        <v>8</v>
      </c>
      <c r="I64" s="9" t="s">
        <v>7</v>
      </c>
      <c r="J64" s="10">
        <f>+IF($H64=$J$6,$G64,0)-IF($I64=$J$6,$G64,0)</f>
        <v>-2600</v>
      </c>
      <c r="K64" s="10">
        <f>+IF($H64=K$6,$G64,0)-IF($I64=K$6,$G64,0)</f>
        <v>0</v>
      </c>
      <c r="L64" s="10">
        <f>+IF($H64=L$6,$G64,0)-IF($I64=L$6,$G64,0)</f>
        <v>0</v>
      </c>
      <c r="M64" s="10">
        <f>+IF($H64=M$6,$G64,0)-IF($I64=M$6,$G64,0)</f>
        <v>0</v>
      </c>
      <c r="N64" s="10">
        <f>+IF($H64=N$6,$G64,0)-IF($I64=N$6,$G64,0)</f>
        <v>0</v>
      </c>
      <c r="O64" s="10">
        <f>+IF($H64=O$6,$G64,0)-IF($I64=O$6,$G64,0)</f>
        <v>0</v>
      </c>
      <c r="P64" s="10">
        <f>+IF($H64=P$6,$G64,0)-IF($I64=P$6,$G64,0)</f>
        <v>0</v>
      </c>
      <c r="Q64" s="10">
        <f>+IF($H64=Q$6,$G64,0)-IF($I64=Q$6,$G64,0)</f>
        <v>0</v>
      </c>
      <c r="R64" s="10">
        <f>+IF($H64=R$6,$G64,0)-IF($I64=R$6,$G64,0)</f>
        <v>0</v>
      </c>
      <c r="S64" s="10">
        <f>+IF($H64=S$6,$G64,0)-IF($I64=S$6,$G64,0)</f>
        <v>0</v>
      </c>
      <c r="T64" s="10">
        <f>+IF($H64=T$6,$G64,0)-IF($I64=T$6,$G64,0)</f>
        <v>0</v>
      </c>
      <c r="U64" s="10">
        <f>+IF($H64=U$6,$G64,0)-IF($I64=U$6,$G64,0)</f>
        <v>0</v>
      </c>
      <c r="V64" s="10">
        <f>+IF($H64=V$6,$G64,0)-IF($I64=V$6,$G64,0)</f>
        <v>0</v>
      </c>
      <c r="W64" s="10">
        <f>+IF($H64=W$6,$G64,0)-IF($I64=W$6,$G64,0)</f>
        <v>0</v>
      </c>
      <c r="X64" s="10">
        <f>+IF($H64=X$6,$G64,0)-IF($I64=X$6,$G64,0)</f>
        <v>0</v>
      </c>
      <c r="Y64" s="10">
        <f>+IF($H64=Y$6,$G64,0)-IF($I64=Y$6,$G64,0)</f>
        <v>0</v>
      </c>
      <c r="Z64" s="10">
        <f>+IF($H64=Z$6,$G64,0)-IF($I64=Z$6,$G64,0)</f>
        <v>0</v>
      </c>
      <c r="AA64" s="10">
        <f>+IF($H64=AA$6,$G64,0)-IF($I64=AA$6,$G64,0)</f>
        <v>0</v>
      </c>
      <c r="AB64" s="10">
        <f>+IF($H64=AB$6,$G64,0)-IF($I64=AB$6,$G64,0)</f>
        <v>0</v>
      </c>
      <c r="AC64" s="10">
        <f>+IF($H64=AC$6,$G64,0)-IF($I64=AC$6,$G64,0)</f>
        <v>0</v>
      </c>
      <c r="AD64" s="10">
        <f>+IF($H64=AD$6,$G64,0)-IF($I64=AD$6,$G64,0)</f>
        <v>0</v>
      </c>
      <c r="AE64" s="10">
        <f>+IF($H64=AE$6,$G64,0)-IF($I64=AE$6,$G64,0)</f>
        <v>0</v>
      </c>
      <c r="AF64" s="10">
        <f>+IF($H64=AF$6,$G64,0)-IF($I64=AF$6,$G64,0)</f>
        <v>0</v>
      </c>
      <c r="AG64" s="10">
        <f>+IF($H64=AG$6,$C64,0)-IF($I64=AG$6,$C64,0)</f>
        <v>0</v>
      </c>
      <c r="AH64" s="10">
        <f>+IF($H64=AH$6,$C64,0)-IF($I64=AH$6,$C64,0)</f>
        <v>2989.35</v>
      </c>
      <c r="AI64" s="10">
        <f>+IF($H64=AI$6,$C64,0)-IF($I64=AI$6,$C64,0)</f>
        <v>0</v>
      </c>
      <c r="AJ64" s="10">
        <f>+IF($H64=AJ$6,$C64,0)-IF($I64=AJ$6,$C64,0)</f>
        <v>0</v>
      </c>
      <c r="AK64" s="10">
        <f>IF(D64="payée",$E64,0)</f>
        <v>0</v>
      </c>
      <c r="AL64" s="10">
        <f>IF(D64="payée",$F64,0)</f>
        <v>0</v>
      </c>
      <c r="AM64" s="10">
        <f>IF(D64="perçue",-$E64,0)</f>
        <v>-130</v>
      </c>
      <c r="AN64" s="10">
        <f>IF(D64="perçue",-$F64,0)</f>
        <v>-259.35000000000002</v>
      </c>
      <c r="AO64" s="10">
        <f>+IF($H64=AO$6,$G64,0)-IF($I64=AO$6,$G64,0)</f>
        <v>0</v>
      </c>
      <c r="AP64" s="10">
        <f>+IF($H64=AP$6,$G64,0)-IF($I64=AP$6,$G64,0)</f>
        <v>0</v>
      </c>
      <c r="AQ64" s="10">
        <f>+IF($H64=AQ$6,$G64,0)-IF($I64=AQ$6,$G64,0)</f>
        <v>0</v>
      </c>
      <c r="AR64" s="10">
        <f>+IF($H64=AR$6,$G64,0)-IF($I64=AR$6,$G64,0)</f>
        <v>0</v>
      </c>
      <c r="AS64" s="10">
        <f>+IF($H64=AS$6,$G64,0)-IF($I64=AS$6,$G64,0)</f>
        <v>0</v>
      </c>
      <c r="AT64" s="10">
        <f>+IF($H64=AT$6,$G64,0)-IF($I64=AT$6,$G64,0)</f>
        <v>0</v>
      </c>
      <c r="AU64" s="10">
        <f>+IF($H64=AU$6,$G64,0)-IF($I64=AU$6,$G64,0)</f>
        <v>0</v>
      </c>
      <c r="AV64" s="10">
        <f>+IF($H64=AV$6,$G64,0)-IF($I64=AV$6,$G64,0)</f>
        <v>0</v>
      </c>
      <c r="AW64" s="10">
        <f>+IF($H64=AW$6,$G64,0)-IF($I64=AW$6,$G64,0)</f>
        <v>0</v>
      </c>
      <c r="AX64" s="10">
        <f>+IF($H64=AX$6,$G64,0)-IF($I64=AX$6,$G64,0)</f>
        <v>0</v>
      </c>
      <c r="AY64" s="10">
        <f>+IF($H64=AY$6,$G64,0)-IF($I64=AY$6,$G64,0)</f>
        <v>0</v>
      </c>
      <c r="AZ64" s="10">
        <f>+IF($H64=AZ$6,$G64,0)-IF($I64=AZ$6,$G64,0)</f>
        <v>0</v>
      </c>
      <c r="BA64" s="10">
        <f>+IF($H64=BA$6,$C64,0)-IF($I64=BA$6,$C64,0)</f>
        <v>0</v>
      </c>
      <c r="BB64" s="10">
        <f>+IF($H64=BB$6,$C64,0)-IF($I64=BB$6,$C64,0)</f>
        <v>0</v>
      </c>
      <c r="BC64" s="10">
        <f>+IF($H64=BC$6,$C64,0)-IF($I64=BC$6,$C64,0)</f>
        <v>0</v>
      </c>
      <c r="BD64" s="10">
        <f>+IF($H64=BD$6,$C64,0)-IF($I64=BD$6,$C64,0)</f>
        <v>0</v>
      </c>
      <c r="BE64" s="10">
        <f>+IF($H64=BE$6,$C64,0)-IF($I64=BE$6,$C64,0)</f>
        <v>0</v>
      </c>
      <c r="BF64" s="10">
        <f>+IF($H64=BF$6,$C64,0)-IF($I64=BF$6,$C64,0)</f>
        <v>0</v>
      </c>
      <c r="BG64" s="10">
        <f>+IF($H64=BG$6,$C64,0)-IF($I64=BG$6,$C64,0)</f>
        <v>0</v>
      </c>
      <c r="BH64" s="10">
        <f>+IF($H64=BH$6,$C64,0)-IF($I64=BH$6,$C64,0)</f>
        <v>0</v>
      </c>
      <c r="BI64" s="10">
        <f>+IF($H64=BI$6,$G64,0)-IF($I64=BI$6,$G64,0)</f>
        <v>0</v>
      </c>
      <c r="BJ64" s="10">
        <f>+IF($H64=BJ$6,$G64,0)-IF($I64=BJ$6,$G64,0)</f>
        <v>0</v>
      </c>
      <c r="BK64" s="10">
        <f>+IF($H64=BK$6,$G64,0)-IF($I64=BK$6,$G64,0)</f>
        <v>0</v>
      </c>
      <c r="BL64" s="10">
        <f>+IF($H64=BL$6,$G64,0)-IF($I64=BL$6,$G64,0)</f>
        <v>0</v>
      </c>
      <c r="BM64" s="10">
        <f>+IF($H64=BM$6,$G64,0)-IF($I64=BM$6,$G64,0)</f>
        <v>0</v>
      </c>
      <c r="BN64" s="10">
        <f>+IF($H64=BN$6,$G64,0)-IF($I64=BN$6,$G64,0)</f>
        <v>0</v>
      </c>
      <c r="BO64" s="10">
        <f>+IF($H64=BO$6,$G64,0)-IF($I64=BO$6,$G64,0)</f>
        <v>0</v>
      </c>
      <c r="BP64" s="10">
        <f>+IF($H64=BP$6,$G64,0)-IF($I64=BP$6,$G64,0)</f>
        <v>0</v>
      </c>
      <c r="BQ64" s="10">
        <f>+IF($H64=BQ$6,$G64,0)-IF($I64=BQ$6,$G64,0)</f>
        <v>0</v>
      </c>
      <c r="BR64" s="10">
        <f>SUM(J64:BQ64)</f>
        <v>-1.1368683772161603E-13</v>
      </c>
    </row>
    <row r="65" spans="1:70" s="9" customFormat="1" x14ac:dyDescent="0.25">
      <c r="A65" s="9">
        <v>45513</v>
      </c>
      <c r="B65" s="16" t="s">
        <v>83</v>
      </c>
      <c r="C65" s="11">
        <v>563.38</v>
      </c>
      <c r="D65" s="11" t="s">
        <v>9</v>
      </c>
      <c r="E65" s="11">
        <f>ROUND(IF(D65='[1]Liste choix'!$C$8,0,IF($H65=$S$6,(C65/1.14975*0.05*0.5),C65/1.14975*0.05)),2)</f>
        <v>24.5</v>
      </c>
      <c r="F65" s="11">
        <f>ROUND(IF(D65='[1]Liste choix'!$C$8,0,IF($H65=$S$6,C65/1.14975*0.09975*0.5,C65/1.14975*0.09975)),2)</f>
        <v>48.88</v>
      </c>
      <c r="G65" s="11">
        <f>C65-E65-F65</f>
        <v>490</v>
      </c>
      <c r="H65" s="9" t="s">
        <v>8</v>
      </c>
      <c r="I65" s="9" t="s">
        <v>7</v>
      </c>
      <c r="J65" s="10">
        <f>+IF($H65=$J$6,$G65,0)-IF($I65=$J$6,$G65,0)</f>
        <v>-490</v>
      </c>
      <c r="K65" s="10">
        <f>+IF($H65=K$6,$G65,0)-IF($I65=K$6,$G65,0)</f>
        <v>0</v>
      </c>
      <c r="L65" s="10">
        <f>+IF($H65=L$6,$G65,0)-IF($I65=L$6,$G65,0)</f>
        <v>0</v>
      </c>
      <c r="M65" s="10">
        <f>+IF($H65=M$6,$G65,0)-IF($I65=M$6,$G65,0)</f>
        <v>0</v>
      </c>
      <c r="N65" s="10">
        <f>+IF($H65=N$6,$G65,0)-IF($I65=N$6,$G65,0)</f>
        <v>0</v>
      </c>
      <c r="O65" s="10">
        <f>+IF($H65=O$6,$G65,0)-IF($I65=O$6,$G65,0)</f>
        <v>0</v>
      </c>
      <c r="P65" s="10">
        <f>+IF($H65=P$6,$G65,0)-IF($I65=P$6,$G65,0)</f>
        <v>0</v>
      </c>
      <c r="Q65" s="10">
        <f>+IF($H65=Q$6,$G65,0)-IF($I65=Q$6,$G65,0)</f>
        <v>0</v>
      </c>
      <c r="R65" s="10">
        <f>+IF($H65=R$6,$G65,0)-IF($I65=R$6,$G65,0)</f>
        <v>0</v>
      </c>
      <c r="S65" s="10">
        <f>+IF($H65=S$6,$G65,0)-IF($I65=S$6,$G65,0)</f>
        <v>0</v>
      </c>
      <c r="T65" s="10">
        <f>+IF($H65=T$6,$G65,0)-IF($I65=T$6,$G65,0)</f>
        <v>0</v>
      </c>
      <c r="U65" s="10">
        <f>+IF($H65=U$6,$G65,0)-IF($I65=U$6,$G65,0)</f>
        <v>0</v>
      </c>
      <c r="V65" s="10">
        <f>+IF($H65=V$6,$G65,0)-IF($I65=V$6,$G65,0)</f>
        <v>0</v>
      </c>
      <c r="W65" s="10">
        <f>+IF($H65=W$6,$G65,0)-IF($I65=W$6,$G65,0)</f>
        <v>0</v>
      </c>
      <c r="X65" s="10">
        <f>+IF($H65=X$6,$G65,0)-IF($I65=X$6,$G65,0)</f>
        <v>0</v>
      </c>
      <c r="Y65" s="10">
        <f>+IF($H65=Y$6,$G65,0)-IF($I65=Y$6,$G65,0)</f>
        <v>0</v>
      </c>
      <c r="Z65" s="10">
        <f>+IF($H65=Z$6,$G65,0)-IF($I65=Z$6,$G65,0)</f>
        <v>0</v>
      </c>
      <c r="AA65" s="10">
        <f>+IF($H65=AA$6,$G65,0)-IF($I65=AA$6,$G65,0)</f>
        <v>0</v>
      </c>
      <c r="AB65" s="10">
        <f>+IF($H65=AB$6,$G65,0)-IF($I65=AB$6,$G65,0)</f>
        <v>0</v>
      </c>
      <c r="AC65" s="10">
        <f>+IF($H65=AC$6,$G65,0)-IF($I65=AC$6,$G65,0)</f>
        <v>0</v>
      </c>
      <c r="AD65" s="10">
        <f>+IF($H65=AD$6,$G65,0)-IF($I65=AD$6,$G65,0)</f>
        <v>0</v>
      </c>
      <c r="AE65" s="10">
        <f>+IF($H65=AE$6,$G65,0)-IF($I65=AE$6,$G65,0)</f>
        <v>0</v>
      </c>
      <c r="AF65" s="10">
        <f>+IF($H65=AF$6,$G65,0)-IF($I65=AF$6,$G65,0)</f>
        <v>0</v>
      </c>
      <c r="AG65" s="10">
        <f>+IF($H65=AG$6,$C65,0)-IF($I65=AG$6,$C65,0)</f>
        <v>0</v>
      </c>
      <c r="AH65" s="10">
        <f>+IF($H65=AH$6,$C65,0)-IF($I65=AH$6,$C65,0)</f>
        <v>563.38</v>
      </c>
      <c r="AI65" s="10">
        <f>+IF($H65=AI$6,$C65,0)-IF($I65=AI$6,$C65,0)</f>
        <v>0</v>
      </c>
      <c r="AJ65" s="10">
        <f>+IF($H65=AJ$6,$C65,0)-IF($I65=AJ$6,$C65,0)</f>
        <v>0</v>
      </c>
      <c r="AK65" s="10">
        <f>IF(D65="payée",$E65,0)</f>
        <v>0</v>
      </c>
      <c r="AL65" s="10">
        <f>IF(D65="payée",$F65,0)</f>
        <v>0</v>
      </c>
      <c r="AM65" s="10">
        <f>IF(D65="perçue",-$E65,0)</f>
        <v>-24.5</v>
      </c>
      <c r="AN65" s="10">
        <f>IF(D65="perçue",-$F65,0)</f>
        <v>-48.88</v>
      </c>
      <c r="AO65" s="10">
        <f>+IF($H65=AO$6,$G65,0)-IF($I65=AO$6,$G65,0)</f>
        <v>0</v>
      </c>
      <c r="AP65" s="10">
        <f>+IF($H65=AP$6,$G65,0)-IF($I65=AP$6,$G65,0)</f>
        <v>0</v>
      </c>
      <c r="AQ65" s="10">
        <f>+IF($H65=AQ$6,$G65,0)-IF($I65=AQ$6,$G65,0)</f>
        <v>0</v>
      </c>
      <c r="AR65" s="10">
        <f>+IF($H65=AR$6,$G65,0)-IF($I65=AR$6,$G65,0)</f>
        <v>0</v>
      </c>
      <c r="AS65" s="10">
        <f>+IF($H65=AS$6,$G65,0)-IF($I65=AS$6,$G65,0)</f>
        <v>0</v>
      </c>
      <c r="AT65" s="10">
        <f>+IF($H65=AT$6,$G65,0)-IF($I65=AT$6,$G65,0)</f>
        <v>0</v>
      </c>
      <c r="AU65" s="10">
        <f>+IF($H65=AU$6,$G65,0)-IF($I65=AU$6,$G65,0)</f>
        <v>0</v>
      </c>
      <c r="AV65" s="10">
        <f>+IF($H65=AV$6,$G65,0)-IF($I65=AV$6,$G65,0)</f>
        <v>0</v>
      </c>
      <c r="AW65" s="10">
        <f>+IF($H65=AW$6,$G65,0)-IF($I65=AW$6,$G65,0)</f>
        <v>0</v>
      </c>
      <c r="AX65" s="10">
        <f>+IF($H65=AX$6,$G65,0)-IF($I65=AX$6,$G65,0)</f>
        <v>0</v>
      </c>
      <c r="AY65" s="10">
        <f>+IF($H65=AY$6,$G65,0)-IF($I65=AY$6,$G65,0)</f>
        <v>0</v>
      </c>
      <c r="AZ65" s="10">
        <f>+IF($H65=AZ$6,$G65,0)-IF($I65=AZ$6,$G65,0)</f>
        <v>0</v>
      </c>
      <c r="BA65" s="10">
        <f>+IF($H65=BA$6,$C65,0)-IF($I65=BA$6,$C65,0)</f>
        <v>0</v>
      </c>
      <c r="BB65" s="10">
        <f>+IF($H65=BB$6,$C65,0)-IF($I65=BB$6,$C65,0)</f>
        <v>0</v>
      </c>
      <c r="BC65" s="10">
        <f>+IF($H65=BC$6,$C65,0)-IF($I65=BC$6,$C65,0)</f>
        <v>0</v>
      </c>
      <c r="BD65" s="10">
        <f>+IF($H65=BD$6,$C65,0)-IF($I65=BD$6,$C65,0)</f>
        <v>0</v>
      </c>
      <c r="BE65" s="10">
        <f>+IF($H65=BE$6,$C65,0)-IF($I65=BE$6,$C65,0)</f>
        <v>0</v>
      </c>
      <c r="BF65" s="10">
        <f>+IF($H65=BF$6,$C65,0)-IF($I65=BF$6,$C65,0)</f>
        <v>0</v>
      </c>
      <c r="BG65" s="10">
        <f>+IF($H65=BG$6,$C65,0)-IF($I65=BG$6,$C65,0)</f>
        <v>0</v>
      </c>
      <c r="BH65" s="10">
        <f>+IF($H65=BH$6,$C65,0)-IF($I65=BH$6,$C65,0)</f>
        <v>0</v>
      </c>
      <c r="BI65" s="10">
        <f>+IF($H65=BI$6,$G65,0)-IF($I65=BI$6,$G65,0)</f>
        <v>0</v>
      </c>
      <c r="BJ65" s="10">
        <f>+IF($H65=BJ$6,$G65,0)-IF($I65=BJ$6,$G65,0)</f>
        <v>0</v>
      </c>
      <c r="BK65" s="10">
        <f>+IF($H65=BK$6,$G65,0)-IF($I65=BK$6,$G65,0)</f>
        <v>0</v>
      </c>
      <c r="BL65" s="10">
        <f>+IF($H65=BL$6,$G65,0)-IF($I65=BL$6,$G65,0)</f>
        <v>0</v>
      </c>
      <c r="BM65" s="10">
        <f>+IF($H65=BM$6,$G65,0)-IF($I65=BM$6,$G65,0)</f>
        <v>0</v>
      </c>
      <c r="BN65" s="10">
        <f>+IF($H65=BN$6,$G65,0)-IF($I65=BN$6,$G65,0)</f>
        <v>0</v>
      </c>
      <c r="BO65" s="10">
        <f>+IF($H65=BO$6,$G65,0)-IF($I65=BO$6,$G65,0)</f>
        <v>0</v>
      </c>
      <c r="BP65" s="10">
        <f>+IF($H65=BP$6,$G65,0)-IF($I65=BP$6,$G65,0)</f>
        <v>0</v>
      </c>
      <c r="BQ65" s="10">
        <f>+IF($H65=BQ$6,$G65,0)-IF($I65=BQ$6,$G65,0)</f>
        <v>0</v>
      </c>
      <c r="BR65" s="10">
        <f>SUM(J65:BQ65)</f>
        <v>-7.1054273576010019E-15</v>
      </c>
    </row>
    <row r="66" spans="1:70" s="9" customFormat="1" x14ac:dyDescent="0.25">
      <c r="A66" s="9">
        <v>45509</v>
      </c>
      <c r="B66" s="16" t="s">
        <v>82</v>
      </c>
      <c r="C66" s="11">
        <v>12963.43</v>
      </c>
      <c r="D66" s="11" t="s">
        <v>13</v>
      </c>
      <c r="E66" s="11">
        <f>ROUND(IF(D66='[1]Liste choix'!$C$8,0,IF($H66=$S$6,(C66/1.14975*0.05*0.5),C66/1.14975*0.05)),2)</f>
        <v>0</v>
      </c>
      <c r="F66" s="11">
        <f>ROUND(IF(D66='[1]Liste choix'!$C$8,0,IF($H66=$S$6,C66/1.14975*0.09975*0.5,C66/1.14975*0.09975)),2)</f>
        <v>0</v>
      </c>
      <c r="G66" s="11">
        <f>C66-E66-F66</f>
        <v>12963.43</v>
      </c>
      <c r="H66" s="9" t="s">
        <v>17</v>
      </c>
      <c r="I66" s="9" t="s">
        <v>8</v>
      </c>
      <c r="J66" s="10">
        <f>+IF($H66=$J$6,$G66,0)-IF($I66=$J$6,$G66,0)</f>
        <v>0</v>
      </c>
      <c r="K66" s="10">
        <f>+IF($H66=K$6,$G66,0)-IF($I66=K$6,$G66,0)</f>
        <v>0</v>
      </c>
      <c r="L66" s="10">
        <f>+IF($H66=L$6,$G66,0)-IF($I66=L$6,$G66,0)</f>
        <v>0</v>
      </c>
      <c r="M66" s="10">
        <f>+IF($H66=M$6,$G66,0)-IF($I66=M$6,$G66,0)</f>
        <v>0</v>
      </c>
      <c r="N66" s="10">
        <f>+IF($H66=N$6,$G66,0)-IF($I66=N$6,$G66,0)</f>
        <v>0</v>
      </c>
      <c r="O66" s="10">
        <f>+IF($H66=O$6,$G66,0)-IF($I66=O$6,$G66,0)</f>
        <v>0</v>
      </c>
      <c r="P66" s="10">
        <f>+IF($H66=P$6,$G66,0)-IF($I66=P$6,$G66,0)</f>
        <v>0</v>
      </c>
      <c r="Q66" s="10">
        <f>+IF($H66=Q$6,$G66,0)-IF($I66=Q$6,$G66,0)</f>
        <v>0</v>
      </c>
      <c r="R66" s="10">
        <f>+IF($H66=R$6,$G66,0)-IF($I66=R$6,$G66,0)</f>
        <v>0</v>
      </c>
      <c r="S66" s="10">
        <f>+IF($H66=S$6,$G66,0)-IF($I66=S$6,$G66,0)</f>
        <v>0</v>
      </c>
      <c r="T66" s="10">
        <f>+IF($H66=T$6,$G66,0)-IF($I66=T$6,$G66,0)</f>
        <v>0</v>
      </c>
      <c r="U66" s="10">
        <f>+IF($H66=U$6,$G66,0)-IF($I66=U$6,$G66,0)</f>
        <v>0</v>
      </c>
      <c r="V66" s="10">
        <f>+IF($H66=V$6,$G66,0)-IF($I66=V$6,$G66,0)</f>
        <v>0</v>
      </c>
      <c r="W66" s="10">
        <f>+IF($H66=W$6,$G66,0)-IF($I66=W$6,$G66,0)</f>
        <v>0</v>
      </c>
      <c r="X66" s="10">
        <f>+IF($H66=X$6,$G66,0)-IF($I66=X$6,$G66,0)</f>
        <v>0</v>
      </c>
      <c r="Y66" s="10">
        <f>+IF($H66=Y$6,$G66,0)-IF($I66=Y$6,$G66,0)</f>
        <v>0</v>
      </c>
      <c r="Z66" s="10">
        <f>+IF($H66=Z$6,$G66,0)-IF($I66=Z$6,$G66,0)</f>
        <v>0</v>
      </c>
      <c r="AA66" s="10">
        <f>+IF($H66=AA$6,$G66,0)-IF($I66=AA$6,$G66,0)</f>
        <v>0</v>
      </c>
      <c r="AB66" s="10">
        <f>+IF($H66=AB$6,$G66,0)-IF($I66=AB$6,$G66,0)</f>
        <v>0</v>
      </c>
      <c r="AC66" s="10">
        <f>+IF($H66=AC$6,$G66,0)-IF($I66=AC$6,$G66,0)</f>
        <v>0</v>
      </c>
      <c r="AD66" s="10">
        <f>+IF($H66=AD$6,$G66,0)-IF($I66=AD$6,$G66,0)</f>
        <v>0</v>
      </c>
      <c r="AE66" s="10">
        <f>+IF($H66=AE$6,$G66,0)-IF($I66=AE$6,$G66,0)</f>
        <v>0</v>
      </c>
      <c r="AF66" s="10">
        <f>+IF($H66=AF$6,$G66,0)-IF($I66=AF$6,$G66,0)</f>
        <v>0</v>
      </c>
      <c r="AG66" s="10">
        <f>+IF($H66=AG$6,$C66,0)-IF($I66=AG$6,$C66,0)</f>
        <v>12963.43</v>
      </c>
      <c r="AH66" s="10">
        <f>+IF($H66=AH$6,$C66,0)-IF($I66=AH$6,$C66,0)</f>
        <v>-12963.43</v>
      </c>
      <c r="AI66" s="10">
        <f>+IF($H66=AI$6,$C66,0)-IF($I66=AI$6,$C66,0)</f>
        <v>0</v>
      </c>
      <c r="AJ66" s="10">
        <f>+IF($H66=AJ$6,$C66,0)-IF($I66=AJ$6,$C66,0)</f>
        <v>0</v>
      </c>
      <c r="AK66" s="10">
        <f>IF(D66="payée",$E66,0)</f>
        <v>0</v>
      </c>
      <c r="AL66" s="10">
        <f>IF(D66="payée",$F66,0)</f>
        <v>0</v>
      </c>
      <c r="AM66" s="10">
        <f>IF(D66="perçue",-$E66,0)</f>
        <v>0</v>
      </c>
      <c r="AN66" s="10">
        <f>IF(D66="perçue",-$F66,0)</f>
        <v>0</v>
      </c>
      <c r="AO66" s="10">
        <f>+IF($H66=AO$6,$G66,0)-IF($I66=AO$6,$G66,0)</f>
        <v>0</v>
      </c>
      <c r="AP66" s="10">
        <f>+IF($H66=AP$6,$G66,0)-IF($I66=AP$6,$G66,0)</f>
        <v>0</v>
      </c>
      <c r="AQ66" s="10">
        <f>+IF($H66=AQ$6,$G66,0)-IF($I66=AQ$6,$G66,0)</f>
        <v>0</v>
      </c>
      <c r="AR66" s="10">
        <f>+IF($H66=AR$6,$G66,0)-IF($I66=AR$6,$G66,0)</f>
        <v>0</v>
      </c>
      <c r="AS66" s="10">
        <f>+IF($H66=AS$6,$G66,0)-IF($I66=AS$6,$G66,0)</f>
        <v>0</v>
      </c>
      <c r="AT66" s="10">
        <f>+IF($H66=AT$6,$G66,0)-IF($I66=AT$6,$G66,0)</f>
        <v>0</v>
      </c>
      <c r="AU66" s="10">
        <f>+IF($H66=AU$6,$G66,0)-IF($I66=AU$6,$G66,0)</f>
        <v>0</v>
      </c>
      <c r="AV66" s="10">
        <f>+IF($H66=AV$6,$G66,0)-IF($I66=AV$6,$G66,0)</f>
        <v>0</v>
      </c>
      <c r="AW66" s="10">
        <f>+IF($H66=AW$6,$G66,0)-IF($I66=AW$6,$G66,0)</f>
        <v>0</v>
      </c>
      <c r="AX66" s="10">
        <f>+IF($H66=AX$6,$G66,0)-IF($I66=AX$6,$G66,0)</f>
        <v>0</v>
      </c>
      <c r="AY66" s="10">
        <f>+IF($H66=AY$6,$G66,0)-IF($I66=AY$6,$G66,0)</f>
        <v>0</v>
      </c>
      <c r="AZ66" s="10">
        <f>+IF($H66=AZ$6,$G66,0)-IF($I66=AZ$6,$G66,0)</f>
        <v>0</v>
      </c>
      <c r="BA66" s="10">
        <f>+IF($H66=BA$6,$C66,0)-IF($I66=BA$6,$C66,0)</f>
        <v>0</v>
      </c>
      <c r="BB66" s="10">
        <f>+IF($H66=BB$6,$C66,0)-IF($I66=BB$6,$C66,0)</f>
        <v>0</v>
      </c>
      <c r="BC66" s="10">
        <f>+IF($H66=BC$6,$C66,0)-IF($I66=BC$6,$C66,0)</f>
        <v>0</v>
      </c>
      <c r="BD66" s="10">
        <f>+IF($H66=BD$6,$C66,0)-IF($I66=BD$6,$C66,0)</f>
        <v>0</v>
      </c>
      <c r="BE66" s="10">
        <f>+IF($H66=BE$6,$C66,0)-IF($I66=BE$6,$C66,0)</f>
        <v>0</v>
      </c>
      <c r="BF66" s="10">
        <f>+IF($H66=BF$6,$C66,0)-IF($I66=BF$6,$C66,0)</f>
        <v>0</v>
      </c>
      <c r="BG66" s="10">
        <f>+IF($H66=BG$6,$C66,0)-IF($I66=BG$6,$C66,0)</f>
        <v>0</v>
      </c>
      <c r="BH66" s="10">
        <f>+IF($H66=BH$6,$C66,0)-IF($I66=BH$6,$C66,0)</f>
        <v>0</v>
      </c>
      <c r="BI66" s="10">
        <f>+IF($H66=BI$6,$G66,0)-IF($I66=BI$6,$G66,0)</f>
        <v>0</v>
      </c>
      <c r="BJ66" s="10">
        <f>+IF($H66=BJ$6,$G66,0)-IF($I66=BJ$6,$G66,0)</f>
        <v>0</v>
      </c>
      <c r="BK66" s="10">
        <f>+IF($H66=BK$6,$G66,0)-IF($I66=BK$6,$G66,0)</f>
        <v>0</v>
      </c>
      <c r="BL66" s="10">
        <f>+IF($H66=BL$6,$G66,0)-IF($I66=BL$6,$G66,0)</f>
        <v>0</v>
      </c>
      <c r="BM66" s="10">
        <f>+IF($H66=BM$6,$G66,0)-IF($I66=BM$6,$G66,0)</f>
        <v>0</v>
      </c>
      <c r="BN66" s="10">
        <f>+IF($H66=BN$6,$G66,0)-IF($I66=BN$6,$G66,0)</f>
        <v>0</v>
      </c>
      <c r="BO66" s="10">
        <f>+IF($H66=BO$6,$G66,0)-IF($I66=BO$6,$G66,0)</f>
        <v>0</v>
      </c>
      <c r="BP66" s="10">
        <f>+IF($H66=BP$6,$G66,0)-IF($I66=BP$6,$G66,0)</f>
        <v>0</v>
      </c>
      <c r="BQ66" s="10">
        <f>+IF($H66=BQ$6,$G66,0)-IF($I66=BQ$6,$G66,0)</f>
        <v>0</v>
      </c>
      <c r="BR66" s="10">
        <f>SUM(J66:BQ66)</f>
        <v>0</v>
      </c>
    </row>
    <row r="67" spans="1:70" s="9" customFormat="1" x14ac:dyDescent="0.25">
      <c r="A67" s="9">
        <v>45509</v>
      </c>
      <c r="B67" s="16" t="s">
        <v>81</v>
      </c>
      <c r="C67" s="11">
        <v>6338</v>
      </c>
      <c r="D67" s="11" t="s">
        <v>13</v>
      </c>
      <c r="E67" s="11">
        <f>ROUND(IF(D67='[1]Liste choix'!$C$8,0,IF($H67=$S$6,(C67/1.14975*0.05*0.5),C67/1.14975*0.05)),2)</f>
        <v>0</v>
      </c>
      <c r="F67" s="11">
        <f>ROUND(IF(D67='[1]Liste choix'!$C$8,0,IF($H67=$S$6,C67/1.14975*0.09975*0.5,C67/1.14975*0.09975)),2)</f>
        <v>0</v>
      </c>
      <c r="G67" s="11">
        <f>C67-E67-F67</f>
        <v>6338</v>
      </c>
      <c r="H67" s="9" t="s">
        <v>17</v>
      </c>
      <c r="I67" s="9" t="s">
        <v>8</v>
      </c>
      <c r="J67" s="10">
        <f>+IF($H67=$J$6,$G67,0)-IF($I67=$J$6,$G67,0)</f>
        <v>0</v>
      </c>
      <c r="K67" s="10">
        <f>+IF($H67=K$6,$G67,0)-IF($I67=K$6,$G67,0)</f>
        <v>0</v>
      </c>
      <c r="L67" s="10">
        <f>+IF($H67=L$6,$G67,0)-IF($I67=L$6,$G67,0)</f>
        <v>0</v>
      </c>
      <c r="M67" s="10">
        <f>+IF($H67=M$6,$G67,0)-IF($I67=M$6,$G67,0)</f>
        <v>0</v>
      </c>
      <c r="N67" s="10">
        <f>+IF($H67=N$6,$G67,0)-IF($I67=N$6,$G67,0)</f>
        <v>0</v>
      </c>
      <c r="O67" s="10">
        <f>+IF($H67=O$6,$G67,0)-IF($I67=O$6,$G67,0)</f>
        <v>0</v>
      </c>
      <c r="P67" s="10">
        <f>+IF($H67=P$6,$G67,0)-IF($I67=P$6,$G67,0)</f>
        <v>0</v>
      </c>
      <c r="Q67" s="10">
        <f>+IF($H67=Q$6,$G67,0)-IF($I67=Q$6,$G67,0)</f>
        <v>0</v>
      </c>
      <c r="R67" s="10">
        <f>+IF($H67=R$6,$G67,0)-IF($I67=R$6,$G67,0)</f>
        <v>0</v>
      </c>
      <c r="S67" s="10">
        <f>+IF($H67=S$6,$G67,0)-IF($I67=S$6,$G67,0)</f>
        <v>0</v>
      </c>
      <c r="T67" s="10">
        <f>+IF($H67=T$6,$G67,0)-IF($I67=T$6,$G67,0)</f>
        <v>0</v>
      </c>
      <c r="U67" s="10">
        <f>+IF($H67=U$6,$G67,0)-IF($I67=U$6,$G67,0)</f>
        <v>0</v>
      </c>
      <c r="V67" s="10">
        <f>+IF($H67=V$6,$G67,0)-IF($I67=V$6,$G67,0)</f>
        <v>0</v>
      </c>
      <c r="W67" s="10">
        <f>+IF($H67=W$6,$G67,0)-IF($I67=W$6,$G67,0)</f>
        <v>0</v>
      </c>
      <c r="X67" s="10">
        <f>+IF($H67=X$6,$G67,0)-IF($I67=X$6,$G67,0)</f>
        <v>0</v>
      </c>
      <c r="Y67" s="10">
        <f>+IF($H67=Y$6,$G67,0)-IF($I67=Y$6,$G67,0)</f>
        <v>0</v>
      </c>
      <c r="Z67" s="10">
        <f>+IF($H67=Z$6,$G67,0)-IF($I67=Z$6,$G67,0)</f>
        <v>0</v>
      </c>
      <c r="AA67" s="10">
        <f>+IF($H67=AA$6,$G67,0)-IF($I67=AA$6,$G67,0)</f>
        <v>0</v>
      </c>
      <c r="AB67" s="10">
        <f>+IF($H67=AB$6,$G67,0)-IF($I67=AB$6,$G67,0)</f>
        <v>0</v>
      </c>
      <c r="AC67" s="10">
        <f>+IF($H67=AC$6,$G67,0)-IF($I67=AC$6,$G67,0)</f>
        <v>0</v>
      </c>
      <c r="AD67" s="10">
        <f>+IF($H67=AD$6,$G67,0)-IF($I67=AD$6,$G67,0)</f>
        <v>0</v>
      </c>
      <c r="AE67" s="10">
        <f>+IF($H67=AE$6,$G67,0)-IF($I67=AE$6,$G67,0)</f>
        <v>0</v>
      </c>
      <c r="AF67" s="10">
        <f>+IF($H67=AF$6,$G67,0)-IF($I67=AF$6,$G67,0)</f>
        <v>0</v>
      </c>
      <c r="AG67" s="10">
        <f>+IF($H67=AG$6,$C67,0)-IF($I67=AG$6,$C67,0)</f>
        <v>6338</v>
      </c>
      <c r="AH67" s="10">
        <f>+IF($H67=AH$6,$C67,0)-IF($I67=AH$6,$C67,0)</f>
        <v>-6338</v>
      </c>
      <c r="AI67" s="10">
        <f>+IF($H67=AI$6,$C67,0)-IF($I67=AI$6,$C67,0)</f>
        <v>0</v>
      </c>
      <c r="AJ67" s="10">
        <f>+IF($H67=AJ$6,$C67,0)-IF($I67=AJ$6,$C67,0)</f>
        <v>0</v>
      </c>
      <c r="AK67" s="10">
        <f>IF(D67="payée",$E67,0)</f>
        <v>0</v>
      </c>
      <c r="AL67" s="10">
        <f>IF(D67="payée",$F67,0)</f>
        <v>0</v>
      </c>
      <c r="AM67" s="10">
        <f>IF(D67="perçue",-$E67,0)</f>
        <v>0</v>
      </c>
      <c r="AN67" s="10">
        <f>IF(D67="perçue",-$F67,0)</f>
        <v>0</v>
      </c>
      <c r="AO67" s="10">
        <f>+IF($H67=AO$6,$G67,0)-IF($I67=AO$6,$G67,0)</f>
        <v>0</v>
      </c>
      <c r="AP67" s="10">
        <f>+IF($H67=AP$6,$G67,0)-IF($I67=AP$6,$G67,0)</f>
        <v>0</v>
      </c>
      <c r="AQ67" s="10">
        <f>+IF($H67=AQ$6,$G67,0)-IF($I67=AQ$6,$G67,0)</f>
        <v>0</v>
      </c>
      <c r="AR67" s="10">
        <f>+IF($H67=AR$6,$G67,0)-IF($I67=AR$6,$G67,0)</f>
        <v>0</v>
      </c>
      <c r="AS67" s="10">
        <f>+IF($H67=AS$6,$G67,0)-IF($I67=AS$6,$G67,0)</f>
        <v>0</v>
      </c>
      <c r="AT67" s="10">
        <f>+IF($H67=AT$6,$G67,0)-IF($I67=AT$6,$G67,0)</f>
        <v>0</v>
      </c>
      <c r="AU67" s="10">
        <f>+IF($H67=AU$6,$G67,0)-IF($I67=AU$6,$G67,0)</f>
        <v>0</v>
      </c>
      <c r="AV67" s="10">
        <f>+IF($H67=AV$6,$G67,0)-IF($I67=AV$6,$G67,0)</f>
        <v>0</v>
      </c>
      <c r="AW67" s="10">
        <f>+IF($H67=AW$6,$G67,0)-IF($I67=AW$6,$G67,0)</f>
        <v>0</v>
      </c>
      <c r="AX67" s="10">
        <f>+IF($H67=AX$6,$G67,0)-IF($I67=AX$6,$G67,0)</f>
        <v>0</v>
      </c>
      <c r="AY67" s="10">
        <f>+IF($H67=AY$6,$G67,0)-IF($I67=AY$6,$G67,0)</f>
        <v>0</v>
      </c>
      <c r="AZ67" s="10">
        <f>+IF($H67=AZ$6,$G67,0)-IF($I67=AZ$6,$G67,0)</f>
        <v>0</v>
      </c>
      <c r="BA67" s="10">
        <f>+IF($H67=BA$6,$C67,0)-IF($I67=BA$6,$C67,0)</f>
        <v>0</v>
      </c>
      <c r="BB67" s="10">
        <f>+IF($H67=BB$6,$C67,0)-IF($I67=BB$6,$C67,0)</f>
        <v>0</v>
      </c>
      <c r="BC67" s="10">
        <f>+IF($H67=BC$6,$C67,0)-IF($I67=BC$6,$C67,0)</f>
        <v>0</v>
      </c>
      <c r="BD67" s="10">
        <f>+IF($H67=BD$6,$C67,0)-IF($I67=BD$6,$C67,0)</f>
        <v>0</v>
      </c>
      <c r="BE67" s="10">
        <f>+IF($H67=BE$6,$C67,0)-IF($I67=BE$6,$C67,0)</f>
        <v>0</v>
      </c>
      <c r="BF67" s="10">
        <f>+IF($H67=BF$6,$C67,0)-IF($I67=BF$6,$C67,0)</f>
        <v>0</v>
      </c>
      <c r="BG67" s="10">
        <f>+IF($H67=BG$6,$C67,0)-IF($I67=BG$6,$C67,0)</f>
        <v>0</v>
      </c>
      <c r="BH67" s="10">
        <f>+IF($H67=BH$6,$C67,0)-IF($I67=BH$6,$C67,0)</f>
        <v>0</v>
      </c>
      <c r="BI67" s="10">
        <f>+IF($H67=BI$6,$G67,0)-IF($I67=BI$6,$G67,0)</f>
        <v>0</v>
      </c>
      <c r="BJ67" s="10">
        <f>+IF($H67=BJ$6,$G67,0)-IF($I67=BJ$6,$G67,0)</f>
        <v>0</v>
      </c>
      <c r="BK67" s="10">
        <f>+IF($H67=BK$6,$G67,0)-IF($I67=BK$6,$G67,0)</f>
        <v>0</v>
      </c>
      <c r="BL67" s="10">
        <f>+IF($H67=BL$6,$G67,0)-IF($I67=BL$6,$G67,0)</f>
        <v>0</v>
      </c>
      <c r="BM67" s="10">
        <f>+IF($H67=BM$6,$G67,0)-IF($I67=BM$6,$G67,0)</f>
        <v>0</v>
      </c>
      <c r="BN67" s="10">
        <f>+IF($H67=BN$6,$G67,0)-IF($I67=BN$6,$G67,0)</f>
        <v>0</v>
      </c>
      <c r="BO67" s="10">
        <f>+IF($H67=BO$6,$G67,0)-IF($I67=BO$6,$G67,0)</f>
        <v>0</v>
      </c>
      <c r="BP67" s="10">
        <f>+IF($H67=BP$6,$G67,0)-IF($I67=BP$6,$G67,0)</f>
        <v>0</v>
      </c>
      <c r="BQ67" s="10">
        <f>+IF($H67=BQ$6,$G67,0)-IF($I67=BQ$6,$G67,0)</f>
        <v>0</v>
      </c>
      <c r="BR67" s="10">
        <f>SUM(J67:BQ67)</f>
        <v>0</v>
      </c>
    </row>
    <row r="68" spans="1:70" s="9" customFormat="1" x14ac:dyDescent="0.25">
      <c r="A68" s="9">
        <v>45509</v>
      </c>
      <c r="B68" s="16" t="s">
        <v>80</v>
      </c>
      <c r="C68" s="11">
        <v>1408.44</v>
      </c>
      <c r="D68" s="11" t="s">
        <v>13</v>
      </c>
      <c r="E68" s="11">
        <f>ROUND(IF(D68='[1]Liste choix'!$C$8,0,IF($H68=$S$6,(C68/1.14975*0.05*0.5),C68/1.14975*0.05)),2)</f>
        <v>0</v>
      </c>
      <c r="F68" s="11">
        <f>ROUND(IF(D68='[1]Liste choix'!$C$8,0,IF($H68=$S$6,C68/1.14975*0.09975*0.5,C68/1.14975*0.09975)),2)</f>
        <v>0</v>
      </c>
      <c r="G68" s="11">
        <f>C68-E68-F68</f>
        <v>1408.44</v>
      </c>
      <c r="H68" s="9" t="s">
        <v>17</v>
      </c>
      <c r="I68" s="9" t="s">
        <v>8</v>
      </c>
      <c r="J68" s="10">
        <f>+IF($H68=$J$6,$G68,0)-IF($I68=$J$6,$G68,0)</f>
        <v>0</v>
      </c>
      <c r="K68" s="10">
        <f>+IF($H68=K$6,$G68,0)-IF($I68=K$6,$G68,0)</f>
        <v>0</v>
      </c>
      <c r="L68" s="10">
        <f>+IF($H68=L$6,$G68,0)-IF($I68=L$6,$G68,0)</f>
        <v>0</v>
      </c>
      <c r="M68" s="10">
        <f>+IF($H68=M$6,$G68,0)-IF($I68=M$6,$G68,0)</f>
        <v>0</v>
      </c>
      <c r="N68" s="10">
        <f>+IF($H68=N$6,$G68,0)-IF($I68=N$6,$G68,0)</f>
        <v>0</v>
      </c>
      <c r="O68" s="10">
        <f>+IF($H68=O$6,$G68,0)-IF($I68=O$6,$G68,0)</f>
        <v>0</v>
      </c>
      <c r="P68" s="10">
        <f>+IF($H68=P$6,$G68,0)-IF($I68=P$6,$G68,0)</f>
        <v>0</v>
      </c>
      <c r="Q68" s="10">
        <f>+IF($H68=Q$6,$G68,0)-IF($I68=Q$6,$G68,0)</f>
        <v>0</v>
      </c>
      <c r="R68" s="10">
        <f>+IF($H68=R$6,$G68,0)-IF($I68=R$6,$G68,0)</f>
        <v>0</v>
      </c>
      <c r="S68" s="10">
        <f>+IF($H68=S$6,$G68,0)-IF($I68=S$6,$G68,0)</f>
        <v>0</v>
      </c>
      <c r="T68" s="10">
        <f>+IF($H68=T$6,$G68,0)-IF($I68=T$6,$G68,0)</f>
        <v>0</v>
      </c>
      <c r="U68" s="10">
        <f>+IF($H68=U$6,$G68,0)-IF($I68=U$6,$G68,0)</f>
        <v>0</v>
      </c>
      <c r="V68" s="10">
        <f>+IF($H68=V$6,$G68,0)-IF($I68=V$6,$G68,0)</f>
        <v>0</v>
      </c>
      <c r="W68" s="10">
        <f>+IF($H68=W$6,$G68,0)-IF($I68=W$6,$G68,0)</f>
        <v>0</v>
      </c>
      <c r="X68" s="10">
        <f>+IF($H68=X$6,$G68,0)-IF($I68=X$6,$G68,0)</f>
        <v>0</v>
      </c>
      <c r="Y68" s="10">
        <f>+IF($H68=Y$6,$G68,0)-IF($I68=Y$6,$G68,0)</f>
        <v>0</v>
      </c>
      <c r="Z68" s="10">
        <f>+IF($H68=Z$6,$G68,0)-IF($I68=Z$6,$G68,0)</f>
        <v>0</v>
      </c>
      <c r="AA68" s="10">
        <f>+IF($H68=AA$6,$G68,0)-IF($I68=AA$6,$G68,0)</f>
        <v>0</v>
      </c>
      <c r="AB68" s="10">
        <f>+IF($H68=AB$6,$G68,0)-IF($I68=AB$6,$G68,0)</f>
        <v>0</v>
      </c>
      <c r="AC68" s="10">
        <f>+IF($H68=AC$6,$G68,0)-IF($I68=AC$6,$G68,0)</f>
        <v>0</v>
      </c>
      <c r="AD68" s="10">
        <f>+IF($H68=AD$6,$G68,0)-IF($I68=AD$6,$G68,0)</f>
        <v>0</v>
      </c>
      <c r="AE68" s="10">
        <f>+IF($H68=AE$6,$G68,0)-IF($I68=AE$6,$G68,0)</f>
        <v>0</v>
      </c>
      <c r="AF68" s="10">
        <f>+IF($H68=AF$6,$G68,0)-IF($I68=AF$6,$G68,0)</f>
        <v>0</v>
      </c>
      <c r="AG68" s="10">
        <f>+IF($H68=AG$6,$C68,0)-IF($I68=AG$6,$C68,0)</f>
        <v>1408.44</v>
      </c>
      <c r="AH68" s="10">
        <f>+IF($H68=AH$6,$C68,0)-IF($I68=AH$6,$C68,0)</f>
        <v>-1408.44</v>
      </c>
      <c r="AI68" s="10">
        <f>+IF($H68=AI$6,$C68,0)-IF($I68=AI$6,$C68,0)</f>
        <v>0</v>
      </c>
      <c r="AJ68" s="10">
        <f>+IF($H68=AJ$6,$C68,0)-IF($I68=AJ$6,$C68,0)</f>
        <v>0</v>
      </c>
      <c r="AK68" s="10">
        <f>IF(D68="payée",$E68,0)</f>
        <v>0</v>
      </c>
      <c r="AL68" s="10">
        <f>IF(D68="payée",$F68,0)</f>
        <v>0</v>
      </c>
      <c r="AM68" s="10">
        <f>IF(D68="perçue",-$E68,0)</f>
        <v>0</v>
      </c>
      <c r="AN68" s="10">
        <f>IF(D68="perçue",-$F68,0)</f>
        <v>0</v>
      </c>
      <c r="AO68" s="10">
        <f>+IF($H68=AO$6,$G68,0)-IF($I68=AO$6,$G68,0)</f>
        <v>0</v>
      </c>
      <c r="AP68" s="10">
        <f>+IF($H68=AP$6,$G68,0)-IF($I68=AP$6,$G68,0)</f>
        <v>0</v>
      </c>
      <c r="AQ68" s="10">
        <f>+IF($H68=AQ$6,$G68,0)-IF($I68=AQ$6,$G68,0)</f>
        <v>0</v>
      </c>
      <c r="AR68" s="10">
        <f>+IF($H68=AR$6,$G68,0)-IF($I68=AR$6,$G68,0)</f>
        <v>0</v>
      </c>
      <c r="AS68" s="10">
        <f>+IF($H68=AS$6,$G68,0)-IF($I68=AS$6,$G68,0)</f>
        <v>0</v>
      </c>
      <c r="AT68" s="10">
        <f>+IF($H68=AT$6,$G68,0)-IF($I68=AT$6,$G68,0)</f>
        <v>0</v>
      </c>
      <c r="AU68" s="10">
        <f>+IF($H68=AU$6,$G68,0)-IF($I68=AU$6,$G68,0)</f>
        <v>0</v>
      </c>
      <c r="AV68" s="10">
        <f>+IF($H68=AV$6,$G68,0)-IF($I68=AV$6,$G68,0)</f>
        <v>0</v>
      </c>
      <c r="AW68" s="10">
        <f>+IF($H68=AW$6,$G68,0)-IF($I68=AW$6,$G68,0)</f>
        <v>0</v>
      </c>
      <c r="AX68" s="10">
        <f>+IF($H68=AX$6,$G68,0)-IF($I68=AX$6,$G68,0)</f>
        <v>0</v>
      </c>
      <c r="AY68" s="10">
        <f>+IF($H68=AY$6,$G68,0)-IF($I68=AY$6,$G68,0)</f>
        <v>0</v>
      </c>
      <c r="AZ68" s="10">
        <f>+IF($H68=AZ$6,$G68,0)-IF($I68=AZ$6,$G68,0)</f>
        <v>0</v>
      </c>
      <c r="BA68" s="10">
        <f>+IF($H68=BA$6,$C68,0)-IF($I68=BA$6,$C68,0)</f>
        <v>0</v>
      </c>
      <c r="BB68" s="10">
        <f>+IF($H68=BB$6,$C68,0)-IF($I68=BB$6,$C68,0)</f>
        <v>0</v>
      </c>
      <c r="BC68" s="10">
        <f>+IF($H68=BC$6,$C68,0)-IF($I68=BC$6,$C68,0)</f>
        <v>0</v>
      </c>
      <c r="BD68" s="10">
        <f>+IF($H68=BD$6,$C68,0)-IF($I68=BD$6,$C68,0)</f>
        <v>0</v>
      </c>
      <c r="BE68" s="10">
        <f>+IF($H68=BE$6,$C68,0)-IF($I68=BE$6,$C68,0)</f>
        <v>0</v>
      </c>
      <c r="BF68" s="10">
        <f>+IF($H68=BF$6,$C68,0)-IF($I68=BF$6,$C68,0)</f>
        <v>0</v>
      </c>
      <c r="BG68" s="10">
        <f>+IF($H68=BG$6,$C68,0)-IF($I68=BG$6,$C68,0)</f>
        <v>0</v>
      </c>
      <c r="BH68" s="10">
        <f>+IF($H68=BH$6,$C68,0)-IF($I68=BH$6,$C68,0)</f>
        <v>0</v>
      </c>
      <c r="BI68" s="10">
        <f>+IF($H68=BI$6,$G68,0)-IF($I68=BI$6,$G68,0)</f>
        <v>0</v>
      </c>
      <c r="BJ68" s="10">
        <f>+IF($H68=BJ$6,$G68,0)-IF($I68=BJ$6,$G68,0)</f>
        <v>0</v>
      </c>
      <c r="BK68" s="10">
        <f>+IF($H68=BK$6,$G68,0)-IF($I68=BK$6,$G68,0)</f>
        <v>0</v>
      </c>
      <c r="BL68" s="10">
        <f>+IF($H68=BL$6,$G68,0)-IF($I68=BL$6,$G68,0)</f>
        <v>0</v>
      </c>
      <c r="BM68" s="10">
        <f>+IF($H68=BM$6,$G68,0)-IF($I68=BM$6,$G68,0)</f>
        <v>0</v>
      </c>
      <c r="BN68" s="10">
        <f>+IF($H68=BN$6,$G68,0)-IF($I68=BN$6,$G68,0)</f>
        <v>0</v>
      </c>
      <c r="BO68" s="10">
        <f>+IF($H68=BO$6,$G68,0)-IF($I68=BO$6,$G68,0)</f>
        <v>0</v>
      </c>
      <c r="BP68" s="10">
        <f>+IF($H68=BP$6,$G68,0)-IF($I68=BP$6,$G68,0)</f>
        <v>0</v>
      </c>
      <c r="BQ68" s="10">
        <f>+IF($H68=BQ$6,$G68,0)-IF($I68=BQ$6,$G68,0)</f>
        <v>0</v>
      </c>
      <c r="BR68" s="10">
        <f>SUM(J68:BQ68)</f>
        <v>0</v>
      </c>
    </row>
    <row r="69" spans="1:70" s="9" customFormat="1" x14ac:dyDescent="0.25">
      <c r="A69" s="9">
        <v>45509</v>
      </c>
      <c r="B69" s="16" t="s">
        <v>79</v>
      </c>
      <c r="C69" s="11">
        <v>13279.61</v>
      </c>
      <c r="D69" s="11" t="s">
        <v>13</v>
      </c>
      <c r="E69" s="11">
        <f>ROUND(IF(D69='[1]Liste choix'!$C$8,0,IF($H69=$S$6,(C69/1.14975*0.05*0.5),C69/1.14975*0.05)),2)</f>
        <v>0</v>
      </c>
      <c r="F69" s="11">
        <f>ROUND(IF(D69='[1]Liste choix'!$C$8,0,IF($H69=$S$6,C69/1.14975*0.09975*0.5,C69/1.14975*0.09975)),2)</f>
        <v>0</v>
      </c>
      <c r="G69" s="11">
        <f>C69-E69-F69</f>
        <v>13279.61</v>
      </c>
      <c r="H69" s="9" t="s">
        <v>17</v>
      </c>
      <c r="I69" s="9" t="s">
        <v>8</v>
      </c>
      <c r="J69" s="10">
        <f>+IF($H69=$J$6,$G69,0)-IF($I69=$J$6,$G69,0)</f>
        <v>0</v>
      </c>
      <c r="K69" s="10">
        <f>+IF($H69=K$6,$G69,0)-IF($I69=K$6,$G69,0)</f>
        <v>0</v>
      </c>
      <c r="L69" s="10">
        <f>+IF($H69=L$6,$G69,0)-IF($I69=L$6,$G69,0)</f>
        <v>0</v>
      </c>
      <c r="M69" s="10">
        <f>+IF($H69=M$6,$G69,0)-IF($I69=M$6,$G69,0)</f>
        <v>0</v>
      </c>
      <c r="N69" s="10">
        <f>+IF($H69=N$6,$G69,0)-IF($I69=N$6,$G69,0)</f>
        <v>0</v>
      </c>
      <c r="O69" s="10">
        <f>+IF($H69=O$6,$G69,0)-IF($I69=O$6,$G69,0)</f>
        <v>0</v>
      </c>
      <c r="P69" s="10">
        <f>+IF($H69=P$6,$G69,0)-IF($I69=P$6,$G69,0)</f>
        <v>0</v>
      </c>
      <c r="Q69" s="10">
        <f>+IF($H69=Q$6,$G69,0)-IF($I69=Q$6,$G69,0)</f>
        <v>0</v>
      </c>
      <c r="R69" s="10">
        <f>+IF($H69=R$6,$G69,0)-IF($I69=R$6,$G69,0)</f>
        <v>0</v>
      </c>
      <c r="S69" s="10">
        <f>+IF($H69=S$6,$G69,0)-IF($I69=S$6,$G69,0)</f>
        <v>0</v>
      </c>
      <c r="T69" s="10">
        <f>+IF($H69=T$6,$G69,0)-IF($I69=T$6,$G69,0)</f>
        <v>0</v>
      </c>
      <c r="U69" s="10">
        <f>+IF($H69=U$6,$G69,0)-IF($I69=U$6,$G69,0)</f>
        <v>0</v>
      </c>
      <c r="V69" s="10">
        <f>+IF($H69=V$6,$G69,0)-IF($I69=V$6,$G69,0)</f>
        <v>0</v>
      </c>
      <c r="W69" s="10">
        <f>+IF($H69=W$6,$G69,0)-IF($I69=W$6,$G69,0)</f>
        <v>0</v>
      </c>
      <c r="X69" s="10">
        <f>+IF($H69=X$6,$G69,0)-IF($I69=X$6,$G69,0)</f>
        <v>0</v>
      </c>
      <c r="Y69" s="10">
        <f>+IF($H69=Y$6,$G69,0)-IF($I69=Y$6,$G69,0)</f>
        <v>0</v>
      </c>
      <c r="Z69" s="10">
        <f>+IF($H69=Z$6,$G69,0)-IF($I69=Z$6,$G69,0)</f>
        <v>0</v>
      </c>
      <c r="AA69" s="10">
        <f>+IF($H69=AA$6,$G69,0)-IF($I69=AA$6,$G69,0)</f>
        <v>0</v>
      </c>
      <c r="AB69" s="10">
        <f>+IF($H69=AB$6,$G69,0)-IF($I69=AB$6,$G69,0)</f>
        <v>0</v>
      </c>
      <c r="AC69" s="10">
        <f>+IF($H69=AC$6,$G69,0)-IF($I69=AC$6,$G69,0)</f>
        <v>0</v>
      </c>
      <c r="AD69" s="10">
        <f>+IF($H69=AD$6,$G69,0)-IF($I69=AD$6,$G69,0)</f>
        <v>0</v>
      </c>
      <c r="AE69" s="10">
        <f>+IF($H69=AE$6,$G69,0)-IF($I69=AE$6,$G69,0)</f>
        <v>0</v>
      </c>
      <c r="AF69" s="10">
        <f>+IF($H69=AF$6,$G69,0)-IF($I69=AF$6,$G69,0)</f>
        <v>0</v>
      </c>
      <c r="AG69" s="10">
        <f>+IF($H69=AG$6,$C69,0)-IF($I69=AG$6,$C69,0)</f>
        <v>13279.61</v>
      </c>
      <c r="AH69" s="10">
        <f>+IF($H69=AH$6,$C69,0)-IF($I69=AH$6,$C69,0)</f>
        <v>-13279.61</v>
      </c>
      <c r="AI69" s="10">
        <f>+IF($H69=AI$6,$C69,0)-IF($I69=AI$6,$C69,0)</f>
        <v>0</v>
      </c>
      <c r="AJ69" s="10">
        <f>+IF($H69=AJ$6,$C69,0)-IF($I69=AJ$6,$C69,0)</f>
        <v>0</v>
      </c>
      <c r="AK69" s="10">
        <f>IF(D69="payée",$E69,0)</f>
        <v>0</v>
      </c>
      <c r="AL69" s="10">
        <f>IF(D69="payée",$F69,0)</f>
        <v>0</v>
      </c>
      <c r="AM69" s="10">
        <f>IF(D69="perçue",-$E69,0)</f>
        <v>0</v>
      </c>
      <c r="AN69" s="10">
        <f>IF(D69="perçue",-$F69,0)</f>
        <v>0</v>
      </c>
      <c r="AO69" s="10">
        <f>+IF($H69=AO$6,$G69,0)-IF($I69=AO$6,$G69,0)</f>
        <v>0</v>
      </c>
      <c r="AP69" s="10">
        <f>+IF($H69=AP$6,$G69,0)-IF($I69=AP$6,$G69,0)</f>
        <v>0</v>
      </c>
      <c r="AQ69" s="10">
        <f>+IF($H69=AQ$6,$G69,0)-IF($I69=AQ$6,$G69,0)</f>
        <v>0</v>
      </c>
      <c r="AR69" s="10">
        <f>+IF($H69=AR$6,$G69,0)-IF($I69=AR$6,$G69,0)</f>
        <v>0</v>
      </c>
      <c r="AS69" s="10">
        <f>+IF($H69=AS$6,$G69,0)-IF($I69=AS$6,$G69,0)</f>
        <v>0</v>
      </c>
      <c r="AT69" s="10">
        <f>+IF($H69=AT$6,$G69,0)-IF($I69=AT$6,$G69,0)</f>
        <v>0</v>
      </c>
      <c r="AU69" s="10">
        <f>+IF($H69=AU$6,$G69,0)-IF($I69=AU$6,$G69,0)</f>
        <v>0</v>
      </c>
      <c r="AV69" s="10">
        <f>+IF($H69=AV$6,$G69,0)-IF($I69=AV$6,$G69,0)</f>
        <v>0</v>
      </c>
      <c r="AW69" s="10">
        <f>+IF($H69=AW$6,$G69,0)-IF($I69=AW$6,$G69,0)</f>
        <v>0</v>
      </c>
      <c r="AX69" s="10">
        <f>+IF($H69=AX$6,$G69,0)-IF($I69=AX$6,$G69,0)</f>
        <v>0</v>
      </c>
      <c r="AY69" s="10">
        <f>+IF($H69=AY$6,$G69,0)-IF($I69=AY$6,$G69,0)</f>
        <v>0</v>
      </c>
      <c r="AZ69" s="10">
        <f>+IF($H69=AZ$6,$G69,0)-IF($I69=AZ$6,$G69,0)</f>
        <v>0</v>
      </c>
      <c r="BA69" s="10">
        <f>+IF($H69=BA$6,$C69,0)-IF($I69=BA$6,$C69,0)</f>
        <v>0</v>
      </c>
      <c r="BB69" s="10">
        <f>+IF($H69=BB$6,$C69,0)-IF($I69=BB$6,$C69,0)</f>
        <v>0</v>
      </c>
      <c r="BC69" s="10">
        <f>+IF($H69=BC$6,$C69,0)-IF($I69=BC$6,$C69,0)</f>
        <v>0</v>
      </c>
      <c r="BD69" s="10">
        <f>+IF($H69=BD$6,$C69,0)-IF($I69=BD$6,$C69,0)</f>
        <v>0</v>
      </c>
      <c r="BE69" s="10">
        <f>+IF($H69=BE$6,$C69,0)-IF($I69=BE$6,$C69,0)</f>
        <v>0</v>
      </c>
      <c r="BF69" s="10">
        <f>+IF($H69=BF$6,$C69,0)-IF($I69=BF$6,$C69,0)</f>
        <v>0</v>
      </c>
      <c r="BG69" s="10">
        <f>+IF($H69=BG$6,$C69,0)-IF($I69=BG$6,$C69,0)</f>
        <v>0</v>
      </c>
      <c r="BH69" s="10">
        <f>+IF($H69=BH$6,$C69,0)-IF($I69=BH$6,$C69,0)</f>
        <v>0</v>
      </c>
      <c r="BI69" s="10">
        <f>+IF($H69=BI$6,$G69,0)-IF($I69=BI$6,$G69,0)</f>
        <v>0</v>
      </c>
      <c r="BJ69" s="10">
        <f>+IF($H69=BJ$6,$G69,0)-IF($I69=BJ$6,$G69,0)</f>
        <v>0</v>
      </c>
      <c r="BK69" s="10">
        <f>+IF($H69=BK$6,$G69,0)-IF($I69=BK$6,$G69,0)</f>
        <v>0</v>
      </c>
      <c r="BL69" s="10">
        <f>+IF($H69=BL$6,$G69,0)-IF($I69=BL$6,$G69,0)</f>
        <v>0</v>
      </c>
      <c r="BM69" s="10">
        <f>+IF($H69=BM$6,$G69,0)-IF($I69=BM$6,$G69,0)</f>
        <v>0</v>
      </c>
      <c r="BN69" s="10">
        <f>+IF($H69=BN$6,$G69,0)-IF($I69=BN$6,$G69,0)</f>
        <v>0</v>
      </c>
      <c r="BO69" s="10">
        <f>+IF($H69=BO$6,$G69,0)-IF($I69=BO$6,$G69,0)</f>
        <v>0</v>
      </c>
      <c r="BP69" s="10">
        <f>+IF($H69=BP$6,$G69,0)-IF($I69=BP$6,$G69,0)</f>
        <v>0</v>
      </c>
      <c r="BQ69" s="10">
        <f>+IF($H69=BQ$6,$G69,0)-IF($I69=BQ$6,$G69,0)</f>
        <v>0</v>
      </c>
      <c r="BR69" s="10">
        <f>SUM(J69:BQ69)</f>
        <v>0</v>
      </c>
    </row>
    <row r="70" spans="1:70" s="9" customFormat="1" x14ac:dyDescent="0.25">
      <c r="A70" s="9">
        <v>45509</v>
      </c>
      <c r="B70" s="16" t="s">
        <v>78</v>
      </c>
      <c r="C70" s="11">
        <v>603.62</v>
      </c>
      <c r="D70" s="11" t="s">
        <v>13</v>
      </c>
      <c r="E70" s="11">
        <f>ROUND(IF(D70='[1]Liste choix'!$C$8,0,IF($H70=$S$6,(C70/1.14975*0.05*0.5),C70/1.14975*0.05)),2)</f>
        <v>0</v>
      </c>
      <c r="F70" s="11">
        <f>ROUND(IF(D70='[1]Liste choix'!$C$8,0,IF($H70=$S$6,C70/1.14975*0.09975*0.5,C70/1.14975*0.09975)),2)</f>
        <v>0</v>
      </c>
      <c r="G70" s="11">
        <f>C70-E70-F70</f>
        <v>603.62</v>
      </c>
      <c r="H70" s="9" t="s">
        <v>17</v>
      </c>
      <c r="I70" s="9" t="s">
        <v>8</v>
      </c>
      <c r="J70" s="10">
        <f>+IF($H70=$J$6,$G70,0)-IF($I70=$J$6,$G70,0)</f>
        <v>0</v>
      </c>
      <c r="K70" s="10">
        <f>+IF($H70=K$6,$G70,0)-IF($I70=K$6,$G70,0)</f>
        <v>0</v>
      </c>
      <c r="L70" s="10">
        <f>+IF($H70=L$6,$G70,0)-IF($I70=L$6,$G70,0)</f>
        <v>0</v>
      </c>
      <c r="M70" s="10">
        <f>+IF($H70=M$6,$G70,0)-IF($I70=M$6,$G70,0)</f>
        <v>0</v>
      </c>
      <c r="N70" s="10">
        <f>+IF($H70=N$6,$G70,0)-IF($I70=N$6,$G70,0)</f>
        <v>0</v>
      </c>
      <c r="O70" s="10">
        <f>+IF($H70=O$6,$G70,0)-IF($I70=O$6,$G70,0)</f>
        <v>0</v>
      </c>
      <c r="P70" s="10">
        <f>+IF($H70=P$6,$G70,0)-IF($I70=P$6,$G70,0)</f>
        <v>0</v>
      </c>
      <c r="Q70" s="10">
        <f>+IF($H70=Q$6,$G70,0)-IF($I70=Q$6,$G70,0)</f>
        <v>0</v>
      </c>
      <c r="R70" s="10">
        <f>+IF($H70=R$6,$G70,0)-IF($I70=R$6,$G70,0)</f>
        <v>0</v>
      </c>
      <c r="S70" s="10">
        <f>+IF($H70=S$6,$G70,0)-IF($I70=S$6,$G70,0)</f>
        <v>0</v>
      </c>
      <c r="T70" s="10">
        <f>+IF($H70=T$6,$G70,0)-IF($I70=T$6,$G70,0)</f>
        <v>0</v>
      </c>
      <c r="U70" s="10">
        <f>+IF($H70=U$6,$G70,0)-IF($I70=U$6,$G70,0)</f>
        <v>0</v>
      </c>
      <c r="V70" s="10">
        <f>+IF($H70=V$6,$G70,0)-IF($I70=V$6,$G70,0)</f>
        <v>0</v>
      </c>
      <c r="W70" s="10">
        <f>+IF($H70=W$6,$G70,0)-IF($I70=W$6,$G70,0)</f>
        <v>0</v>
      </c>
      <c r="X70" s="10">
        <f>+IF($H70=X$6,$G70,0)-IF($I70=X$6,$G70,0)</f>
        <v>0</v>
      </c>
      <c r="Y70" s="10">
        <f>+IF($H70=Y$6,$G70,0)-IF($I70=Y$6,$G70,0)</f>
        <v>0</v>
      </c>
      <c r="Z70" s="10">
        <f>+IF($H70=Z$6,$G70,0)-IF($I70=Z$6,$G70,0)</f>
        <v>0</v>
      </c>
      <c r="AA70" s="10">
        <f>+IF($H70=AA$6,$G70,0)-IF($I70=AA$6,$G70,0)</f>
        <v>0</v>
      </c>
      <c r="AB70" s="10">
        <f>+IF($H70=AB$6,$G70,0)-IF($I70=AB$6,$G70,0)</f>
        <v>0</v>
      </c>
      <c r="AC70" s="10">
        <f>+IF($H70=AC$6,$G70,0)-IF($I70=AC$6,$G70,0)</f>
        <v>0</v>
      </c>
      <c r="AD70" s="10">
        <f>+IF($H70=AD$6,$G70,0)-IF($I70=AD$6,$G70,0)</f>
        <v>0</v>
      </c>
      <c r="AE70" s="10">
        <f>+IF($H70=AE$6,$G70,0)-IF($I70=AE$6,$G70,0)</f>
        <v>0</v>
      </c>
      <c r="AF70" s="10">
        <f>+IF($H70=AF$6,$G70,0)-IF($I70=AF$6,$G70,0)</f>
        <v>0</v>
      </c>
      <c r="AG70" s="10">
        <f>+IF($H70=AG$6,$C70,0)-IF($I70=AG$6,$C70,0)</f>
        <v>603.62</v>
      </c>
      <c r="AH70" s="10">
        <f>+IF($H70=AH$6,$C70,0)-IF($I70=AH$6,$C70,0)</f>
        <v>-603.62</v>
      </c>
      <c r="AI70" s="10">
        <f>+IF($H70=AI$6,$C70,0)-IF($I70=AI$6,$C70,0)</f>
        <v>0</v>
      </c>
      <c r="AJ70" s="10">
        <f>+IF($H70=AJ$6,$C70,0)-IF($I70=AJ$6,$C70,0)</f>
        <v>0</v>
      </c>
      <c r="AK70" s="10">
        <f>IF(D70="payée",$E70,0)</f>
        <v>0</v>
      </c>
      <c r="AL70" s="10">
        <f>IF(D70="payée",$F70,0)</f>
        <v>0</v>
      </c>
      <c r="AM70" s="10">
        <f>IF(D70="perçue",-$E70,0)</f>
        <v>0</v>
      </c>
      <c r="AN70" s="10">
        <f>IF(D70="perçue",-$F70,0)</f>
        <v>0</v>
      </c>
      <c r="AO70" s="10">
        <f>+IF($H70=AO$6,$G70,0)-IF($I70=AO$6,$G70,0)</f>
        <v>0</v>
      </c>
      <c r="AP70" s="10">
        <f>+IF($H70=AP$6,$G70,0)-IF($I70=AP$6,$G70,0)</f>
        <v>0</v>
      </c>
      <c r="AQ70" s="10">
        <f>+IF($H70=AQ$6,$G70,0)-IF($I70=AQ$6,$G70,0)</f>
        <v>0</v>
      </c>
      <c r="AR70" s="10">
        <f>+IF($H70=AR$6,$G70,0)-IF($I70=AR$6,$G70,0)</f>
        <v>0</v>
      </c>
      <c r="AS70" s="10">
        <f>+IF($H70=AS$6,$G70,0)-IF($I70=AS$6,$G70,0)</f>
        <v>0</v>
      </c>
      <c r="AT70" s="10">
        <f>+IF($H70=AT$6,$G70,0)-IF($I70=AT$6,$G70,0)</f>
        <v>0</v>
      </c>
      <c r="AU70" s="10">
        <f>+IF($H70=AU$6,$G70,0)-IF($I70=AU$6,$G70,0)</f>
        <v>0</v>
      </c>
      <c r="AV70" s="10">
        <f>+IF($H70=AV$6,$G70,0)-IF($I70=AV$6,$G70,0)</f>
        <v>0</v>
      </c>
      <c r="AW70" s="10">
        <f>+IF($H70=AW$6,$G70,0)-IF($I70=AW$6,$G70,0)</f>
        <v>0</v>
      </c>
      <c r="AX70" s="10">
        <f>+IF($H70=AX$6,$G70,0)-IF($I70=AX$6,$G70,0)</f>
        <v>0</v>
      </c>
      <c r="AY70" s="10">
        <f>+IF($H70=AY$6,$G70,0)-IF($I70=AY$6,$G70,0)</f>
        <v>0</v>
      </c>
      <c r="AZ70" s="10">
        <f>+IF($H70=AZ$6,$G70,0)-IF($I70=AZ$6,$G70,0)</f>
        <v>0</v>
      </c>
      <c r="BA70" s="10">
        <f>+IF($H70=BA$6,$C70,0)-IF($I70=BA$6,$C70,0)</f>
        <v>0</v>
      </c>
      <c r="BB70" s="10">
        <f>+IF($H70=BB$6,$C70,0)-IF($I70=BB$6,$C70,0)</f>
        <v>0</v>
      </c>
      <c r="BC70" s="10">
        <f>+IF($H70=BC$6,$C70,0)-IF($I70=BC$6,$C70,0)</f>
        <v>0</v>
      </c>
      <c r="BD70" s="10">
        <f>+IF($H70=BD$6,$C70,0)-IF($I70=BD$6,$C70,0)</f>
        <v>0</v>
      </c>
      <c r="BE70" s="10">
        <f>+IF($H70=BE$6,$C70,0)-IF($I70=BE$6,$C70,0)</f>
        <v>0</v>
      </c>
      <c r="BF70" s="10">
        <f>+IF($H70=BF$6,$C70,0)-IF($I70=BF$6,$C70,0)</f>
        <v>0</v>
      </c>
      <c r="BG70" s="10">
        <f>+IF($H70=BG$6,$C70,0)-IF($I70=BG$6,$C70,0)</f>
        <v>0</v>
      </c>
      <c r="BH70" s="10">
        <f>+IF($H70=BH$6,$C70,0)-IF($I70=BH$6,$C70,0)</f>
        <v>0</v>
      </c>
      <c r="BI70" s="10">
        <f>+IF($H70=BI$6,$G70,0)-IF($I70=BI$6,$G70,0)</f>
        <v>0</v>
      </c>
      <c r="BJ70" s="10">
        <f>+IF($H70=BJ$6,$G70,0)-IF($I70=BJ$6,$G70,0)</f>
        <v>0</v>
      </c>
      <c r="BK70" s="10">
        <f>+IF($H70=BK$6,$G70,0)-IF($I70=BK$6,$G70,0)</f>
        <v>0</v>
      </c>
      <c r="BL70" s="10">
        <f>+IF($H70=BL$6,$G70,0)-IF($I70=BL$6,$G70,0)</f>
        <v>0</v>
      </c>
      <c r="BM70" s="10">
        <f>+IF($H70=BM$6,$G70,0)-IF($I70=BM$6,$G70,0)</f>
        <v>0</v>
      </c>
      <c r="BN70" s="10">
        <f>+IF($H70=BN$6,$G70,0)-IF($I70=BN$6,$G70,0)</f>
        <v>0</v>
      </c>
      <c r="BO70" s="10">
        <f>+IF($H70=BO$6,$G70,0)-IF($I70=BO$6,$G70,0)</f>
        <v>0</v>
      </c>
      <c r="BP70" s="10">
        <f>+IF($H70=BP$6,$G70,0)-IF($I70=BP$6,$G70,0)</f>
        <v>0</v>
      </c>
      <c r="BQ70" s="10">
        <f>+IF($H70=BQ$6,$G70,0)-IF($I70=BQ$6,$G70,0)</f>
        <v>0</v>
      </c>
      <c r="BR70" s="10">
        <f>SUM(J70:BQ70)</f>
        <v>0</v>
      </c>
    </row>
    <row r="71" spans="1:70" s="9" customFormat="1" x14ac:dyDescent="0.25">
      <c r="A71" s="9">
        <v>45509</v>
      </c>
      <c r="B71" s="16" t="s">
        <v>77</v>
      </c>
      <c r="C71" s="11">
        <v>15895.29</v>
      </c>
      <c r="D71" s="11" t="s">
        <v>13</v>
      </c>
      <c r="E71" s="11">
        <f>ROUND(IF(D71='[1]Liste choix'!$C$8,0,IF($H71=$S$6,(C71/1.14975*0.05*0.5),C71/1.14975*0.05)),2)</f>
        <v>0</v>
      </c>
      <c r="F71" s="11">
        <f>ROUND(IF(D71='[1]Liste choix'!$C$8,0,IF($H71=$S$6,C71/1.14975*0.09975*0.5,C71/1.14975*0.09975)),2)</f>
        <v>0</v>
      </c>
      <c r="G71" s="11">
        <f>C71-E71-F71</f>
        <v>15895.29</v>
      </c>
      <c r="H71" s="9" t="s">
        <v>17</v>
      </c>
      <c r="I71" s="9" t="s">
        <v>8</v>
      </c>
      <c r="J71" s="10">
        <f>+IF($H71=$J$6,$G71,0)-IF($I71=$J$6,$G71,0)</f>
        <v>0</v>
      </c>
      <c r="K71" s="10">
        <f>+IF($H71=K$6,$G71,0)-IF($I71=K$6,$G71,0)</f>
        <v>0</v>
      </c>
      <c r="L71" s="10">
        <f>+IF($H71=L$6,$G71,0)-IF($I71=L$6,$G71,0)</f>
        <v>0</v>
      </c>
      <c r="M71" s="10">
        <f>+IF($H71=M$6,$G71,0)-IF($I71=M$6,$G71,0)</f>
        <v>0</v>
      </c>
      <c r="N71" s="10">
        <f>+IF($H71=N$6,$G71,0)-IF($I71=N$6,$G71,0)</f>
        <v>0</v>
      </c>
      <c r="O71" s="10">
        <f>+IF($H71=O$6,$G71,0)-IF($I71=O$6,$G71,0)</f>
        <v>0</v>
      </c>
      <c r="P71" s="10">
        <f>+IF($H71=P$6,$G71,0)-IF($I71=P$6,$G71,0)</f>
        <v>0</v>
      </c>
      <c r="Q71" s="10">
        <f>+IF($H71=Q$6,$G71,0)-IF($I71=Q$6,$G71,0)</f>
        <v>0</v>
      </c>
      <c r="R71" s="10">
        <f>+IF($H71=R$6,$G71,0)-IF($I71=R$6,$G71,0)</f>
        <v>0</v>
      </c>
      <c r="S71" s="10">
        <f>+IF($H71=S$6,$G71,0)-IF($I71=S$6,$G71,0)</f>
        <v>0</v>
      </c>
      <c r="T71" s="10">
        <f>+IF($H71=T$6,$G71,0)-IF($I71=T$6,$G71,0)</f>
        <v>0</v>
      </c>
      <c r="U71" s="10">
        <f>+IF($H71=U$6,$G71,0)-IF($I71=U$6,$G71,0)</f>
        <v>0</v>
      </c>
      <c r="V71" s="10">
        <f>+IF($H71=V$6,$G71,0)-IF($I71=V$6,$G71,0)</f>
        <v>0</v>
      </c>
      <c r="W71" s="10">
        <f>+IF($H71=W$6,$G71,0)-IF($I71=W$6,$G71,0)</f>
        <v>0</v>
      </c>
      <c r="X71" s="10">
        <f>+IF($H71=X$6,$G71,0)-IF($I71=X$6,$G71,0)</f>
        <v>0</v>
      </c>
      <c r="Y71" s="10">
        <f>+IF($H71=Y$6,$G71,0)-IF($I71=Y$6,$G71,0)</f>
        <v>0</v>
      </c>
      <c r="Z71" s="10">
        <f>+IF($H71=Z$6,$G71,0)-IF($I71=Z$6,$G71,0)</f>
        <v>0</v>
      </c>
      <c r="AA71" s="10">
        <f>+IF($H71=AA$6,$G71,0)-IF($I71=AA$6,$G71,0)</f>
        <v>0</v>
      </c>
      <c r="AB71" s="10">
        <f>+IF($H71=AB$6,$G71,0)-IF($I71=AB$6,$G71,0)</f>
        <v>0</v>
      </c>
      <c r="AC71" s="10">
        <f>+IF($H71=AC$6,$G71,0)-IF($I71=AC$6,$G71,0)</f>
        <v>0</v>
      </c>
      <c r="AD71" s="10">
        <f>+IF($H71=AD$6,$G71,0)-IF($I71=AD$6,$G71,0)</f>
        <v>0</v>
      </c>
      <c r="AE71" s="10">
        <f>+IF($H71=AE$6,$G71,0)-IF($I71=AE$6,$G71,0)</f>
        <v>0</v>
      </c>
      <c r="AF71" s="10">
        <f>+IF($H71=AF$6,$G71,0)-IF($I71=AF$6,$G71,0)</f>
        <v>0</v>
      </c>
      <c r="AG71" s="10">
        <f>+IF($H71=AG$6,$C71,0)-IF($I71=AG$6,$C71,0)</f>
        <v>15895.29</v>
      </c>
      <c r="AH71" s="10">
        <f>+IF($H71=AH$6,$C71,0)-IF($I71=AH$6,$C71,0)</f>
        <v>-15895.29</v>
      </c>
      <c r="AI71" s="10">
        <f>+IF($H71=AI$6,$C71,0)-IF($I71=AI$6,$C71,0)</f>
        <v>0</v>
      </c>
      <c r="AJ71" s="10">
        <f>+IF($H71=AJ$6,$C71,0)-IF($I71=AJ$6,$C71,0)</f>
        <v>0</v>
      </c>
      <c r="AK71" s="10">
        <f>IF(D71="payée",$E71,0)</f>
        <v>0</v>
      </c>
      <c r="AL71" s="10">
        <f>IF(D71="payée",$F71,0)</f>
        <v>0</v>
      </c>
      <c r="AM71" s="10">
        <f>IF(D71="perçue",-$E71,0)</f>
        <v>0</v>
      </c>
      <c r="AN71" s="10">
        <f>IF(D71="perçue",-$F71,0)</f>
        <v>0</v>
      </c>
      <c r="AO71" s="10">
        <f>+IF($H71=AO$6,$G71,0)-IF($I71=AO$6,$G71,0)</f>
        <v>0</v>
      </c>
      <c r="AP71" s="10">
        <f>+IF($H71=AP$6,$G71,0)-IF($I71=AP$6,$G71,0)</f>
        <v>0</v>
      </c>
      <c r="AQ71" s="10">
        <f>+IF($H71=AQ$6,$G71,0)-IF($I71=AQ$6,$G71,0)</f>
        <v>0</v>
      </c>
      <c r="AR71" s="10">
        <f>+IF($H71=AR$6,$G71,0)-IF($I71=AR$6,$G71,0)</f>
        <v>0</v>
      </c>
      <c r="AS71" s="10">
        <f>+IF($H71=AS$6,$G71,0)-IF($I71=AS$6,$G71,0)</f>
        <v>0</v>
      </c>
      <c r="AT71" s="10">
        <f>+IF($H71=AT$6,$G71,0)-IF($I71=AT$6,$G71,0)</f>
        <v>0</v>
      </c>
      <c r="AU71" s="10">
        <f>+IF($H71=AU$6,$G71,0)-IF($I71=AU$6,$G71,0)</f>
        <v>0</v>
      </c>
      <c r="AV71" s="10">
        <f>+IF($H71=AV$6,$G71,0)-IF($I71=AV$6,$G71,0)</f>
        <v>0</v>
      </c>
      <c r="AW71" s="10">
        <f>+IF($H71=AW$6,$G71,0)-IF($I71=AW$6,$G71,0)</f>
        <v>0</v>
      </c>
      <c r="AX71" s="10">
        <f>+IF($H71=AX$6,$G71,0)-IF($I71=AX$6,$G71,0)</f>
        <v>0</v>
      </c>
      <c r="AY71" s="10">
        <f>+IF($H71=AY$6,$G71,0)-IF($I71=AY$6,$G71,0)</f>
        <v>0</v>
      </c>
      <c r="AZ71" s="10">
        <f>+IF($H71=AZ$6,$G71,0)-IF($I71=AZ$6,$G71,0)</f>
        <v>0</v>
      </c>
      <c r="BA71" s="10">
        <f>+IF($H71=BA$6,$C71,0)-IF($I71=BA$6,$C71,0)</f>
        <v>0</v>
      </c>
      <c r="BB71" s="10">
        <f>+IF($H71=BB$6,$C71,0)-IF($I71=BB$6,$C71,0)</f>
        <v>0</v>
      </c>
      <c r="BC71" s="10">
        <f>+IF($H71=BC$6,$C71,0)-IF($I71=BC$6,$C71,0)</f>
        <v>0</v>
      </c>
      <c r="BD71" s="10">
        <f>+IF($H71=BD$6,$C71,0)-IF($I71=BD$6,$C71,0)</f>
        <v>0</v>
      </c>
      <c r="BE71" s="10">
        <f>+IF($H71=BE$6,$C71,0)-IF($I71=BE$6,$C71,0)</f>
        <v>0</v>
      </c>
      <c r="BF71" s="10">
        <f>+IF($H71=BF$6,$C71,0)-IF($I71=BF$6,$C71,0)</f>
        <v>0</v>
      </c>
      <c r="BG71" s="10">
        <f>+IF($H71=BG$6,$C71,0)-IF($I71=BG$6,$C71,0)</f>
        <v>0</v>
      </c>
      <c r="BH71" s="10">
        <f>+IF($H71=BH$6,$C71,0)-IF($I71=BH$6,$C71,0)</f>
        <v>0</v>
      </c>
      <c r="BI71" s="10">
        <f>+IF($H71=BI$6,$G71,0)-IF($I71=BI$6,$G71,0)</f>
        <v>0</v>
      </c>
      <c r="BJ71" s="10">
        <f>+IF($H71=BJ$6,$G71,0)-IF($I71=BJ$6,$G71,0)</f>
        <v>0</v>
      </c>
      <c r="BK71" s="10">
        <f>+IF($H71=BK$6,$G71,0)-IF($I71=BK$6,$G71,0)</f>
        <v>0</v>
      </c>
      <c r="BL71" s="10">
        <f>+IF($H71=BL$6,$G71,0)-IF($I71=BL$6,$G71,0)</f>
        <v>0</v>
      </c>
      <c r="BM71" s="10">
        <f>+IF($H71=BM$6,$G71,0)-IF($I71=BM$6,$G71,0)</f>
        <v>0</v>
      </c>
      <c r="BN71" s="10">
        <f>+IF($H71=BN$6,$G71,0)-IF($I71=BN$6,$G71,0)</f>
        <v>0</v>
      </c>
      <c r="BO71" s="10">
        <f>+IF($H71=BO$6,$G71,0)-IF($I71=BO$6,$G71,0)</f>
        <v>0</v>
      </c>
      <c r="BP71" s="10">
        <f>+IF($H71=BP$6,$G71,0)-IF($I71=BP$6,$G71,0)</f>
        <v>0</v>
      </c>
      <c r="BQ71" s="10">
        <f>+IF($H71=BQ$6,$G71,0)-IF($I71=BQ$6,$G71,0)</f>
        <v>0</v>
      </c>
      <c r="BR71" s="10">
        <f>SUM(J71:BQ71)</f>
        <v>0</v>
      </c>
    </row>
    <row r="72" spans="1:70" s="9" customFormat="1" x14ac:dyDescent="0.25">
      <c r="A72" s="9">
        <v>45510</v>
      </c>
      <c r="B72" s="16" t="s">
        <v>76</v>
      </c>
      <c r="C72" s="11">
        <v>9959.7099999999991</v>
      </c>
      <c r="D72" s="11" t="s">
        <v>13</v>
      </c>
      <c r="E72" s="11">
        <f>ROUND(IF(D72='[1]Liste choix'!$C$8,0,IF($H72=$S$6,(C72/1.14975*0.05*0.5),C72/1.14975*0.05)),2)</f>
        <v>0</v>
      </c>
      <c r="F72" s="11">
        <f>ROUND(IF(D72='[1]Liste choix'!$C$8,0,IF($H72=$S$6,C72/1.14975*0.09975*0.5,C72/1.14975*0.09975)),2)</f>
        <v>0</v>
      </c>
      <c r="G72" s="11">
        <f>C72-E72-F72</f>
        <v>9959.7099999999991</v>
      </c>
      <c r="H72" s="9" t="s">
        <v>17</v>
      </c>
      <c r="I72" s="9" t="s">
        <v>8</v>
      </c>
      <c r="J72" s="10">
        <f>+IF($H72=$J$6,$G72,0)-IF($I72=$J$6,$G72,0)</f>
        <v>0</v>
      </c>
      <c r="K72" s="10">
        <f>+IF($H72=K$6,$G72,0)-IF($I72=K$6,$G72,0)</f>
        <v>0</v>
      </c>
      <c r="L72" s="10">
        <f>+IF($H72=L$6,$G72,0)-IF($I72=L$6,$G72,0)</f>
        <v>0</v>
      </c>
      <c r="M72" s="10">
        <f>+IF($H72=M$6,$G72,0)-IF($I72=M$6,$G72,0)</f>
        <v>0</v>
      </c>
      <c r="N72" s="10">
        <f>+IF($H72=N$6,$G72,0)-IF($I72=N$6,$G72,0)</f>
        <v>0</v>
      </c>
      <c r="O72" s="10">
        <f>+IF($H72=O$6,$G72,0)-IF($I72=O$6,$G72,0)</f>
        <v>0</v>
      </c>
      <c r="P72" s="10">
        <f>+IF($H72=P$6,$G72,0)-IF($I72=P$6,$G72,0)</f>
        <v>0</v>
      </c>
      <c r="Q72" s="10">
        <f>+IF($H72=Q$6,$G72,0)-IF($I72=Q$6,$G72,0)</f>
        <v>0</v>
      </c>
      <c r="R72" s="10">
        <f>+IF($H72=R$6,$G72,0)-IF($I72=R$6,$G72,0)</f>
        <v>0</v>
      </c>
      <c r="S72" s="10">
        <f>+IF($H72=S$6,$G72,0)-IF($I72=S$6,$G72,0)</f>
        <v>0</v>
      </c>
      <c r="T72" s="10">
        <f>+IF($H72=T$6,$G72,0)-IF($I72=T$6,$G72,0)</f>
        <v>0</v>
      </c>
      <c r="U72" s="10">
        <f>+IF($H72=U$6,$G72,0)-IF($I72=U$6,$G72,0)</f>
        <v>0</v>
      </c>
      <c r="V72" s="10">
        <f>+IF($H72=V$6,$G72,0)-IF($I72=V$6,$G72,0)</f>
        <v>0</v>
      </c>
      <c r="W72" s="10">
        <f>+IF($H72=W$6,$G72,0)-IF($I72=W$6,$G72,0)</f>
        <v>0</v>
      </c>
      <c r="X72" s="10">
        <f>+IF($H72=X$6,$G72,0)-IF($I72=X$6,$G72,0)</f>
        <v>0</v>
      </c>
      <c r="Y72" s="10">
        <f>+IF($H72=Y$6,$G72,0)-IF($I72=Y$6,$G72,0)</f>
        <v>0</v>
      </c>
      <c r="Z72" s="10">
        <f>+IF($H72=Z$6,$G72,0)-IF($I72=Z$6,$G72,0)</f>
        <v>0</v>
      </c>
      <c r="AA72" s="10">
        <f>+IF($H72=AA$6,$G72,0)-IF($I72=AA$6,$G72,0)</f>
        <v>0</v>
      </c>
      <c r="AB72" s="10">
        <f>+IF($H72=AB$6,$G72,0)-IF($I72=AB$6,$G72,0)</f>
        <v>0</v>
      </c>
      <c r="AC72" s="10">
        <f>+IF($H72=AC$6,$G72,0)-IF($I72=AC$6,$G72,0)</f>
        <v>0</v>
      </c>
      <c r="AD72" s="10">
        <f>+IF($H72=AD$6,$G72,0)-IF($I72=AD$6,$G72,0)</f>
        <v>0</v>
      </c>
      <c r="AE72" s="10">
        <f>+IF($H72=AE$6,$G72,0)-IF($I72=AE$6,$G72,0)</f>
        <v>0</v>
      </c>
      <c r="AF72" s="10">
        <f>+IF($H72=AF$6,$G72,0)-IF($I72=AF$6,$G72,0)</f>
        <v>0</v>
      </c>
      <c r="AG72" s="10">
        <f>+IF($H72=AG$6,$C72,0)-IF($I72=AG$6,$C72,0)</f>
        <v>9959.7099999999991</v>
      </c>
      <c r="AH72" s="10">
        <f>+IF($H72=AH$6,$C72,0)-IF($I72=AH$6,$C72,0)</f>
        <v>-9959.7099999999991</v>
      </c>
      <c r="AI72" s="10">
        <f>+IF($H72=AI$6,$C72,0)-IF($I72=AI$6,$C72,0)</f>
        <v>0</v>
      </c>
      <c r="AJ72" s="10">
        <f>+IF($H72=AJ$6,$C72,0)-IF($I72=AJ$6,$C72,0)</f>
        <v>0</v>
      </c>
      <c r="AK72" s="10">
        <f>IF(D72="payée",$E72,0)</f>
        <v>0</v>
      </c>
      <c r="AL72" s="10">
        <f>IF(D72="payée",$F72,0)</f>
        <v>0</v>
      </c>
      <c r="AM72" s="10">
        <f>IF(D72="perçue",-$E72,0)</f>
        <v>0</v>
      </c>
      <c r="AN72" s="10">
        <f>IF(D72="perçue",-$F72,0)</f>
        <v>0</v>
      </c>
      <c r="AO72" s="10">
        <f>+IF($H72=AO$6,$G72,0)-IF($I72=AO$6,$G72,0)</f>
        <v>0</v>
      </c>
      <c r="AP72" s="10">
        <f>+IF($H72=AP$6,$G72,0)-IF($I72=AP$6,$G72,0)</f>
        <v>0</v>
      </c>
      <c r="AQ72" s="10">
        <f>+IF($H72=AQ$6,$G72,0)-IF($I72=AQ$6,$G72,0)</f>
        <v>0</v>
      </c>
      <c r="AR72" s="10">
        <f>+IF($H72=AR$6,$G72,0)-IF($I72=AR$6,$G72,0)</f>
        <v>0</v>
      </c>
      <c r="AS72" s="10">
        <f>+IF($H72=AS$6,$G72,0)-IF($I72=AS$6,$G72,0)</f>
        <v>0</v>
      </c>
      <c r="AT72" s="10">
        <f>+IF($H72=AT$6,$G72,0)-IF($I72=AT$6,$G72,0)</f>
        <v>0</v>
      </c>
      <c r="AU72" s="10">
        <f>+IF($H72=AU$6,$G72,0)-IF($I72=AU$6,$G72,0)</f>
        <v>0</v>
      </c>
      <c r="AV72" s="10">
        <f>+IF($H72=AV$6,$G72,0)-IF($I72=AV$6,$G72,0)</f>
        <v>0</v>
      </c>
      <c r="AW72" s="10">
        <f>+IF($H72=AW$6,$G72,0)-IF($I72=AW$6,$G72,0)</f>
        <v>0</v>
      </c>
      <c r="AX72" s="10">
        <f>+IF($H72=AX$6,$G72,0)-IF($I72=AX$6,$G72,0)</f>
        <v>0</v>
      </c>
      <c r="AY72" s="10">
        <f>+IF($H72=AY$6,$G72,0)-IF($I72=AY$6,$G72,0)</f>
        <v>0</v>
      </c>
      <c r="AZ72" s="10">
        <f>+IF($H72=AZ$6,$G72,0)-IF($I72=AZ$6,$G72,0)</f>
        <v>0</v>
      </c>
      <c r="BA72" s="10">
        <f>+IF($H72=BA$6,$C72,0)-IF($I72=BA$6,$C72,0)</f>
        <v>0</v>
      </c>
      <c r="BB72" s="10">
        <f>+IF($H72=BB$6,$C72,0)-IF($I72=BB$6,$C72,0)</f>
        <v>0</v>
      </c>
      <c r="BC72" s="10">
        <f>+IF($H72=BC$6,$C72,0)-IF($I72=BC$6,$C72,0)</f>
        <v>0</v>
      </c>
      <c r="BD72" s="10">
        <f>+IF($H72=BD$6,$C72,0)-IF($I72=BD$6,$C72,0)</f>
        <v>0</v>
      </c>
      <c r="BE72" s="10">
        <f>+IF($H72=BE$6,$C72,0)-IF($I72=BE$6,$C72,0)</f>
        <v>0</v>
      </c>
      <c r="BF72" s="10">
        <f>+IF($H72=BF$6,$C72,0)-IF($I72=BF$6,$C72,0)</f>
        <v>0</v>
      </c>
      <c r="BG72" s="10">
        <f>+IF($H72=BG$6,$C72,0)-IF($I72=BG$6,$C72,0)</f>
        <v>0</v>
      </c>
      <c r="BH72" s="10">
        <f>+IF($H72=BH$6,$C72,0)-IF($I72=BH$6,$C72,0)</f>
        <v>0</v>
      </c>
      <c r="BI72" s="10">
        <f>+IF($H72=BI$6,$G72,0)-IF($I72=BI$6,$G72,0)</f>
        <v>0</v>
      </c>
      <c r="BJ72" s="10">
        <f>+IF($H72=BJ$6,$G72,0)-IF($I72=BJ$6,$G72,0)</f>
        <v>0</v>
      </c>
      <c r="BK72" s="10">
        <f>+IF($H72=BK$6,$G72,0)-IF($I72=BK$6,$G72,0)</f>
        <v>0</v>
      </c>
      <c r="BL72" s="10">
        <f>+IF($H72=BL$6,$G72,0)-IF($I72=BL$6,$G72,0)</f>
        <v>0</v>
      </c>
      <c r="BM72" s="10">
        <f>+IF($H72=BM$6,$G72,0)-IF($I72=BM$6,$G72,0)</f>
        <v>0</v>
      </c>
      <c r="BN72" s="10">
        <f>+IF($H72=BN$6,$G72,0)-IF($I72=BN$6,$G72,0)</f>
        <v>0</v>
      </c>
      <c r="BO72" s="10">
        <f>+IF($H72=BO$6,$G72,0)-IF($I72=BO$6,$G72,0)</f>
        <v>0</v>
      </c>
      <c r="BP72" s="10">
        <f>+IF($H72=BP$6,$G72,0)-IF($I72=BP$6,$G72,0)</f>
        <v>0</v>
      </c>
      <c r="BQ72" s="10">
        <f>+IF($H72=BQ$6,$G72,0)-IF($I72=BQ$6,$G72,0)</f>
        <v>0</v>
      </c>
      <c r="BR72" s="10">
        <f>SUM(J72:BQ72)</f>
        <v>0</v>
      </c>
    </row>
    <row r="73" spans="1:70" s="9" customFormat="1" x14ac:dyDescent="0.25">
      <c r="A73" s="9">
        <v>45510</v>
      </c>
      <c r="B73" s="16" t="s">
        <v>75</v>
      </c>
      <c r="C73" s="11">
        <v>201.21</v>
      </c>
      <c r="D73" s="11" t="s">
        <v>13</v>
      </c>
      <c r="E73" s="11">
        <f>ROUND(IF(D73='[1]Liste choix'!$C$8,0,IF($H73=$S$6,(C73/1.14975*0.05*0.5),C73/1.14975*0.05)),2)</f>
        <v>0</v>
      </c>
      <c r="F73" s="11">
        <f>ROUND(IF(D73='[1]Liste choix'!$C$8,0,IF($H73=$S$6,C73/1.14975*0.09975*0.5,C73/1.14975*0.09975)),2)</f>
        <v>0</v>
      </c>
      <c r="G73" s="11">
        <f>C73-E73-F73</f>
        <v>201.21</v>
      </c>
      <c r="H73" s="9" t="s">
        <v>17</v>
      </c>
      <c r="I73" s="9" t="s">
        <v>8</v>
      </c>
      <c r="J73" s="10">
        <f>+IF($H73=$J$6,$G73,0)-IF($I73=$J$6,$G73,0)</f>
        <v>0</v>
      </c>
      <c r="K73" s="10">
        <f>+IF($H73=K$6,$G73,0)-IF($I73=K$6,$G73,0)</f>
        <v>0</v>
      </c>
      <c r="L73" s="10">
        <f>+IF($H73=L$6,$G73,0)-IF($I73=L$6,$G73,0)</f>
        <v>0</v>
      </c>
      <c r="M73" s="10">
        <f>+IF($H73=M$6,$G73,0)-IF($I73=M$6,$G73,0)</f>
        <v>0</v>
      </c>
      <c r="N73" s="10">
        <f>+IF($H73=N$6,$G73,0)-IF($I73=N$6,$G73,0)</f>
        <v>0</v>
      </c>
      <c r="O73" s="10">
        <f>+IF($H73=O$6,$G73,0)-IF($I73=O$6,$G73,0)</f>
        <v>0</v>
      </c>
      <c r="P73" s="10">
        <f>+IF($H73=P$6,$G73,0)-IF($I73=P$6,$G73,0)</f>
        <v>0</v>
      </c>
      <c r="Q73" s="10">
        <f>+IF($H73=Q$6,$G73,0)-IF($I73=Q$6,$G73,0)</f>
        <v>0</v>
      </c>
      <c r="R73" s="10">
        <f>+IF($H73=R$6,$G73,0)-IF($I73=R$6,$G73,0)</f>
        <v>0</v>
      </c>
      <c r="S73" s="10">
        <f>+IF($H73=S$6,$G73,0)-IF($I73=S$6,$G73,0)</f>
        <v>0</v>
      </c>
      <c r="T73" s="10">
        <f>+IF($H73=T$6,$G73,0)-IF($I73=T$6,$G73,0)</f>
        <v>0</v>
      </c>
      <c r="U73" s="10">
        <f>+IF($H73=U$6,$G73,0)-IF($I73=U$6,$G73,0)</f>
        <v>0</v>
      </c>
      <c r="V73" s="10">
        <f>+IF($H73=V$6,$G73,0)-IF($I73=V$6,$G73,0)</f>
        <v>0</v>
      </c>
      <c r="W73" s="10">
        <f>+IF($H73=W$6,$G73,0)-IF($I73=W$6,$G73,0)</f>
        <v>0</v>
      </c>
      <c r="X73" s="10">
        <f>+IF($H73=X$6,$G73,0)-IF($I73=X$6,$G73,0)</f>
        <v>0</v>
      </c>
      <c r="Y73" s="10">
        <f>+IF($H73=Y$6,$G73,0)-IF($I73=Y$6,$G73,0)</f>
        <v>0</v>
      </c>
      <c r="Z73" s="10">
        <f>+IF($H73=Z$6,$G73,0)-IF($I73=Z$6,$G73,0)</f>
        <v>0</v>
      </c>
      <c r="AA73" s="10">
        <f>+IF($H73=AA$6,$G73,0)-IF($I73=AA$6,$G73,0)</f>
        <v>0</v>
      </c>
      <c r="AB73" s="10">
        <f>+IF($H73=AB$6,$G73,0)-IF($I73=AB$6,$G73,0)</f>
        <v>0</v>
      </c>
      <c r="AC73" s="10">
        <f>+IF($H73=AC$6,$G73,0)-IF($I73=AC$6,$G73,0)</f>
        <v>0</v>
      </c>
      <c r="AD73" s="10">
        <f>+IF($H73=AD$6,$G73,0)-IF($I73=AD$6,$G73,0)</f>
        <v>0</v>
      </c>
      <c r="AE73" s="10">
        <f>+IF($H73=AE$6,$G73,0)-IF($I73=AE$6,$G73,0)</f>
        <v>0</v>
      </c>
      <c r="AF73" s="10">
        <f>+IF($H73=AF$6,$G73,0)-IF($I73=AF$6,$G73,0)</f>
        <v>0</v>
      </c>
      <c r="AG73" s="10">
        <f>+IF($H73=AG$6,$C73,0)-IF($I73=AG$6,$C73,0)</f>
        <v>201.21</v>
      </c>
      <c r="AH73" s="10">
        <f>+IF($H73=AH$6,$C73,0)-IF($I73=AH$6,$C73,0)</f>
        <v>-201.21</v>
      </c>
      <c r="AI73" s="10">
        <f>+IF($H73=AI$6,$C73,0)-IF($I73=AI$6,$C73,0)</f>
        <v>0</v>
      </c>
      <c r="AJ73" s="10">
        <f>+IF($H73=AJ$6,$C73,0)-IF($I73=AJ$6,$C73,0)</f>
        <v>0</v>
      </c>
      <c r="AK73" s="10">
        <f>IF(D73="payée",$E73,0)</f>
        <v>0</v>
      </c>
      <c r="AL73" s="10">
        <f>IF(D73="payée",$F73,0)</f>
        <v>0</v>
      </c>
      <c r="AM73" s="10">
        <f>IF(D73="perçue",-$E73,0)</f>
        <v>0</v>
      </c>
      <c r="AN73" s="10">
        <f>IF(D73="perçue",-$F73,0)</f>
        <v>0</v>
      </c>
      <c r="AO73" s="10">
        <f>+IF($H73=AO$6,$G73,0)-IF($I73=AO$6,$G73,0)</f>
        <v>0</v>
      </c>
      <c r="AP73" s="10">
        <f>+IF($H73=AP$6,$G73,0)-IF($I73=AP$6,$G73,0)</f>
        <v>0</v>
      </c>
      <c r="AQ73" s="10">
        <f>+IF($H73=AQ$6,$G73,0)-IF($I73=AQ$6,$G73,0)</f>
        <v>0</v>
      </c>
      <c r="AR73" s="10">
        <f>+IF($H73=AR$6,$G73,0)-IF($I73=AR$6,$G73,0)</f>
        <v>0</v>
      </c>
      <c r="AS73" s="10">
        <f>+IF($H73=AS$6,$G73,0)-IF($I73=AS$6,$G73,0)</f>
        <v>0</v>
      </c>
      <c r="AT73" s="10">
        <f>+IF($H73=AT$6,$G73,0)-IF($I73=AT$6,$G73,0)</f>
        <v>0</v>
      </c>
      <c r="AU73" s="10">
        <f>+IF($H73=AU$6,$G73,0)-IF($I73=AU$6,$G73,0)</f>
        <v>0</v>
      </c>
      <c r="AV73" s="10">
        <f>+IF($H73=AV$6,$G73,0)-IF($I73=AV$6,$G73,0)</f>
        <v>0</v>
      </c>
      <c r="AW73" s="10">
        <f>+IF($H73=AW$6,$G73,0)-IF($I73=AW$6,$G73,0)</f>
        <v>0</v>
      </c>
      <c r="AX73" s="10">
        <f>+IF($H73=AX$6,$G73,0)-IF($I73=AX$6,$G73,0)</f>
        <v>0</v>
      </c>
      <c r="AY73" s="10">
        <f>+IF($H73=AY$6,$G73,0)-IF($I73=AY$6,$G73,0)</f>
        <v>0</v>
      </c>
      <c r="AZ73" s="10">
        <f>+IF($H73=AZ$6,$G73,0)-IF($I73=AZ$6,$G73,0)</f>
        <v>0</v>
      </c>
      <c r="BA73" s="10">
        <f>+IF($H73=BA$6,$C73,0)-IF($I73=BA$6,$C73,0)</f>
        <v>0</v>
      </c>
      <c r="BB73" s="10">
        <f>+IF($H73=BB$6,$C73,0)-IF($I73=BB$6,$C73,0)</f>
        <v>0</v>
      </c>
      <c r="BC73" s="10">
        <f>+IF($H73=BC$6,$C73,0)-IF($I73=BC$6,$C73,0)</f>
        <v>0</v>
      </c>
      <c r="BD73" s="10">
        <f>+IF($H73=BD$6,$C73,0)-IF($I73=BD$6,$C73,0)</f>
        <v>0</v>
      </c>
      <c r="BE73" s="10">
        <f>+IF($H73=BE$6,$C73,0)-IF($I73=BE$6,$C73,0)</f>
        <v>0</v>
      </c>
      <c r="BF73" s="10">
        <f>+IF($H73=BF$6,$C73,0)-IF($I73=BF$6,$C73,0)</f>
        <v>0</v>
      </c>
      <c r="BG73" s="10">
        <f>+IF($H73=BG$6,$C73,0)-IF($I73=BG$6,$C73,0)</f>
        <v>0</v>
      </c>
      <c r="BH73" s="10">
        <f>+IF($H73=BH$6,$C73,0)-IF($I73=BH$6,$C73,0)</f>
        <v>0</v>
      </c>
      <c r="BI73" s="10">
        <f>+IF($H73=BI$6,$G73,0)-IF($I73=BI$6,$G73,0)</f>
        <v>0</v>
      </c>
      <c r="BJ73" s="10">
        <f>+IF($H73=BJ$6,$G73,0)-IF($I73=BJ$6,$G73,0)</f>
        <v>0</v>
      </c>
      <c r="BK73" s="10">
        <f>+IF($H73=BK$6,$G73,0)-IF($I73=BK$6,$G73,0)</f>
        <v>0</v>
      </c>
      <c r="BL73" s="10">
        <f>+IF($H73=BL$6,$G73,0)-IF($I73=BL$6,$G73,0)</f>
        <v>0</v>
      </c>
      <c r="BM73" s="10">
        <f>+IF($H73=BM$6,$G73,0)-IF($I73=BM$6,$G73,0)</f>
        <v>0</v>
      </c>
      <c r="BN73" s="10">
        <f>+IF($H73=BN$6,$G73,0)-IF($I73=BN$6,$G73,0)</f>
        <v>0</v>
      </c>
      <c r="BO73" s="10">
        <f>+IF($H73=BO$6,$G73,0)-IF($I73=BO$6,$G73,0)</f>
        <v>0</v>
      </c>
      <c r="BP73" s="10">
        <f>+IF($H73=BP$6,$G73,0)-IF($I73=BP$6,$G73,0)</f>
        <v>0</v>
      </c>
      <c r="BQ73" s="10">
        <f>+IF($H73=BQ$6,$G73,0)-IF($I73=BQ$6,$G73,0)</f>
        <v>0</v>
      </c>
      <c r="BR73" s="10">
        <f>SUM(J73:BQ73)</f>
        <v>0</v>
      </c>
    </row>
    <row r="74" spans="1:70" s="9" customFormat="1" x14ac:dyDescent="0.25">
      <c r="A74" s="9">
        <v>45510</v>
      </c>
      <c r="B74" s="16" t="s">
        <v>74</v>
      </c>
      <c r="C74" s="11">
        <v>905.43</v>
      </c>
      <c r="D74" s="11" t="s">
        <v>13</v>
      </c>
      <c r="E74" s="11">
        <f>ROUND(IF(D74='[1]Liste choix'!$C$8,0,IF($H74=$S$6,(C74/1.14975*0.05*0.5),C74/1.14975*0.05)),2)</f>
        <v>0</v>
      </c>
      <c r="F74" s="11">
        <f>ROUND(IF(D74='[1]Liste choix'!$C$8,0,IF($H74=$S$6,C74/1.14975*0.09975*0.5,C74/1.14975*0.09975)),2)</f>
        <v>0</v>
      </c>
      <c r="G74" s="11">
        <f>C74-E74-F74</f>
        <v>905.43</v>
      </c>
      <c r="H74" s="9" t="s">
        <v>17</v>
      </c>
      <c r="I74" s="9" t="s">
        <v>8</v>
      </c>
      <c r="J74" s="10">
        <f>+IF($H74=$J$6,$G74,0)-IF($I74=$J$6,$G74,0)</f>
        <v>0</v>
      </c>
      <c r="K74" s="10">
        <f>+IF($H74=K$6,$G74,0)-IF($I74=K$6,$G74,0)</f>
        <v>0</v>
      </c>
      <c r="L74" s="10">
        <f>+IF($H74=L$6,$G74,0)-IF($I74=L$6,$G74,0)</f>
        <v>0</v>
      </c>
      <c r="M74" s="10">
        <f>+IF($H74=M$6,$G74,0)-IF($I74=M$6,$G74,0)</f>
        <v>0</v>
      </c>
      <c r="N74" s="10">
        <f>+IF($H74=N$6,$G74,0)-IF($I74=N$6,$G74,0)</f>
        <v>0</v>
      </c>
      <c r="O74" s="10">
        <f>+IF($H74=O$6,$G74,0)-IF($I74=O$6,$G74,0)</f>
        <v>0</v>
      </c>
      <c r="P74" s="10">
        <f>+IF($H74=P$6,$G74,0)-IF($I74=P$6,$G74,0)</f>
        <v>0</v>
      </c>
      <c r="Q74" s="10">
        <f>+IF($H74=Q$6,$G74,0)-IF($I74=Q$6,$G74,0)</f>
        <v>0</v>
      </c>
      <c r="R74" s="10">
        <f>+IF($H74=R$6,$G74,0)-IF($I74=R$6,$G74,0)</f>
        <v>0</v>
      </c>
      <c r="S74" s="10">
        <f>+IF($H74=S$6,$G74,0)-IF($I74=S$6,$G74,0)</f>
        <v>0</v>
      </c>
      <c r="T74" s="10">
        <f>+IF($H74=T$6,$G74,0)-IF($I74=T$6,$G74,0)</f>
        <v>0</v>
      </c>
      <c r="U74" s="10">
        <f>+IF($H74=U$6,$G74,0)-IF($I74=U$6,$G74,0)</f>
        <v>0</v>
      </c>
      <c r="V74" s="10">
        <f>+IF($H74=V$6,$G74,0)-IF($I74=V$6,$G74,0)</f>
        <v>0</v>
      </c>
      <c r="W74" s="10">
        <f>+IF($H74=W$6,$G74,0)-IF($I74=W$6,$G74,0)</f>
        <v>0</v>
      </c>
      <c r="X74" s="10">
        <f>+IF($H74=X$6,$G74,0)-IF($I74=X$6,$G74,0)</f>
        <v>0</v>
      </c>
      <c r="Y74" s="10">
        <f>+IF($H74=Y$6,$G74,0)-IF($I74=Y$6,$G74,0)</f>
        <v>0</v>
      </c>
      <c r="Z74" s="10">
        <f>+IF($H74=Z$6,$G74,0)-IF($I74=Z$6,$G74,0)</f>
        <v>0</v>
      </c>
      <c r="AA74" s="10">
        <f>+IF($H74=AA$6,$G74,0)-IF($I74=AA$6,$G74,0)</f>
        <v>0</v>
      </c>
      <c r="AB74" s="10">
        <f>+IF($H74=AB$6,$G74,0)-IF($I74=AB$6,$G74,0)</f>
        <v>0</v>
      </c>
      <c r="AC74" s="10">
        <f>+IF($H74=AC$6,$G74,0)-IF($I74=AC$6,$G74,0)</f>
        <v>0</v>
      </c>
      <c r="AD74" s="10">
        <f>+IF($H74=AD$6,$G74,0)-IF($I74=AD$6,$G74,0)</f>
        <v>0</v>
      </c>
      <c r="AE74" s="10">
        <f>+IF($H74=AE$6,$G74,0)-IF($I74=AE$6,$G74,0)</f>
        <v>0</v>
      </c>
      <c r="AF74" s="10">
        <f>+IF($H74=AF$6,$G74,0)-IF($I74=AF$6,$G74,0)</f>
        <v>0</v>
      </c>
      <c r="AG74" s="10">
        <f>+IF($H74=AG$6,$C74,0)-IF($I74=AG$6,$C74,0)</f>
        <v>905.43</v>
      </c>
      <c r="AH74" s="10">
        <f>+IF($H74=AH$6,$C74,0)-IF($I74=AH$6,$C74,0)</f>
        <v>-905.43</v>
      </c>
      <c r="AI74" s="10">
        <f>+IF($H74=AI$6,$C74,0)-IF($I74=AI$6,$C74,0)</f>
        <v>0</v>
      </c>
      <c r="AJ74" s="10">
        <f>+IF($H74=AJ$6,$C74,0)-IF($I74=AJ$6,$C74,0)</f>
        <v>0</v>
      </c>
      <c r="AK74" s="10">
        <f>IF(D74="payée",$E74,0)</f>
        <v>0</v>
      </c>
      <c r="AL74" s="10">
        <f>IF(D74="payée",$F74,0)</f>
        <v>0</v>
      </c>
      <c r="AM74" s="10">
        <f>IF(D74="perçue",-$E74,0)</f>
        <v>0</v>
      </c>
      <c r="AN74" s="10">
        <f>IF(D74="perçue",-$F74,0)</f>
        <v>0</v>
      </c>
      <c r="AO74" s="10">
        <f>+IF($H74=AO$6,$G74,0)-IF($I74=AO$6,$G74,0)</f>
        <v>0</v>
      </c>
      <c r="AP74" s="10">
        <f>+IF($H74=AP$6,$G74,0)-IF($I74=AP$6,$G74,0)</f>
        <v>0</v>
      </c>
      <c r="AQ74" s="10">
        <f>+IF($H74=AQ$6,$G74,0)-IF($I74=AQ$6,$G74,0)</f>
        <v>0</v>
      </c>
      <c r="AR74" s="10">
        <f>+IF($H74=AR$6,$G74,0)-IF($I74=AR$6,$G74,0)</f>
        <v>0</v>
      </c>
      <c r="AS74" s="10">
        <f>+IF($H74=AS$6,$G74,0)-IF($I74=AS$6,$G74,0)</f>
        <v>0</v>
      </c>
      <c r="AT74" s="10">
        <f>+IF($H74=AT$6,$G74,0)-IF($I74=AT$6,$G74,0)</f>
        <v>0</v>
      </c>
      <c r="AU74" s="10">
        <f>+IF($H74=AU$6,$G74,0)-IF($I74=AU$6,$G74,0)</f>
        <v>0</v>
      </c>
      <c r="AV74" s="10">
        <f>+IF($H74=AV$6,$G74,0)-IF($I74=AV$6,$G74,0)</f>
        <v>0</v>
      </c>
      <c r="AW74" s="10">
        <f>+IF($H74=AW$6,$G74,0)-IF($I74=AW$6,$G74,0)</f>
        <v>0</v>
      </c>
      <c r="AX74" s="10">
        <f>+IF($H74=AX$6,$G74,0)-IF($I74=AX$6,$G74,0)</f>
        <v>0</v>
      </c>
      <c r="AY74" s="10">
        <f>+IF($H74=AY$6,$G74,0)-IF($I74=AY$6,$G74,0)</f>
        <v>0</v>
      </c>
      <c r="AZ74" s="10">
        <f>+IF($H74=AZ$6,$G74,0)-IF($I74=AZ$6,$G74,0)</f>
        <v>0</v>
      </c>
      <c r="BA74" s="10">
        <f>+IF($H74=BA$6,$C74,0)-IF($I74=BA$6,$C74,0)</f>
        <v>0</v>
      </c>
      <c r="BB74" s="10">
        <f>+IF($H74=BB$6,$C74,0)-IF($I74=BB$6,$C74,0)</f>
        <v>0</v>
      </c>
      <c r="BC74" s="10">
        <f>+IF($H74=BC$6,$C74,0)-IF($I74=BC$6,$C74,0)</f>
        <v>0</v>
      </c>
      <c r="BD74" s="10">
        <f>+IF($H74=BD$6,$C74,0)-IF($I74=BD$6,$C74,0)</f>
        <v>0</v>
      </c>
      <c r="BE74" s="10">
        <f>+IF($H74=BE$6,$C74,0)-IF($I74=BE$6,$C74,0)</f>
        <v>0</v>
      </c>
      <c r="BF74" s="10">
        <f>+IF($H74=BF$6,$C74,0)-IF($I74=BF$6,$C74,0)</f>
        <v>0</v>
      </c>
      <c r="BG74" s="10">
        <f>+IF($H74=BG$6,$C74,0)-IF($I74=BG$6,$C74,0)</f>
        <v>0</v>
      </c>
      <c r="BH74" s="10">
        <f>+IF($H74=BH$6,$C74,0)-IF($I74=BH$6,$C74,0)</f>
        <v>0</v>
      </c>
      <c r="BI74" s="10">
        <f>+IF($H74=BI$6,$G74,0)-IF($I74=BI$6,$G74,0)</f>
        <v>0</v>
      </c>
      <c r="BJ74" s="10">
        <f>+IF($H74=BJ$6,$G74,0)-IF($I74=BJ$6,$G74,0)</f>
        <v>0</v>
      </c>
      <c r="BK74" s="10">
        <f>+IF($H74=BK$6,$G74,0)-IF($I74=BK$6,$G74,0)</f>
        <v>0</v>
      </c>
      <c r="BL74" s="10">
        <f>+IF($H74=BL$6,$G74,0)-IF($I74=BL$6,$G74,0)</f>
        <v>0</v>
      </c>
      <c r="BM74" s="10">
        <f>+IF($H74=BM$6,$G74,0)-IF($I74=BM$6,$G74,0)</f>
        <v>0</v>
      </c>
      <c r="BN74" s="10">
        <f>+IF($H74=BN$6,$G74,0)-IF($I74=BN$6,$G74,0)</f>
        <v>0</v>
      </c>
      <c r="BO74" s="10">
        <f>+IF($H74=BO$6,$G74,0)-IF($I74=BO$6,$G74,0)</f>
        <v>0</v>
      </c>
      <c r="BP74" s="10">
        <f>+IF($H74=BP$6,$G74,0)-IF($I74=BP$6,$G74,0)</f>
        <v>0</v>
      </c>
      <c r="BQ74" s="10">
        <f>+IF($H74=BQ$6,$G74,0)-IF($I74=BQ$6,$G74,0)</f>
        <v>0</v>
      </c>
      <c r="BR74" s="10">
        <f>SUM(J74:BQ74)</f>
        <v>0</v>
      </c>
    </row>
    <row r="75" spans="1:70" s="9" customFormat="1" x14ac:dyDescent="0.25">
      <c r="A75" s="9">
        <v>45510</v>
      </c>
      <c r="B75" s="16" t="s">
        <v>73</v>
      </c>
      <c r="C75" s="11">
        <v>2313.88</v>
      </c>
      <c r="D75" s="11" t="s">
        <v>13</v>
      </c>
      <c r="E75" s="11">
        <f>ROUND(IF(D75='[1]Liste choix'!$C$8,0,IF($H75=$S$6,(C75/1.14975*0.05*0.5),C75/1.14975*0.05)),2)</f>
        <v>0</v>
      </c>
      <c r="F75" s="11">
        <f>ROUND(IF(D75='[1]Liste choix'!$C$8,0,IF($H75=$S$6,C75/1.14975*0.09975*0.5,C75/1.14975*0.09975)),2)</f>
        <v>0</v>
      </c>
      <c r="G75" s="11">
        <f>C75-E75-F75</f>
        <v>2313.88</v>
      </c>
      <c r="H75" s="9" t="s">
        <v>17</v>
      </c>
      <c r="I75" s="9" t="s">
        <v>8</v>
      </c>
      <c r="J75" s="10">
        <f>+IF($H75=$J$6,$G75,0)-IF($I75=$J$6,$G75,0)</f>
        <v>0</v>
      </c>
      <c r="K75" s="10">
        <f>+IF($H75=K$6,$G75,0)-IF($I75=K$6,$G75,0)</f>
        <v>0</v>
      </c>
      <c r="L75" s="10">
        <f>+IF($H75=L$6,$G75,0)-IF($I75=L$6,$G75,0)</f>
        <v>0</v>
      </c>
      <c r="M75" s="10">
        <f>+IF($H75=M$6,$G75,0)-IF($I75=M$6,$G75,0)</f>
        <v>0</v>
      </c>
      <c r="N75" s="10">
        <f>+IF($H75=N$6,$G75,0)-IF($I75=N$6,$G75,0)</f>
        <v>0</v>
      </c>
      <c r="O75" s="10">
        <f>+IF($H75=O$6,$G75,0)-IF($I75=O$6,$G75,0)</f>
        <v>0</v>
      </c>
      <c r="P75" s="10">
        <f>+IF($H75=P$6,$G75,0)-IF($I75=P$6,$G75,0)</f>
        <v>0</v>
      </c>
      <c r="Q75" s="10">
        <f>+IF($H75=Q$6,$G75,0)-IF($I75=Q$6,$G75,0)</f>
        <v>0</v>
      </c>
      <c r="R75" s="10">
        <f>+IF($H75=R$6,$G75,0)-IF($I75=R$6,$G75,0)</f>
        <v>0</v>
      </c>
      <c r="S75" s="10">
        <f>+IF($H75=S$6,$G75,0)-IF($I75=S$6,$G75,0)</f>
        <v>0</v>
      </c>
      <c r="T75" s="10">
        <f>+IF($H75=T$6,$G75,0)-IF($I75=T$6,$G75,0)</f>
        <v>0</v>
      </c>
      <c r="U75" s="10">
        <f>+IF($H75=U$6,$G75,0)-IF($I75=U$6,$G75,0)</f>
        <v>0</v>
      </c>
      <c r="V75" s="10">
        <f>+IF($H75=V$6,$G75,0)-IF($I75=V$6,$G75,0)</f>
        <v>0</v>
      </c>
      <c r="W75" s="10">
        <f>+IF($H75=W$6,$G75,0)-IF($I75=W$6,$G75,0)</f>
        <v>0</v>
      </c>
      <c r="X75" s="10">
        <f>+IF($H75=X$6,$G75,0)-IF($I75=X$6,$G75,0)</f>
        <v>0</v>
      </c>
      <c r="Y75" s="10">
        <f>+IF($H75=Y$6,$G75,0)-IF($I75=Y$6,$G75,0)</f>
        <v>0</v>
      </c>
      <c r="Z75" s="10">
        <f>+IF($H75=Z$6,$G75,0)-IF($I75=Z$6,$G75,0)</f>
        <v>0</v>
      </c>
      <c r="AA75" s="10">
        <f>+IF($H75=AA$6,$G75,0)-IF($I75=AA$6,$G75,0)</f>
        <v>0</v>
      </c>
      <c r="AB75" s="10">
        <f>+IF($H75=AB$6,$G75,0)-IF($I75=AB$6,$G75,0)</f>
        <v>0</v>
      </c>
      <c r="AC75" s="10">
        <f>+IF($H75=AC$6,$G75,0)-IF($I75=AC$6,$G75,0)</f>
        <v>0</v>
      </c>
      <c r="AD75" s="10">
        <f>+IF($H75=AD$6,$G75,0)-IF($I75=AD$6,$G75,0)</f>
        <v>0</v>
      </c>
      <c r="AE75" s="10">
        <f>+IF($H75=AE$6,$G75,0)-IF($I75=AE$6,$G75,0)</f>
        <v>0</v>
      </c>
      <c r="AF75" s="10">
        <f>+IF($H75=AF$6,$G75,0)-IF($I75=AF$6,$G75,0)</f>
        <v>0</v>
      </c>
      <c r="AG75" s="10">
        <f>+IF($H75=AG$6,$C75,0)-IF($I75=AG$6,$C75,0)</f>
        <v>2313.88</v>
      </c>
      <c r="AH75" s="10">
        <f>+IF($H75=AH$6,$C75,0)-IF($I75=AH$6,$C75,0)</f>
        <v>-2313.88</v>
      </c>
      <c r="AI75" s="10">
        <f>+IF($H75=AI$6,$C75,0)-IF($I75=AI$6,$C75,0)</f>
        <v>0</v>
      </c>
      <c r="AJ75" s="10">
        <f>+IF($H75=AJ$6,$C75,0)-IF($I75=AJ$6,$C75,0)</f>
        <v>0</v>
      </c>
      <c r="AK75" s="10">
        <f>IF(D75="payée",$E75,0)</f>
        <v>0</v>
      </c>
      <c r="AL75" s="10">
        <f>IF(D75="payée",$F75,0)</f>
        <v>0</v>
      </c>
      <c r="AM75" s="10">
        <f>IF(D75="perçue",-$E75,0)</f>
        <v>0</v>
      </c>
      <c r="AN75" s="10">
        <f>IF(D75="perçue",-$F75,0)</f>
        <v>0</v>
      </c>
      <c r="AO75" s="10">
        <f>+IF($H75=AO$6,$G75,0)-IF($I75=AO$6,$G75,0)</f>
        <v>0</v>
      </c>
      <c r="AP75" s="10">
        <f>+IF($H75=AP$6,$G75,0)-IF($I75=AP$6,$G75,0)</f>
        <v>0</v>
      </c>
      <c r="AQ75" s="10">
        <f>+IF($H75=AQ$6,$G75,0)-IF($I75=AQ$6,$G75,0)</f>
        <v>0</v>
      </c>
      <c r="AR75" s="10">
        <f>+IF($H75=AR$6,$G75,0)-IF($I75=AR$6,$G75,0)</f>
        <v>0</v>
      </c>
      <c r="AS75" s="10">
        <f>+IF($H75=AS$6,$G75,0)-IF($I75=AS$6,$G75,0)</f>
        <v>0</v>
      </c>
      <c r="AT75" s="10">
        <f>+IF($H75=AT$6,$G75,0)-IF($I75=AT$6,$G75,0)</f>
        <v>0</v>
      </c>
      <c r="AU75" s="10">
        <f>+IF($H75=AU$6,$G75,0)-IF($I75=AU$6,$G75,0)</f>
        <v>0</v>
      </c>
      <c r="AV75" s="10">
        <f>+IF($H75=AV$6,$G75,0)-IF($I75=AV$6,$G75,0)</f>
        <v>0</v>
      </c>
      <c r="AW75" s="10">
        <f>+IF($H75=AW$6,$G75,0)-IF($I75=AW$6,$G75,0)</f>
        <v>0</v>
      </c>
      <c r="AX75" s="10">
        <f>+IF($H75=AX$6,$G75,0)-IF($I75=AX$6,$G75,0)</f>
        <v>0</v>
      </c>
      <c r="AY75" s="10">
        <f>+IF($H75=AY$6,$G75,0)-IF($I75=AY$6,$G75,0)</f>
        <v>0</v>
      </c>
      <c r="AZ75" s="10">
        <f>+IF($H75=AZ$6,$G75,0)-IF($I75=AZ$6,$G75,0)</f>
        <v>0</v>
      </c>
      <c r="BA75" s="10">
        <f>+IF($H75=BA$6,$C75,0)-IF($I75=BA$6,$C75,0)</f>
        <v>0</v>
      </c>
      <c r="BB75" s="10">
        <f>+IF($H75=BB$6,$C75,0)-IF($I75=BB$6,$C75,0)</f>
        <v>0</v>
      </c>
      <c r="BC75" s="10">
        <f>+IF($H75=BC$6,$C75,0)-IF($I75=BC$6,$C75,0)</f>
        <v>0</v>
      </c>
      <c r="BD75" s="10">
        <f>+IF($H75=BD$6,$C75,0)-IF($I75=BD$6,$C75,0)</f>
        <v>0</v>
      </c>
      <c r="BE75" s="10">
        <f>+IF($H75=BE$6,$C75,0)-IF($I75=BE$6,$C75,0)</f>
        <v>0</v>
      </c>
      <c r="BF75" s="10">
        <f>+IF($H75=BF$6,$C75,0)-IF($I75=BF$6,$C75,0)</f>
        <v>0</v>
      </c>
      <c r="BG75" s="10">
        <f>+IF($H75=BG$6,$C75,0)-IF($I75=BG$6,$C75,0)</f>
        <v>0</v>
      </c>
      <c r="BH75" s="10">
        <f>+IF($H75=BH$6,$C75,0)-IF($I75=BH$6,$C75,0)</f>
        <v>0</v>
      </c>
      <c r="BI75" s="10">
        <f>+IF($H75=BI$6,$G75,0)-IF($I75=BI$6,$G75,0)</f>
        <v>0</v>
      </c>
      <c r="BJ75" s="10">
        <f>+IF($H75=BJ$6,$G75,0)-IF($I75=BJ$6,$G75,0)</f>
        <v>0</v>
      </c>
      <c r="BK75" s="10">
        <f>+IF($H75=BK$6,$G75,0)-IF($I75=BK$6,$G75,0)</f>
        <v>0</v>
      </c>
      <c r="BL75" s="10">
        <f>+IF($H75=BL$6,$G75,0)-IF($I75=BL$6,$G75,0)</f>
        <v>0</v>
      </c>
      <c r="BM75" s="10">
        <f>+IF($H75=BM$6,$G75,0)-IF($I75=BM$6,$G75,0)</f>
        <v>0</v>
      </c>
      <c r="BN75" s="10">
        <f>+IF($H75=BN$6,$G75,0)-IF($I75=BN$6,$G75,0)</f>
        <v>0</v>
      </c>
      <c r="BO75" s="10">
        <f>+IF($H75=BO$6,$G75,0)-IF($I75=BO$6,$G75,0)</f>
        <v>0</v>
      </c>
      <c r="BP75" s="10">
        <f>+IF($H75=BP$6,$G75,0)-IF($I75=BP$6,$G75,0)</f>
        <v>0</v>
      </c>
      <c r="BQ75" s="10">
        <f>+IF($H75=BQ$6,$G75,0)-IF($I75=BQ$6,$G75,0)</f>
        <v>0</v>
      </c>
      <c r="BR75" s="10">
        <f>SUM(J75:BQ75)</f>
        <v>0</v>
      </c>
    </row>
    <row r="76" spans="1:70" s="9" customFormat="1" x14ac:dyDescent="0.25">
      <c r="A76" s="9">
        <v>45510</v>
      </c>
      <c r="B76" s="16" t="s">
        <v>72</v>
      </c>
      <c r="C76" s="11">
        <v>704.23</v>
      </c>
      <c r="D76" s="11" t="s">
        <v>13</v>
      </c>
      <c r="E76" s="11">
        <f>ROUND(IF(D76='[1]Liste choix'!$C$8,0,IF($H76=$S$6,(C76/1.14975*0.05*0.5),C76/1.14975*0.05)),2)</f>
        <v>0</v>
      </c>
      <c r="F76" s="11">
        <f>ROUND(IF(D76='[1]Liste choix'!$C$8,0,IF($H76=$S$6,C76/1.14975*0.09975*0.5,C76/1.14975*0.09975)),2)</f>
        <v>0</v>
      </c>
      <c r="G76" s="11">
        <f>C76-E76-F76</f>
        <v>704.23</v>
      </c>
      <c r="H76" s="9" t="s">
        <v>17</v>
      </c>
      <c r="I76" s="9" t="s">
        <v>8</v>
      </c>
      <c r="J76" s="10">
        <f>+IF($H76=$J$6,$G76,0)-IF($I76=$J$6,$G76,0)</f>
        <v>0</v>
      </c>
      <c r="K76" s="10">
        <f>+IF($H76=K$6,$G76,0)-IF($I76=K$6,$G76,0)</f>
        <v>0</v>
      </c>
      <c r="L76" s="10">
        <f>+IF($H76=L$6,$G76,0)-IF($I76=L$6,$G76,0)</f>
        <v>0</v>
      </c>
      <c r="M76" s="10">
        <f>+IF($H76=M$6,$G76,0)-IF($I76=M$6,$G76,0)</f>
        <v>0</v>
      </c>
      <c r="N76" s="10">
        <f>+IF($H76=N$6,$G76,0)-IF($I76=N$6,$G76,0)</f>
        <v>0</v>
      </c>
      <c r="O76" s="10">
        <f>+IF($H76=O$6,$G76,0)-IF($I76=O$6,$G76,0)</f>
        <v>0</v>
      </c>
      <c r="P76" s="10">
        <f>+IF($H76=P$6,$G76,0)-IF($I76=P$6,$G76,0)</f>
        <v>0</v>
      </c>
      <c r="Q76" s="10">
        <f>+IF($H76=Q$6,$G76,0)-IF($I76=Q$6,$G76,0)</f>
        <v>0</v>
      </c>
      <c r="R76" s="10">
        <f>+IF($H76=R$6,$G76,0)-IF($I76=R$6,$G76,0)</f>
        <v>0</v>
      </c>
      <c r="S76" s="10">
        <f>+IF($H76=S$6,$G76,0)-IF($I76=S$6,$G76,0)</f>
        <v>0</v>
      </c>
      <c r="T76" s="10">
        <f>+IF($H76=T$6,$G76,0)-IF($I76=T$6,$G76,0)</f>
        <v>0</v>
      </c>
      <c r="U76" s="10">
        <f>+IF($H76=U$6,$G76,0)-IF($I76=U$6,$G76,0)</f>
        <v>0</v>
      </c>
      <c r="V76" s="10">
        <f>+IF($H76=V$6,$G76,0)-IF($I76=V$6,$G76,0)</f>
        <v>0</v>
      </c>
      <c r="W76" s="10">
        <f>+IF($H76=W$6,$G76,0)-IF($I76=W$6,$G76,0)</f>
        <v>0</v>
      </c>
      <c r="X76" s="10">
        <f>+IF($H76=X$6,$G76,0)-IF($I76=X$6,$G76,0)</f>
        <v>0</v>
      </c>
      <c r="Y76" s="10">
        <f>+IF($H76=Y$6,$G76,0)-IF($I76=Y$6,$G76,0)</f>
        <v>0</v>
      </c>
      <c r="Z76" s="10">
        <f>+IF($H76=Z$6,$G76,0)-IF($I76=Z$6,$G76,0)</f>
        <v>0</v>
      </c>
      <c r="AA76" s="10">
        <f>+IF($H76=AA$6,$G76,0)-IF($I76=AA$6,$G76,0)</f>
        <v>0</v>
      </c>
      <c r="AB76" s="10">
        <f>+IF($H76=AB$6,$G76,0)-IF($I76=AB$6,$G76,0)</f>
        <v>0</v>
      </c>
      <c r="AC76" s="10">
        <f>+IF($H76=AC$6,$G76,0)-IF($I76=AC$6,$G76,0)</f>
        <v>0</v>
      </c>
      <c r="AD76" s="10">
        <f>+IF($H76=AD$6,$G76,0)-IF($I76=AD$6,$G76,0)</f>
        <v>0</v>
      </c>
      <c r="AE76" s="10">
        <f>+IF($H76=AE$6,$G76,0)-IF($I76=AE$6,$G76,0)</f>
        <v>0</v>
      </c>
      <c r="AF76" s="10">
        <f>+IF($H76=AF$6,$G76,0)-IF($I76=AF$6,$G76,0)</f>
        <v>0</v>
      </c>
      <c r="AG76" s="10">
        <f>+IF($H76=AG$6,$C76,0)-IF($I76=AG$6,$C76,0)</f>
        <v>704.23</v>
      </c>
      <c r="AH76" s="10">
        <f>+IF($H76=AH$6,$C76,0)-IF($I76=AH$6,$C76,0)</f>
        <v>-704.23</v>
      </c>
      <c r="AI76" s="10">
        <f>+IF($H76=AI$6,$C76,0)-IF($I76=AI$6,$C76,0)</f>
        <v>0</v>
      </c>
      <c r="AJ76" s="10">
        <f>+IF($H76=AJ$6,$C76,0)-IF($I76=AJ$6,$C76,0)</f>
        <v>0</v>
      </c>
      <c r="AK76" s="10">
        <f>IF(D76="payée",$E76,0)</f>
        <v>0</v>
      </c>
      <c r="AL76" s="10">
        <f>IF(D76="payée",$F76,0)</f>
        <v>0</v>
      </c>
      <c r="AM76" s="10">
        <f>IF(D76="perçue",-$E76,0)</f>
        <v>0</v>
      </c>
      <c r="AN76" s="10">
        <f>IF(D76="perçue",-$F76,0)</f>
        <v>0</v>
      </c>
      <c r="AO76" s="10">
        <f>+IF($H76=AO$6,$G76,0)-IF($I76=AO$6,$G76,0)</f>
        <v>0</v>
      </c>
      <c r="AP76" s="10">
        <f>+IF($H76=AP$6,$G76,0)-IF($I76=AP$6,$G76,0)</f>
        <v>0</v>
      </c>
      <c r="AQ76" s="10">
        <f>+IF($H76=AQ$6,$G76,0)-IF($I76=AQ$6,$G76,0)</f>
        <v>0</v>
      </c>
      <c r="AR76" s="10">
        <f>+IF($H76=AR$6,$G76,0)-IF($I76=AR$6,$G76,0)</f>
        <v>0</v>
      </c>
      <c r="AS76" s="10">
        <f>+IF($H76=AS$6,$G76,0)-IF($I76=AS$6,$G76,0)</f>
        <v>0</v>
      </c>
      <c r="AT76" s="10">
        <f>+IF($H76=AT$6,$G76,0)-IF($I76=AT$6,$G76,0)</f>
        <v>0</v>
      </c>
      <c r="AU76" s="10">
        <f>+IF($H76=AU$6,$G76,0)-IF($I76=AU$6,$G76,0)</f>
        <v>0</v>
      </c>
      <c r="AV76" s="10">
        <f>+IF($H76=AV$6,$G76,0)-IF($I76=AV$6,$G76,0)</f>
        <v>0</v>
      </c>
      <c r="AW76" s="10">
        <f>+IF($H76=AW$6,$G76,0)-IF($I76=AW$6,$G76,0)</f>
        <v>0</v>
      </c>
      <c r="AX76" s="10">
        <f>+IF($H76=AX$6,$G76,0)-IF($I76=AX$6,$G76,0)</f>
        <v>0</v>
      </c>
      <c r="AY76" s="10">
        <f>+IF($H76=AY$6,$G76,0)-IF($I76=AY$6,$G76,0)</f>
        <v>0</v>
      </c>
      <c r="AZ76" s="10">
        <f>+IF($H76=AZ$6,$G76,0)-IF($I76=AZ$6,$G76,0)</f>
        <v>0</v>
      </c>
      <c r="BA76" s="10">
        <f>+IF($H76=BA$6,$C76,0)-IF($I76=BA$6,$C76,0)</f>
        <v>0</v>
      </c>
      <c r="BB76" s="10">
        <f>+IF($H76=BB$6,$C76,0)-IF($I76=BB$6,$C76,0)</f>
        <v>0</v>
      </c>
      <c r="BC76" s="10">
        <f>+IF($H76=BC$6,$C76,0)-IF($I76=BC$6,$C76,0)</f>
        <v>0</v>
      </c>
      <c r="BD76" s="10">
        <f>+IF($H76=BD$6,$C76,0)-IF($I76=BD$6,$C76,0)</f>
        <v>0</v>
      </c>
      <c r="BE76" s="10">
        <f>+IF($H76=BE$6,$C76,0)-IF($I76=BE$6,$C76,0)</f>
        <v>0</v>
      </c>
      <c r="BF76" s="10">
        <f>+IF($H76=BF$6,$C76,0)-IF($I76=BF$6,$C76,0)</f>
        <v>0</v>
      </c>
      <c r="BG76" s="10">
        <f>+IF($H76=BG$6,$C76,0)-IF($I76=BG$6,$C76,0)</f>
        <v>0</v>
      </c>
      <c r="BH76" s="10">
        <f>+IF($H76=BH$6,$C76,0)-IF($I76=BH$6,$C76,0)</f>
        <v>0</v>
      </c>
      <c r="BI76" s="10">
        <f>+IF($H76=BI$6,$G76,0)-IF($I76=BI$6,$G76,0)</f>
        <v>0</v>
      </c>
      <c r="BJ76" s="10">
        <f>+IF($H76=BJ$6,$G76,0)-IF($I76=BJ$6,$G76,0)</f>
        <v>0</v>
      </c>
      <c r="BK76" s="10">
        <f>+IF($H76=BK$6,$G76,0)-IF($I76=BK$6,$G76,0)</f>
        <v>0</v>
      </c>
      <c r="BL76" s="10">
        <f>+IF($H76=BL$6,$G76,0)-IF($I76=BL$6,$G76,0)</f>
        <v>0</v>
      </c>
      <c r="BM76" s="10">
        <f>+IF($H76=BM$6,$G76,0)-IF($I76=BM$6,$G76,0)</f>
        <v>0</v>
      </c>
      <c r="BN76" s="10">
        <f>+IF($H76=BN$6,$G76,0)-IF($I76=BN$6,$G76,0)</f>
        <v>0</v>
      </c>
      <c r="BO76" s="10">
        <f>+IF($H76=BO$6,$G76,0)-IF($I76=BO$6,$G76,0)</f>
        <v>0</v>
      </c>
      <c r="BP76" s="10">
        <f>+IF($H76=BP$6,$G76,0)-IF($I76=BP$6,$G76,0)</f>
        <v>0</v>
      </c>
      <c r="BQ76" s="10">
        <f>+IF($H76=BQ$6,$G76,0)-IF($I76=BQ$6,$G76,0)</f>
        <v>0</v>
      </c>
      <c r="BR76" s="10">
        <f>SUM(J76:BQ76)</f>
        <v>0</v>
      </c>
    </row>
    <row r="77" spans="1:70" s="9" customFormat="1" x14ac:dyDescent="0.25">
      <c r="A77" s="9">
        <v>45510</v>
      </c>
      <c r="B77" s="16" t="s">
        <v>71</v>
      </c>
      <c r="C77" s="11">
        <v>301.81</v>
      </c>
      <c r="D77" s="11" t="s">
        <v>13</v>
      </c>
      <c r="E77" s="11">
        <f>ROUND(IF(D77='[1]Liste choix'!$C$8,0,IF($H77=$S$6,(C77/1.14975*0.05*0.5),C77/1.14975*0.05)),2)</f>
        <v>0</v>
      </c>
      <c r="F77" s="11">
        <f>ROUND(IF(D77='[1]Liste choix'!$C$8,0,IF($H77=$S$6,C77/1.14975*0.09975*0.5,C77/1.14975*0.09975)),2)</f>
        <v>0</v>
      </c>
      <c r="G77" s="11">
        <f>C77-E77-F77</f>
        <v>301.81</v>
      </c>
      <c r="H77" s="9" t="s">
        <v>17</v>
      </c>
      <c r="I77" s="9" t="s">
        <v>8</v>
      </c>
      <c r="J77" s="10">
        <f>+IF($H77=$J$6,$G77,0)-IF($I77=$J$6,$G77,0)</f>
        <v>0</v>
      </c>
      <c r="K77" s="10">
        <f>+IF($H77=K$6,$G77,0)-IF($I77=K$6,$G77,0)</f>
        <v>0</v>
      </c>
      <c r="L77" s="10">
        <f>+IF($H77=L$6,$G77,0)-IF($I77=L$6,$G77,0)</f>
        <v>0</v>
      </c>
      <c r="M77" s="10">
        <f>+IF($H77=M$6,$G77,0)-IF($I77=M$6,$G77,0)</f>
        <v>0</v>
      </c>
      <c r="N77" s="10">
        <f>+IF($H77=N$6,$G77,0)-IF($I77=N$6,$G77,0)</f>
        <v>0</v>
      </c>
      <c r="O77" s="10">
        <f>+IF($H77=O$6,$G77,0)-IF($I77=O$6,$G77,0)</f>
        <v>0</v>
      </c>
      <c r="P77" s="10">
        <f>+IF($H77=P$6,$G77,0)-IF($I77=P$6,$G77,0)</f>
        <v>0</v>
      </c>
      <c r="Q77" s="10">
        <f>+IF($H77=Q$6,$G77,0)-IF($I77=Q$6,$G77,0)</f>
        <v>0</v>
      </c>
      <c r="R77" s="10">
        <f>+IF($H77=R$6,$G77,0)-IF($I77=R$6,$G77,0)</f>
        <v>0</v>
      </c>
      <c r="S77" s="10">
        <f>+IF($H77=S$6,$G77,0)-IF($I77=S$6,$G77,0)</f>
        <v>0</v>
      </c>
      <c r="T77" s="10">
        <f>+IF($H77=T$6,$G77,0)-IF($I77=T$6,$G77,0)</f>
        <v>0</v>
      </c>
      <c r="U77" s="10">
        <f>+IF($H77=U$6,$G77,0)-IF($I77=U$6,$G77,0)</f>
        <v>0</v>
      </c>
      <c r="V77" s="10">
        <f>+IF($H77=V$6,$G77,0)-IF($I77=V$6,$G77,0)</f>
        <v>0</v>
      </c>
      <c r="W77" s="10">
        <f>+IF($H77=W$6,$G77,0)-IF($I77=W$6,$G77,0)</f>
        <v>0</v>
      </c>
      <c r="X77" s="10">
        <f>+IF($H77=X$6,$G77,0)-IF($I77=X$6,$G77,0)</f>
        <v>0</v>
      </c>
      <c r="Y77" s="10">
        <f>+IF($H77=Y$6,$G77,0)-IF($I77=Y$6,$G77,0)</f>
        <v>0</v>
      </c>
      <c r="Z77" s="10">
        <f>+IF($H77=Z$6,$G77,0)-IF($I77=Z$6,$G77,0)</f>
        <v>0</v>
      </c>
      <c r="AA77" s="10">
        <f>+IF($H77=AA$6,$G77,0)-IF($I77=AA$6,$G77,0)</f>
        <v>0</v>
      </c>
      <c r="AB77" s="10">
        <f>+IF($H77=AB$6,$G77,0)-IF($I77=AB$6,$G77,0)</f>
        <v>0</v>
      </c>
      <c r="AC77" s="10">
        <f>+IF($H77=AC$6,$G77,0)-IF($I77=AC$6,$G77,0)</f>
        <v>0</v>
      </c>
      <c r="AD77" s="10">
        <f>+IF($H77=AD$6,$G77,0)-IF($I77=AD$6,$G77,0)</f>
        <v>0</v>
      </c>
      <c r="AE77" s="10">
        <f>+IF($H77=AE$6,$G77,0)-IF($I77=AE$6,$G77,0)</f>
        <v>0</v>
      </c>
      <c r="AF77" s="10">
        <f>+IF($H77=AF$6,$G77,0)-IF($I77=AF$6,$G77,0)</f>
        <v>0</v>
      </c>
      <c r="AG77" s="10">
        <f>+IF($H77=AG$6,$C77,0)-IF($I77=AG$6,$C77,0)</f>
        <v>301.81</v>
      </c>
      <c r="AH77" s="10">
        <f>+IF($H77=AH$6,$C77,0)-IF($I77=AH$6,$C77,0)</f>
        <v>-301.81</v>
      </c>
      <c r="AI77" s="10">
        <f>+IF($H77=AI$6,$C77,0)-IF($I77=AI$6,$C77,0)</f>
        <v>0</v>
      </c>
      <c r="AJ77" s="10">
        <f>+IF($H77=AJ$6,$C77,0)-IF($I77=AJ$6,$C77,0)</f>
        <v>0</v>
      </c>
      <c r="AK77" s="10">
        <f>IF(D77="payée",$E77,0)</f>
        <v>0</v>
      </c>
      <c r="AL77" s="10">
        <f>IF(D77="payée",$F77,0)</f>
        <v>0</v>
      </c>
      <c r="AM77" s="10">
        <f>IF(D77="perçue",-$E77,0)</f>
        <v>0</v>
      </c>
      <c r="AN77" s="10">
        <f>IF(D77="perçue",-$F77,0)</f>
        <v>0</v>
      </c>
      <c r="AO77" s="10">
        <f>+IF($H77=AO$6,$G77,0)-IF($I77=AO$6,$G77,0)</f>
        <v>0</v>
      </c>
      <c r="AP77" s="10">
        <f>+IF($H77=AP$6,$G77,0)-IF($I77=AP$6,$G77,0)</f>
        <v>0</v>
      </c>
      <c r="AQ77" s="10">
        <f>+IF($H77=AQ$6,$G77,0)-IF($I77=AQ$6,$G77,0)</f>
        <v>0</v>
      </c>
      <c r="AR77" s="10">
        <f>+IF($H77=AR$6,$G77,0)-IF($I77=AR$6,$G77,0)</f>
        <v>0</v>
      </c>
      <c r="AS77" s="10">
        <f>+IF($H77=AS$6,$G77,0)-IF($I77=AS$6,$G77,0)</f>
        <v>0</v>
      </c>
      <c r="AT77" s="10">
        <f>+IF($H77=AT$6,$G77,0)-IF($I77=AT$6,$G77,0)</f>
        <v>0</v>
      </c>
      <c r="AU77" s="10">
        <f>+IF($H77=AU$6,$G77,0)-IF($I77=AU$6,$G77,0)</f>
        <v>0</v>
      </c>
      <c r="AV77" s="10">
        <f>+IF($H77=AV$6,$G77,0)-IF($I77=AV$6,$G77,0)</f>
        <v>0</v>
      </c>
      <c r="AW77" s="10">
        <f>+IF($H77=AW$6,$G77,0)-IF($I77=AW$6,$G77,0)</f>
        <v>0</v>
      </c>
      <c r="AX77" s="10">
        <f>+IF($H77=AX$6,$G77,0)-IF($I77=AX$6,$G77,0)</f>
        <v>0</v>
      </c>
      <c r="AY77" s="10">
        <f>+IF($H77=AY$6,$G77,0)-IF($I77=AY$6,$G77,0)</f>
        <v>0</v>
      </c>
      <c r="AZ77" s="10">
        <f>+IF($H77=AZ$6,$G77,0)-IF($I77=AZ$6,$G77,0)</f>
        <v>0</v>
      </c>
      <c r="BA77" s="10">
        <f>+IF($H77=BA$6,$C77,0)-IF($I77=BA$6,$C77,0)</f>
        <v>0</v>
      </c>
      <c r="BB77" s="10">
        <f>+IF($H77=BB$6,$C77,0)-IF($I77=BB$6,$C77,0)</f>
        <v>0</v>
      </c>
      <c r="BC77" s="10">
        <f>+IF($H77=BC$6,$C77,0)-IF($I77=BC$6,$C77,0)</f>
        <v>0</v>
      </c>
      <c r="BD77" s="10">
        <f>+IF($H77=BD$6,$C77,0)-IF($I77=BD$6,$C77,0)</f>
        <v>0</v>
      </c>
      <c r="BE77" s="10">
        <f>+IF($H77=BE$6,$C77,0)-IF($I77=BE$6,$C77,0)</f>
        <v>0</v>
      </c>
      <c r="BF77" s="10">
        <f>+IF($H77=BF$6,$C77,0)-IF($I77=BF$6,$C77,0)</f>
        <v>0</v>
      </c>
      <c r="BG77" s="10">
        <f>+IF($H77=BG$6,$C77,0)-IF($I77=BG$6,$C77,0)</f>
        <v>0</v>
      </c>
      <c r="BH77" s="10">
        <f>+IF($H77=BH$6,$C77,0)-IF($I77=BH$6,$C77,0)</f>
        <v>0</v>
      </c>
      <c r="BI77" s="10">
        <f>+IF($H77=BI$6,$G77,0)-IF($I77=BI$6,$G77,0)</f>
        <v>0</v>
      </c>
      <c r="BJ77" s="10">
        <f>+IF($H77=BJ$6,$G77,0)-IF($I77=BJ$6,$G77,0)</f>
        <v>0</v>
      </c>
      <c r="BK77" s="10">
        <f>+IF($H77=BK$6,$G77,0)-IF($I77=BK$6,$G77,0)</f>
        <v>0</v>
      </c>
      <c r="BL77" s="10">
        <f>+IF($H77=BL$6,$G77,0)-IF($I77=BL$6,$G77,0)</f>
        <v>0</v>
      </c>
      <c r="BM77" s="10">
        <f>+IF($H77=BM$6,$G77,0)-IF($I77=BM$6,$G77,0)</f>
        <v>0</v>
      </c>
      <c r="BN77" s="10">
        <f>+IF($H77=BN$6,$G77,0)-IF($I77=BN$6,$G77,0)</f>
        <v>0</v>
      </c>
      <c r="BO77" s="10">
        <f>+IF($H77=BO$6,$G77,0)-IF($I77=BO$6,$G77,0)</f>
        <v>0</v>
      </c>
      <c r="BP77" s="10">
        <f>+IF($H77=BP$6,$G77,0)-IF($I77=BP$6,$G77,0)</f>
        <v>0</v>
      </c>
      <c r="BQ77" s="10">
        <f>+IF($H77=BQ$6,$G77,0)-IF($I77=BQ$6,$G77,0)</f>
        <v>0</v>
      </c>
      <c r="BR77" s="10">
        <f>SUM(J77:BQ77)</f>
        <v>0</v>
      </c>
    </row>
    <row r="78" spans="1:70" s="9" customFormat="1" x14ac:dyDescent="0.25">
      <c r="A78" s="9">
        <v>45510</v>
      </c>
      <c r="B78" s="16" t="s">
        <v>70</v>
      </c>
      <c r="C78" s="11">
        <v>5432.52</v>
      </c>
      <c r="D78" s="11" t="s">
        <v>13</v>
      </c>
      <c r="E78" s="11">
        <f>ROUND(IF(D78='[1]Liste choix'!$C$8,0,IF($H78=$S$6,(C78/1.14975*0.05*0.5),C78/1.14975*0.05)),2)</f>
        <v>0</v>
      </c>
      <c r="F78" s="11">
        <f>ROUND(IF(D78='[1]Liste choix'!$C$8,0,IF($H78=$S$6,C78/1.14975*0.09975*0.5,C78/1.14975*0.09975)),2)</f>
        <v>0</v>
      </c>
      <c r="G78" s="11">
        <f>C78-E78-F78</f>
        <v>5432.52</v>
      </c>
      <c r="H78" s="9" t="s">
        <v>17</v>
      </c>
      <c r="I78" s="9" t="s">
        <v>8</v>
      </c>
      <c r="J78" s="10">
        <f>+IF($H78=$J$6,$G78,0)-IF($I78=$J$6,$G78,0)</f>
        <v>0</v>
      </c>
      <c r="K78" s="10">
        <f>+IF($H78=K$6,$G78,0)-IF($I78=K$6,$G78,0)</f>
        <v>0</v>
      </c>
      <c r="L78" s="10">
        <f>+IF($H78=L$6,$G78,0)-IF($I78=L$6,$G78,0)</f>
        <v>0</v>
      </c>
      <c r="M78" s="10">
        <f>+IF($H78=M$6,$G78,0)-IF($I78=M$6,$G78,0)</f>
        <v>0</v>
      </c>
      <c r="N78" s="10">
        <f>+IF($H78=N$6,$G78,0)-IF($I78=N$6,$G78,0)</f>
        <v>0</v>
      </c>
      <c r="O78" s="10">
        <f>+IF($H78=O$6,$G78,0)-IF($I78=O$6,$G78,0)</f>
        <v>0</v>
      </c>
      <c r="P78" s="10">
        <f>+IF($H78=P$6,$G78,0)-IF($I78=P$6,$G78,0)</f>
        <v>0</v>
      </c>
      <c r="Q78" s="10">
        <f>+IF($H78=Q$6,$G78,0)-IF($I78=Q$6,$G78,0)</f>
        <v>0</v>
      </c>
      <c r="R78" s="10">
        <f>+IF($H78=R$6,$G78,0)-IF($I78=R$6,$G78,0)</f>
        <v>0</v>
      </c>
      <c r="S78" s="10">
        <f>+IF($H78=S$6,$G78,0)-IF($I78=S$6,$G78,0)</f>
        <v>0</v>
      </c>
      <c r="T78" s="10">
        <f>+IF($H78=T$6,$G78,0)-IF($I78=T$6,$G78,0)</f>
        <v>0</v>
      </c>
      <c r="U78" s="10">
        <f>+IF($H78=U$6,$G78,0)-IF($I78=U$6,$G78,0)</f>
        <v>0</v>
      </c>
      <c r="V78" s="10">
        <f>+IF($H78=V$6,$G78,0)-IF($I78=V$6,$G78,0)</f>
        <v>0</v>
      </c>
      <c r="W78" s="10">
        <f>+IF($H78=W$6,$G78,0)-IF($I78=W$6,$G78,0)</f>
        <v>0</v>
      </c>
      <c r="X78" s="10">
        <f>+IF($H78=X$6,$G78,0)-IF($I78=X$6,$G78,0)</f>
        <v>0</v>
      </c>
      <c r="Y78" s="10">
        <f>+IF($H78=Y$6,$G78,0)-IF($I78=Y$6,$G78,0)</f>
        <v>0</v>
      </c>
      <c r="Z78" s="10">
        <f>+IF($H78=Z$6,$G78,0)-IF($I78=Z$6,$G78,0)</f>
        <v>0</v>
      </c>
      <c r="AA78" s="10">
        <f>+IF($H78=AA$6,$G78,0)-IF($I78=AA$6,$G78,0)</f>
        <v>0</v>
      </c>
      <c r="AB78" s="10">
        <f>+IF($H78=AB$6,$G78,0)-IF($I78=AB$6,$G78,0)</f>
        <v>0</v>
      </c>
      <c r="AC78" s="10">
        <f>+IF($H78=AC$6,$G78,0)-IF($I78=AC$6,$G78,0)</f>
        <v>0</v>
      </c>
      <c r="AD78" s="10">
        <f>+IF($H78=AD$6,$G78,0)-IF($I78=AD$6,$G78,0)</f>
        <v>0</v>
      </c>
      <c r="AE78" s="10">
        <f>+IF($H78=AE$6,$G78,0)-IF($I78=AE$6,$G78,0)</f>
        <v>0</v>
      </c>
      <c r="AF78" s="10">
        <f>+IF($H78=AF$6,$G78,0)-IF($I78=AF$6,$G78,0)</f>
        <v>0</v>
      </c>
      <c r="AG78" s="10">
        <f>+IF($H78=AG$6,$C78,0)-IF($I78=AG$6,$C78,0)</f>
        <v>5432.52</v>
      </c>
      <c r="AH78" s="10">
        <f>+IF($H78=AH$6,$C78,0)-IF($I78=AH$6,$C78,0)</f>
        <v>-5432.52</v>
      </c>
      <c r="AI78" s="10">
        <f>+IF($H78=AI$6,$C78,0)-IF($I78=AI$6,$C78,0)</f>
        <v>0</v>
      </c>
      <c r="AJ78" s="10">
        <f>+IF($H78=AJ$6,$C78,0)-IF($I78=AJ$6,$C78,0)</f>
        <v>0</v>
      </c>
      <c r="AK78" s="10">
        <f>IF(D78="payée",$E78,0)</f>
        <v>0</v>
      </c>
      <c r="AL78" s="10">
        <f>IF(D78="payée",$F78,0)</f>
        <v>0</v>
      </c>
      <c r="AM78" s="10">
        <f>IF(D78="perçue",-$E78,0)</f>
        <v>0</v>
      </c>
      <c r="AN78" s="10">
        <f>IF(D78="perçue",-$F78,0)</f>
        <v>0</v>
      </c>
      <c r="AO78" s="10">
        <f>+IF($H78=AO$6,$G78,0)-IF($I78=AO$6,$G78,0)</f>
        <v>0</v>
      </c>
      <c r="AP78" s="10">
        <f>+IF($H78=AP$6,$G78,0)-IF($I78=AP$6,$G78,0)</f>
        <v>0</v>
      </c>
      <c r="AQ78" s="10">
        <f>+IF($H78=AQ$6,$G78,0)-IF($I78=AQ$6,$G78,0)</f>
        <v>0</v>
      </c>
      <c r="AR78" s="10">
        <f>+IF($H78=AR$6,$G78,0)-IF($I78=AR$6,$G78,0)</f>
        <v>0</v>
      </c>
      <c r="AS78" s="10">
        <f>+IF($H78=AS$6,$G78,0)-IF($I78=AS$6,$G78,0)</f>
        <v>0</v>
      </c>
      <c r="AT78" s="10">
        <f>+IF($H78=AT$6,$G78,0)-IF($I78=AT$6,$G78,0)</f>
        <v>0</v>
      </c>
      <c r="AU78" s="10">
        <f>+IF($H78=AU$6,$G78,0)-IF($I78=AU$6,$G78,0)</f>
        <v>0</v>
      </c>
      <c r="AV78" s="10">
        <f>+IF($H78=AV$6,$G78,0)-IF($I78=AV$6,$G78,0)</f>
        <v>0</v>
      </c>
      <c r="AW78" s="10">
        <f>+IF($H78=AW$6,$G78,0)-IF($I78=AW$6,$G78,0)</f>
        <v>0</v>
      </c>
      <c r="AX78" s="10">
        <f>+IF($H78=AX$6,$G78,0)-IF($I78=AX$6,$G78,0)</f>
        <v>0</v>
      </c>
      <c r="AY78" s="10">
        <f>+IF($H78=AY$6,$G78,0)-IF($I78=AY$6,$G78,0)</f>
        <v>0</v>
      </c>
      <c r="AZ78" s="10">
        <f>+IF($H78=AZ$6,$G78,0)-IF($I78=AZ$6,$G78,0)</f>
        <v>0</v>
      </c>
      <c r="BA78" s="10">
        <f>+IF($H78=BA$6,$C78,0)-IF($I78=BA$6,$C78,0)</f>
        <v>0</v>
      </c>
      <c r="BB78" s="10">
        <f>+IF($H78=BB$6,$C78,0)-IF($I78=BB$6,$C78,0)</f>
        <v>0</v>
      </c>
      <c r="BC78" s="10">
        <f>+IF($H78=BC$6,$C78,0)-IF($I78=BC$6,$C78,0)</f>
        <v>0</v>
      </c>
      <c r="BD78" s="10">
        <f>+IF($H78=BD$6,$C78,0)-IF($I78=BD$6,$C78,0)</f>
        <v>0</v>
      </c>
      <c r="BE78" s="10">
        <f>+IF($H78=BE$6,$C78,0)-IF($I78=BE$6,$C78,0)</f>
        <v>0</v>
      </c>
      <c r="BF78" s="10">
        <f>+IF($H78=BF$6,$C78,0)-IF($I78=BF$6,$C78,0)</f>
        <v>0</v>
      </c>
      <c r="BG78" s="10">
        <f>+IF($H78=BG$6,$C78,0)-IF($I78=BG$6,$C78,0)</f>
        <v>0</v>
      </c>
      <c r="BH78" s="10">
        <f>+IF($H78=BH$6,$C78,0)-IF($I78=BH$6,$C78,0)</f>
        <v>0</v>
      </c>
      <c r="BI78" s="10">
        <f>+IF($H78=BI$6,$G78,0)-IF($I78=BI$6,$G78,0)</f>
        <v>0</v>
      </c>
      <c r="BJ78" s="10">
        <f>+IF($H78=BJ$6,$G78,0)-IF($I78=BJ$6,$G78,0)</f>
        <v>0</v>
      </c>
      <c r="BK78" s="10">
        <f>+IF($H78=BK$6,$G78,0)-IF($I78=BK$6,$G78,0)</f>
        <v>0</v>
      </c>
      <c r="BL78" s="10">
        <f>+IF($H78=BL$6,$G78,0)-IF($I78=BL$6,$G78,0)</f>
        <v>0</v>
      </c>
      <c r="BM78" s="10">
        <f>+IF($H78=BM$6,$G78,0)-IF($I78=BM$6,$G78,0)</f>
        <v>0</v>
      </c>
      <c r="BN78" s="10">
        <f>+IF($H78=BN$6,$G78,0)-IF($I78=BN$6,$G78,0)</f>
        <v>0</v>
      </c>
      <c r="BO78" s="10">
        <f>+IF($H78=BO$6,$G78,0)-IF($I78=BO$6,$G78,0)</f>
        <v>0</v>
      </c>
      <c r="BP78" s="10">
        <f>+IF($H78=BP$6,$G78,0)-IF($I78=BP$6,$G78,0)</f>
        <v>0</v>
      </c>
      <c r="BQ78" s="10">
        <f>+IF($H78=BQ$6,$G78,0)-IF($I78=BQ$6,$G78,0)</f>
        <v>0</v>
      </c>
      <c r="BR78" s="10">
        <f>SUM(J78:BQ78)</f>
        <v>0</v>
      </c>
    </row>
    <row r="79" spans="1:70" s="9" customFormat="1" x14ac:dyDescent="0.25">
      <c r="A79" s="9">
        <v>45510</v>
      </c>
      <c r="B79" s="16" t="s">
        <v>69</v>
      </c>
      <c r="C79" s="11">
        <v>201.21</v>
      </c>
      <c r="D79" s="11" t="s">
        <v>13</v>
      </c>
      <c r="E79" s="11">
        <f>ROUND(IF(D79='[1]Liste choix'!$C$8,0,IF($H79=$S$6,(C79/1.14975*0.05*0.5),C79/1.14975*0.05)),2)</f>
        <v>0</v>
      </c>
      <c r="F79" s="11">
        <f>ROUND(IF(D79='[1]Liste choix'!$C$8,0,IF($H79=$S$6,C79/1.14975*0.09975*0.5,C79/1.14975*0.09975)),2)</f>
        <v>0</v>
      </c>
      <c r="G79" s="11">
        <f>C79-E79-F79</f>
        <v>201.21</v>
      </c>
      <c r="H79" s="9" t="s">
        <v>17</v>
      </c>
      <c r="I79" s="9" t="s">
        <v>8</v>
      </c>
      <c r="J79" s="10">
        <f>+IF($H79=$J$6,$G79,0)-IF($I79=$J$6,$G79,0)</f>
        <v>0</v>
      </c>
      <c r="K79" s="10">
        <f>+IF($H79=K$6,$G79,0)-IF($I79=K$6,$G79,0)</f>
        <v>0</v>
      </c>
      <c r="L79" s="10">
        <f>+IF($H79=L$6,$G79,0)-IF($I79=L$6,$G79,0)</f>
        <v>0</v>
      </c>
      <c r="M79" s="10">
        <f>+IF($H79=M$6,$G79,0)-IF($I79=M$6,$G79,0)</f>
        <v>0</v>
      </c>
      <c r="N79" s="10">
        <f>+IF($H79=N$6,$G79,0)-IF($I79=N$6,$G79,0)</f>
        <v>0</v>
      </c>
      <c r="O79" s="10">
        <f>+IF($H79=O$6,$G79,0)-IF($I79=O$6,$G79,0)</f>
        <v>0</v>
      </c>
      <c r="P79" s="10">
        <f>+IF($H79=P$6,$G79,0)-IF($I79=P$6,$G79,0)</f>
        <v>0</v>
      </c>
      <c r="Q79" s="10">
        <f>+IF($H79=Q$6,$G79,0)-IF($I79=Q$6,$G79,0)</f>
        <v>0</v>
      </c>
      <c r="R79" s="10">
        <f>+IF($H79=R$6,$G79,0)-IF($I79=R$6,$G79,0)</f>
        <v>0</v>
      </c>
      <c r="S79" s="10">
        <f>+IF($H79=S$6,$G79,0)-IF($I79=S$6,$G79,0)</f>
        <v>0</v>
      </c>
      <c r="T79" s="10">
        <f>+IF($H79=T$6,$G79,0)-IF($I79=T$6,$G79,0)</f>
        <v>0</v>
      </c>
      <c r="U79" s="10">
        <f>+IF($H79=U$6,$G79,0)-IF($I79=U$6,$G79,0)</f>
        <v>0</v>
      </c>
      <c r="V79" s="10">
        <f>+IF($H79=V$6,$G79,0)-IF($I79=V$6,$G79,0)</f>
        <v>0</v>
      </c>
      <c r="W79" s="10">
        <f>+IF($H79=W$6,$G79,0)-IF($I79=W$6,$G79,0)</f>
        <v>0</v>
      </c>
      <c r="X79" s="10">
        <f>+IF($H79=X$6,$G79,0)-IF($I79=X$6,$G79,0)</f>
        <v>0</v>
      </c>
      <c r="Y79" s="10">
        <f>+IF($H79=Y$6,$G79,0)-IF($I79=Y$6,$G79,0)</f>
        <v>0</v>
      </c>
      <c r="Z79" s="10">
        <f>+IF($H79=Z$6,$G79,0)-IF($I79=Z$6,$G79,0)</f>
        <v>0</v>
      </c>
      <c r="AA79" s="10">
        <f>+IF($H79=AA$6,$G79,0)-IF($I79=AA$6,$G79,0)</f>
        <v>0</v>
      </c>
      <c r="AB79" s="10">
        <f>+IF($H79=AB$6,$G79,0)-IF($I79=AB$6,$G79,0)</f>
        <v>0</v>
      </c>
      <c r="AC79" s="10">
        <f>+IF($H79=AC$6,$G79,0)-IF($I79=AC$6,$G79,0)</f>
        <v>0</v>
      </c>
      <c r="AD79" s="10">
        <f>+IF($H79=AD$6,$G79,0)-IF($I79=AD$6,$G79,0)</f>
        <v>0</v>
      </c>
      <c r="AE79" s="10">
        <f>+IF($H79=AE$6,$G79,0)-IF($I79=AE$6,$G79,0)</f>
        <v>0</v>
      </c>
      <c r="AF79" s="10">
        <f>+IF($H79=AF$6,$G79,0)-IF($I79=AF$6,$G79,0)</f>
        <v>0</v>
      </c>
      <c r="AG79" s="10">
        <f>+IF($H79=AG$6,$C79,0)-IF($I79=AG$6,$C79,0)</f>
        <v>201.21</v>
      </c>
      <c r="AH79" s="10">
        <f>+IF($H79=AH$6,$C79,0)-IF($I79=AH$6,$C79,0)</f>
        <v>-201.21</v>
      </c>
      <c r="AI79" s="10">
        <f>+IF($H79=AI$6,$C79,0)-IF($I79=AI$6,$C79,0)</f>
        <v>0</v>
      </c>
      <c r="AJ79" s="10">
        <f>+IF($H79=AJ$6,$C79,0)-IF($I79=AJ$6,$C79,0)</f>
        <v>0</v>
      </c>
      <c r="AK79" s="10">
        <f>IF(D79="payée",$E79,0)</f>
        <v>0</v>
      </c>
      <c r="AL79" s="10">
        <f>IF(D79="payée",$F79,0)</f>
        <v>0</v>
      </c>
      <c r="AM79" s="10">
        <f>IF(D79="perçue",-$E79,0)</f>
        <v>0</v>
      </c>
      <c r="AN79" s="10">
        <f>IF(D79="perçue",-$F79,0)</f>
        <v>0</v>
      </c>
      <c r="AO79" s="10">
        <f>+IF($H79=AO$6,$G79,0)-IF($I79=AO$6,$G79,0)</f>
        <v>0</v>
      </c>
      <c r="AP79" s="10">
        <f>+IF($H79=AP$6,$G79,0)-IF($I79=AP$6,$G79,0)</f>
        <v>0</v>
      </c>
      <c r="AQ79" s="10">
        <f>+IF($H79=AQ$6,$G79,0)-IF($I79=AQ$6,$G79,0)</f>
        <v>0</v>
      </c>
      <c r="AR79" s="10">
        <f>+IF($H79=AR$6,$G79,0)-IF($I79=AR$6,$G79,0)</f>
        <v>0</v>
      </c>
      <c r="AS79" s="10">
        <f>+IF($H79=AS$6,$G79,0)-IF($I79=AS$6,$G79,0)</f>
        <v>0</v>
      </c>
      <c r="AT79" s="10">
        <f>+IF($H79=AT$6,$G79,0)-IF($I79=AT$6,$G79,0)</f>
        <v>0</v>
      </c>
      <c r="AU79" s="10">
        <f>+IF($H79=AU$6,$G79,0)-IF($I79=AU$6,$G79,0)</f>
        <v>0</v>
      </c>
      <c r="AV79" s="10">
        <f>+IF($H79=AV$6,$G79,0)-IF($I79=AV$6,$G79,0)</f>
        <v>0</v>
      </c>
      <c r="AW79" s="10">
        <f>+IF($H79=AW$6,$G79,0)-IF($I79=AW$6,$G79,0)</f>
        <v>0</v>
      </c>
      <c r="AX79" s="10">
        <f>+IF($H79=AX$6,$G79,0)-IF($I79=AX$6,$G79,0)</f>
        <v>0</v>
      </c>
      <c r="AY79" s="10">
        <f>+IF($H79=AY$6,$G79,0)-IF($I79=AY$6,$G79,0)</f>
        <v>0</v>
      </c>
      <c r="AZ79" s="10">
        <f>+IF($H79=AZ$6,$G79,0)-IF($I79=AZ$6,$G79,0)</f>
        <v>0</v>
      </c>
      <c r="BA79" s="10">
        <f>+IF($H79=BA$6,$C79,0)-IF($I79=BA$6,$C79,0)</f>
        <v>0</v>
      </c>
      <c r="BB79" s="10">
        <f>+IF($H79=BB$6,$C79,0)-IF($I79=BB$6,$C79,0)</f>
        <v>0</v>
      </c>
      <c r="BC79" s="10">
        <f>+IF($H79=BC$6,$C79,0)-IF($I79=BC$6,$C79,0)</f>
        <v>0</v>
      </c>
      <c r="BD79" s="10">
        <f>+IF($H79=BD$6,$C79,0)-IF($I79=BD$6,$C79,0)</f>
        <v>0</v>
      </c>
      <c r="BE79" s="10">
        <f>+IF($H79=BE$6,$C79,0)-IF($I79=BE$6,$C79,0)</f>
        <v>0</v>
      </c>
      <c r="BF79" s="10">
        <f>+IF($H79=BF$6,$C79,0)-IF($I79=BF$6,$C79,0)</f>
        <v>0</v>
      </c>
      <c r="BG79" s="10">
        <f>+IF($H79=BG$6,$C79,0)-IF($I79=BG$6,$C79,0)</f>
        <v>0</v>
      </c>
      <c r="BH79" s="10">
        <f>+IF($H79=BH$6,$C79,0)-IF($I79=BH$6,$C79,0)</f>
        <v>0</v>
      </c>
      <c r="BI79" s="10">
        <f>+IF($H79=BI$6,$G79,0)-IF($I79=BI$6,$G79,0)</f>
        <v>0</v>
      </c>
      <c r="BJ79" s="10">
        <f>+IF($H79=BJ$6,$G79,0)-IF($I79=BJ$6,$G79,0)</f>
        <v>0</v>
      </c>
      <c r="BK79" s="10">
        <f>+IF($H79=BK$6,$G79,0)-IF($I79=BK$6,$G79,0)</f>
        <v>0</v>
      </c>
      <c r="BL79" s="10">
        <f>+IF($H79=BL$6,$G79,0)-IF($I79=BL$6,$G79,0)</f>
        <v>0</v>
      </c>
      <c r="BM79" s="10">
        <f>+IF($H79=BM$6,$G79,0)-IF($I79=BM$6,$G79,0)</f>
        <v>0</v>
      </c>
      <c r="BN79" s="10">
        <f>+IF($H79=BN$6,$G79,0)-IF($I79=BN$6,$G79,0)</f>
        <v>0</v>
      </c>
      <c r="BO79" s="10">
        <f>+IF($H79=BO$6,$G79,0)-IF($I79=BO$6,$G79,0)</f>
        <v>0</v>
      </c>
      <c r="BP79" s="10">
        <f>+IF($H79=BP$6,$G79,0)-IF($I79=BP$6,$G79,0)</f>
        <v>0</v>
      </c>
      <c r="BQ79" s="10">
        <f>+IF($H79=BQ$6,$G79,0)-IF($I79=BQ$6,$G79,0)</f>
        <v>0</v>
      </c>
      <c r="BR79" s="10">
        <f>SUM(J79:BQ79)</f>
        <v>0</v>
      </c>
    </row>
    <row r="80" spans="1:70" s="9" customFormat="1" x14ac:dyDescent="0.25">
      <c r="A80" s="9">
        <v>45510</v>
      </c>
      <c r="B80" s="16" t="s">
        <v>68</v>
      </c>
      <c r="C80" s="11">
        <v>25</v>
      </c>
      <c r="D80" s="11" t="s">
        <v>13</v>
      </c>
      <c r="E80" s="11">
        <f>ROUND(IF(D80='[1]Liste choix'!$C$8,0,IF($H80=$S$6,(C80/1.14975*0.05*0.5),C80/1.14975*0.05)),2)</f>
        <v>0</v>
      </c>
      <c r="F80" s="11">
        <f>ROUND(IF(D80='[1]Liste choix'!$C$8,0,IF($H80=$S$6,C80/1.14975*0.09975*0.5,C80/1.14975*0.09975)),2)</f>
        <v>0</v>
      </c>
      <c r="G80" s="11">
        <f>C80-E80-F80</f>
        <v>25</v>
      </c>
      <c r="H80" s="9" t="s">
        <v>11</v>
      </c>
      <c r="I80" s="9" t="s">
        <v>17</v>
      </c>
      <c r="J80" s="10">
        <f>+IF($H80=$J$6,$G80,0)-IF($I80=$J$6,$G80,0)</f>
        <v>0</v>
      </c>
      <c r="K80" s="10">
        <f>+IF($H80=K$6,$G80,0)-IF($I80=K$6,$G80,0)</f>
        <v>0</v>
      </c>
      <c r="L80" s="10">
        <f>+IF($H80=L$6,$G80,0)-IF($I80=L$6,$G80,0)</f>
        <v>0</v>
      </c>
      <c r="M80" s="10">
        <f>+IF($H80=M$6,$G80,0)-IF($I80=M$6,$G80,0)</f>
        <v>0</v>
      </c>
      <c r="N80" s="10">
        <f>+IF($H80=N$6,$G80,0)-IF($I80=N$6,$G80,0)</f>
        <v>0</v>
      </c>
      <c r="O80" s="10">
        <f>+IF($H80=O$6,$G80,0)-IF($I80=O$6,$G80,0)</f>
        <v>0</v>
      </c>
      <c r="P80" s="10">
        <f>+IF($H80=P$6,$G80,0)-IF($I80=P$6,$G80,0)</f>
        <v>0</v>
      </c>
      <c r="Q80" s="10">
        <f>+IF($H80=Q$6,$G80,0)-IF($I80=Q$6,$G80,0)</f>
        <v>0</v>
      </c>
      <c r="R80" s="10">
        <f>+IF($H80=R$6,$G80,0)-IF($I80=R$6,$G80,0)</f>
        <v>0</v>
      </c>
      <c r="S80" s="10">
        <f>+IF($H80=S$6,$G80,0)-IF($I80=S$6,$G80,0)</f>
        <v>0</v>
      </c>
      <c r="T80" s="10">
        <f>+IF($H80=T$6,$G80,0)-IF($I80=T$6,$G80,0)</f>
        <v>0</v>
      </c>
      <c r="U80" s="10">
        <f>+IF($H80=U$6,$G80,0)-IF($I80=U$6,$G80,0)</f>
        <v>0</v>
      </c>
      <c r="V80" s="10">
        <f>+IF($H80=V$6,$G80,0)-IF($I80=V$6,$G80,0)</f>
        <v>0</v>
      </c>
      <c r="W80" s="10">
        <f>+IF($H80=W$6,$G80,0)-IF($I80=W$6,$G80,0)</f>
        <v>0</v>
      </c>
      <c r="X80" s="10">
        <f>+IF($H80=X$6,$G80,0)-IF($I80=X$6,$G80,0)</f>
        <v>0</v>
      </c>
      <c r="Y80" s="10">
        <f>+IF($H80=Y$6,$G80,0)-IF($I80=Y$6,$G80,0)</f>
        <v>0</v>
      </c>
      <c r="Z80" s="10">
        <f>+IF($H80=Z$6,$G80,0)-IF($I80=Z$6,$G80,0)</f>
        <v>0</v>
      </c>
      <c r="AA80" s="10">
        <f>+IF($H80=AA$6,$G80,0)-IF($I80=AA$6,$G80,0)</f>
        <v>0</v>
      </c>
      <c r="AB80" s="10">
        <f>+IF($H80=AB$6,$G80,0)-IF($I80=AB$6,$G80,0)</f>
        <v>0</v>
      </c>
      <c r="AC80" s="10">
        <f>+IF($H80=AC$6,$G80,0)-IF($I80=AC$6,$G80,0)</f>
        <v>25</v>
      </c>
      <c r="AD80" s="10">
        <f>+IF($H80=AD$6,$G80,0)-IF($I80=AD$6,$G80,0)</f>
        <v>0</v>
      </c>
      <c r="AE80" s="10">
        <f>+IF($H80=AE$6,$G80,0)-IF($I80=AE$6,$G80,0)</f>
        <v>0</v>
      </c>
      <c r="AF80" s="10">
        <f>+IF($H80=AF$6,$G80,0)-IF($I80=AF$6,$G80,0)</f>
        <v>0</v>
      </c>
      <c r="AG80" s="10">
        <f>+IF($H80=AG$6,$C80,0)-IF($I80=AG$6,$C80,0)</f>
        <v>-25</v>
      </c>
      <c r="AH80" s="10">
        <f>+IF($H80=AH$6,$C80,0)-IF($I80=AH$6,$C80,0)</f>
        <v>0</v>
      </c>
      <c r="AI80" s="10">
        <f>+IF($H80=AI$6,$C80,0)-IF($I80=AI$6,$C80,0)</f>
        <v>0</v>
      </c>
      <c r="AJ80" s="10">
        <f>+IF($H80=AJ$6,$C80,0)-IF($I80=AJ$6,$C80,0)</f>
        <v>0</v>
      </c>
      <c r="AK80" s="10">
        <f>IF(D80="payée",$E80,0)</f>
        <v>0</v>
      </c>
      <c r="AL80" s="10">
        <f>IF(D80="payée",$F80,0)</f>
        <v>0</v>
      </c>
      <c r="AM80" s="10">
        <f>IF(D80="perçue",-$E80,0)</f>
        <v>0</v>
      </c>
      <c r="AN80" s="10">
        <f>IF(D80="perçue",-$F80,0)</f>
        <v>0</v>
      </c>
      <c r="AO80" s="10">
        <f>+IF($H80=AO$6,$G80,0)-IF($I80=AO$6,$G80,0)</f>
        <v>0</v>
      </c>
      <c r="AP80" s="10">
        <f>+IF($H80=AP$6,$G80,0)-IF($I80=AP$6,$G80,0)</f>
        <v>0</v>
      </c>
      <c r="AQ80" s="10">
        <f>+IF($H80=AQ$6,$G80,0)-IF($I80=AQ$6,$G80,0)</f>
        <v>0</v>
      </c>
      <c r="AR80" s="10">
        <f>+IF($H80=AR$6,$G80,0)-IF($I80=AR$6,$G80,0)</f>
        <v>0</v>
      </c>
      <c r="AS80" s="10">
        <f>+IF($H80=AS$6,$G80,0)-IF($I80=AS$6,$G80,0)</f>
        <v>0</v>
      </c>
      <c r="AT80" s="10">
        <f>+IF($H80=AT$6,$G80,0)-IF($I80=AT$6,$G80,0)</f>
        <v>0</v>
      </c>
      <c r="AU80" s="10">
        <f>+IF($H80=AU$6,$G80,0)-IF($I80=AU$6,$G80,0)</f>
        <v>0</v>
      </c>
      <c r="AV80" s="10">
        <f>+IF($H80=AV$6,$G80,0)-IF($I80=AV$6,$G80,0)</f>
        <v>0</v>
      </c>
      <c r="AW80" s="10">
        <f>+IF($H80=AW$6,$G80,0)-IF($I80=AW$6,$G80,0)</f>
        <v>0</v>
      </c>
      <c r="AX80" s="10">
        <f>+IF($H80=AX$6,$G80,0)-IF($I80=AX$6,$G80,0)</f>
        <v>0</v>
      </c>
      <c r="AY80" s="10">
        <f>+IF($H80=AY$6,$G80,0)-IF($I80=AY$6,$G80,0)</f>
        <v>0</v>
      </c>
      <c r="AZ80" s="10">
        <f>+IF($H80=AZ$6,$G80,0)-IF($I80=AZ$6,$G80,0)</f>
        <v>0</v>
      </c>
      <c r="BA80" s="10">
        <f>+IF($H80=BA$6,$C80,0)-IF($I80=BA$6,$C80,0)</f>
        <v>0</v>
      </c>
      <c r="BB80" s="10">
        <f>+IF($H80=BB$6,$C80,0)-IF($I80=BB$6,$C80,0)</f>
        <v>0</v>
      </c>
      <c r="BC80" s="10">
        <f>+IF($H80=BC$6,$C80,0)-IF($I80=BC$6,$C80,0)</f>
        <v>0</v>
      </c>
      <c r="BD80" s="10">
        <f>+IF($H80=BD$6,$C80,0)-IF($I80=BD$6,$C80,0)</f>
        <v>0</v>
      </c>
      <c r="BE80" s="10">
        <f>+IF($H80=BE$6,$C80,0)-IF($I80=BE$6,$C80,0)</f>
        <v>0</v>
      </c>
      <c r="BF80" s="10">
        <f>+IF($H80=BF$6,$C80,0)-IF($I80=BF$6,$C80,0)</f>
        <v>0</v>
      </c>
      <c r="BG80" s="10">
        <f>+IF($H80=BG$6,$C80,0)-IF($I80=BG$6,$C80,0)</f>
        <v>0</v>
      </c>
      <c r="BH80" s="10">
        <f>+IF($H80=BH$6,$C80,0)-IF($I80=BH$6,$C80,0)</f>
        <v>0</v>
      </c>
      <c r="BI80" s="10">
        <f>+IF($H80=BI$6,$G80,0)-IF($I80=BI$6,$G80,0)</f>
        <v>0</v>
      </c>
      <c r="BJ80" s="10">
        <f>+IF($H80=BJ$6,$G80,0)-IF($I80=BJ$6,$G80,0)</f>
        <v>0</v>
      </c>
      <c r="BK80" s="10">
        <f>+IF($H80=BK$6,$G80,0)-IF($I80=BK$6,$G80,0)</f>
        <v>0</v>
      </c>
      <c r="BL80" s="10">
        <f>+IF($H80=BL$6,$G80,0)-IF($I80=BL$6,$G80,0)</f>
        <v>0</v>
      </c>
      <c r="BM80" s="10">
        <f>+IF($H80=BM$6,$G80,0)-IF($I80=BM$6,$G80,0)</f>
        <v>0</v>
      </c>
      <c r="BN80" s="10">
        <f>+IF($H80=BN$6,$G80,0)-IF($I80=BN$6,$G80,0)</f>
        <v>0</v>
      </c>
      <c r="BO80" s="10">
        <f>+IF($H80=BO$6,$G80,0)-IF($I80=BO$6,$G80,0)</f>
        <v>0</v>
      </c>
      <c r="BP80" s="10">
        <f>+IF($H80=BP$6,$G80,0)-IF($I80=BP$6,$G80,0)</f>
        <v>0</v>
      </c>
      <c r="BQ80" s="10">
        <f>+IF($H80=BQ$6,$G80,0)-IF($I80=BQ$6,$G80,0)</f>
        <v>0</v>
      </c>
      <c r="BR80" s="10">
        <f>SUM(J80:BQ80)</f>
        <v>0</v>
      </c>
    </row>
    <row r="81" spans="1:70" s="9" customFormat="1" x14ac:dyDescent="0.25">
      <c r="A81" s="9">
        <v>45511</v>
      </c>
      <c r="B81" s="16" t="s">
        <v>67</v>
      </c>
      <c r="C81" s="11">
        <v>1207.24</v>
      </c>
      <c r="D81" s="11" t="s">
        <v>13</v>
      </c>
      <c r="E81" s="11">
        <f>ROUND(IF(D81='[1]Liste choix'!$C$8,0,IF($H81=$S$6,(C81/1.14975*0.05*0.5),C81/1.14975*0.05)),2)</f>
        <v>0</v>
      </c>
      <c r="F81" s="11">
        <f>ROUND(IF(D81='[1]Liste choix'!$C$8,0,IF($H81=$S$6,C81/1.14975*0.09975*0.5,C81/1.14975*0.09975)),2)</f>
        <v>0</v>
      </c>
      <c r="G81" s="11">
        <f>C81-E81-F81</f>
        <v>1207.24</v>
      </c>
      <c r="H81" s="9" t="s">
        <v>17</v>
      </c>
      <c r="I81" s="9" t="s">
        <v>8</v>
      </c>
      <c r="J81" s="10">
        <f>+IF($H81=$J$6,$G81,0)-IF($I81=$J$6,$G81,0)</f>
        <v>0</v>
      </c>
      <c r="K81" s="10">
        <f>+IF($H81=K$6,$G81,0)-IF($I81=K$6,$G81,0)</f>
        <v>0</v>
      </c>
      <c r="L81" s="10">
        <f>+IF($H81=L$6,$G81,0)-IF($I81=L$6,$G81,0)</f>
        <v>0</v>
      </c>
      <c r="M81" s="10">
        <f>+IF($H81=M$6,$G81,0)-IF($I81=M$6,$G81,0)</f>
        <v>0</v>
      </c>
      <c r="N81" s="10">
        <f>+IF($H81=N$6,$G81,0)-IF($I81=N$6,$G81,0)</f>
        <v>0</v>
      </c>
      <c r="O81" s="10">
        <f>+IF($H81=O$6,$G81,0)-IF($I81=O$6,$G81,0)</f>
        <v>0</v>
      </c>
      <c r="P81" s="10">
        <f>+IF($H81=P$6,$G81,0)-IF($I81=P$6,$G81,0)</f>
        <v>0</v>
      </c>
      <c r="Q81" s="10">
        <f>+IF($H81=Q$6,$G81,0)-IF($I81=Q$6,$G81,0)</f>
        <v>0</v>
      </c>
      <c r="R81" s="10">
        <f>+IF($H81=R$6,$G81,0)-IF($I81=R$6,$G81,0)</f>
        <v>0</v>
      </c>
      <c r="S81" s="10">
        <f>+IF($H81=S$6,$G81,0)-IF($I81=S$6,$G81,0)</f>
        <v>0</v>
      </c>
      <c r="T81" s="10">
        <f>+IF($H81=T$6,$G81,0)-IF($I81=T$6,$G81,0)</f>
        <v>0</v>
      </c>
      <c r="U81" s="10">
        <f>+IF($H81=U$6,$G81,0)-IF($I81=U$6,$G81,0)</f>
        <v>0</v>
      </c>
      <c r="V81" s="10">
        <f>+IF($H81=V$6,$G81,0)-IF($I81=V$6,$G81,0)</f>
        <v>0</v>
      </c>
      <c r="W81" s="10">
        <f>+IF($H81=W$6,$G81,0)-IF($I81=W$6,$G81,0)</f>
        <v>0</v>
      </c>
      <c r="X81" s="10">
        <f>+IF($H81=X$6,$G81,0)-IF($I81=X$6,$G81,0)</f>
        <v>0</v>
      </c>
      <c r="Y81" s="10">
        <f>+IF($H81=Y$6,$G81,0)-IF($I81=Y$6,$G81,0)</f>
        <v>0</v>
      </c>
      <c r="Z81" s="10">
        <f>+IF($H81=Z$6,$G81,0)-IF($I81=Z$6,$G81,0)</f>
        <v>0</v>
      </c>
      <c r="AA81" s="10">
        <f>+IF($H81=AA$6,$G81,0)-IF($I81=AA$6,$G81,0)</f>
        <v>0</v>
      </c>
      <c r="AB81" s="10">
        <f>+IF($H81=AB$6,$G81,0)-IF($I81=AB$6,$G81,0)</f>
        <v>0</v>
      </c>
      <c r="AC81" s="10">
        <f>+IF($H81=AC$6,$G81,0)-IF($I81=AC$6,$G81,0)</f>
        <v>0</v>
      </c>
      <c r="AD81" s="10">
        <f>+IF($H81=AD$6,$G81,0)-IF($I81=AD$6,$G81,0)</f>
        <v>0</v>
      </c>
      <c r="AE81" s="10">
        <f>+IF($H81=AE$6,$G81,0)-IF($I81=AE$6,$G81,0)</f>
        <v>0</v>
      </c>
      <c r="AF81" s="10">
        <f>+IF($H81=AF$6,$G81,0)-IF($I81=AF$6,$G81,0)</f>
        <v>0</v>
      </c>
      <c r="AG81" s="10">
        <f>+IF($H81=AG$6,$C81,0)-IF($I81=AG$6,$C81,0)</f>
        <v>1207.24</v>
      </c>
      <c r="AH81" s="10">
        <f>+IF($H81=AH$6,$C81,0)-IF($I81=AH$6,$C81,0)</f>
        <v>-1207.24</v>
      </c>
      <c r="AI81" s="10">
        <f>+IF($H81=AI$6,$C81,0)-IF($I81=AI$6,$C81,0)</f>
        <v>0</v>
      </c>
      <c r="AJ81" s="10">
        <f>+IF($H81=AJ$6,$C81,0)-IF($I81=AJ$6,$C81,0)</f>
        <v>0</v>
      </c>
      <c r="AK81" s="10">
        <f>IF(D81="payée",$E81,0)</f>
        <v>0</v>
      </c>
      <c r="AL81" s="10">
        <f>IF(D81="payée",$F81,0)</f>
        <v>0</v>
      </c>
      <c r="AM81" s="10">
        <f>IF(D81="perçue",-$E81,0)</f>
        <v>0</v>
      </c>
      <c r="AN81" s="10">
        <f>IF(D81="perçue",-$F81,0)</f>
        <v>0</v>
      </c>
      <c r="AO81" s="10">
        <f>+IF($H81=AO$6,$G81,0)-IF($I81=AO$6,$G81,0)</f>
        <v>0</v>
      </c>
      <c r="AP81" s="10">
        <f>+IF($H81=AP$6,$G81,0)-IF($I81=AP$6,$G81,0)</f>
        <v>0</v>
      </c>
      <c r="AQ81" s="10">
        <f>+IF($H81=AQ$6,$G81,0)-IF($I81=AQ$6,$G81,0)</f>
        <v>0</v>
      </c>
      <c r="AR81" s="10">
        <f>+IF($H81=AR$6,$G81,0)-IF($I81=AR$6,$G81,0)</f>
        <v>0</v>
      </c>
      <c r="AS81" s="10">
        <f>+IF($H81=AS$6,$G81,0)-IF($I81=AS$6,$G81,0)</f>
        <v>0</v>
      </c>
      <c r="AT81" s="10">
        <f>+IF($H81=AT$6,$G81,0)-IF($I81=AT$6,$G81,0)</f>
        <v>0</v>
      </c>
      <c r="AU81" s="10">
        <f>+IF($H81=AU$6,$G81,0)-IF($I81=AU$6,$G81,0)</f>
        <v>0</v>
      </c>
      <c r="AV81" s="10">
        <f>+IF($H81=AV$6,$G81,0)-IF($I81=AV$6,$G81,0)</f>
        <v>0</v>
      </c>
      <c r="AW81" s="10">
        <f>+IF($H81=AW$6,$G81,0)-IF($I81=AW$6,$G81,0)</f>
        <v>0</v>
      </c>
      <c r="AX81" s="10">
        <f>+IF($H81=AX$6,$G81,0)-IF($I81=AX$6,$G81,0)</f>
        <v>0</v>
      </c>
      <c r="AY81" s="10">
        <f>+IF($H81=AY$6,$G81,0)-IF($I81=AY$6,$G81,0)</f>
        <v>0</v>
      </c>
      <c r="AZ81" s="10">
        <f>+IF($H81=AZ$6,$G81,0)-IF($I81=AZ$6,$G81,0)</f>
        <v>0</v>
      </c>
      <c r="BA81" s="10">
        <f>+IF($H81=BA$6,$C81,0)-IF($I81=BA$6,$C81,0)</f>
        <v>0</v>
      </c>
      <c r="BB81" s="10">
        <f>+IF($H81=BB$6,$C81,0)-IF($I81=BB$6,$C81,0)</f>
        <v>0</v>
      </c>
      <c r="BC81" s="10">
        <f>+IF($H81=BC$6,$C81,0)-IF($I81=BC$6,$C81,0)</f>
        <v>0</v>
      </c>
      <c r="BD81" s="10">
        <f>+IF($H81=BD$6,$C81,0)-IF($I81=BD$6,$C81,0)</f>
        <v>0</v>
      </c>
      <c r="BE81" s="10">
        <f>+IF($H81=BE$6,$C81,0)-IF($I81=BE$6,$C81,0)</f>
        <v>0</v>
      </c>
      <c r="BF81" s="10">
        <f>+IF($H81=BF$6,$C81,0)-IF($I81=BF$6,$C81,0)</f>
        <v>0</v>
      </c>
      <c r="BG81" s="10">
        <f>+IF($H81=BG$6,$C81,0)-IF($I81=BG$6,$C81,0)</f>
        <v>0</v>
      </c>
      <c r="BH81" s="10">
        <f>+IF($H81=BH$6,$C81,0)-IF($I81=BH$6,$C81,0)</f>
        <v>0</v>
      </c>
      <c r="BI81" s="10">
        <f>+IF($H81=BI$6,$G81,0)-IF($I81=BI$6,$G81,0)</f>
        <v>0</v>
      </c>
      <c r="BJ81" s="10">
        <f>+IF($H81=BJ$6,$G81,0)-IF($I81=BJ$6,$G81,0)</f>
        <v>0</v>
      </c>
      <c r="BK81" s="10">
        <f>+IF($H81=BK$6,$G81,0)-IF($I81=BK$6,$G81,0)</f>
        <v>0</v>
      </c>
      <c r="BL81" s="10">
        <f>+IF($H81=BL$6,$G81,0)-IF($I81=BL$6,$G81,0)</f>
        <v>0</v>
      </c>
      <c r="BM81" s="10">
        <f>+IF($H81=BM$6,$G81,0)-IF($I81=BM$6,$G81,0)</f>
        <v>0</v>
      </c>
      <c r="BN81" s="10">
        <f>+IF($H81=BN$6,$G81,0)-IF($I81=BN$6,$G81,0)</f>
        <v>0</v>
      </c>
      <c r="BO81" s="10">
        <f>+IF($H81=BO$6,$G81,0)-IF($I81=BO$6,$G81,0)</f>
        <v>0</v>
      </c>
      <c r="BP81" s="10">
        <f>+IF($H81=BP$6,$G81,0)-IF($I81=BP$6,$G81,0)</f>
        <v>0</v>
      </c>
      <c r="BQ81" s="10">
        <f>+IF($H81=BQ$6,$G81,0)-IF($I81=BQ$6,$G81,0)</f>
        <v>0</v>
      </c>
      <c r="BR81" s="10">
        <f>SUM(J81:BQ81)</f>
        <v>0</v>
      </c>
    </row>
    <row r="82" spans="1:70" s="9" customFormat="1" x14ac:dyDescent="0.25">
      <c r="A82" s="9">
        <v>45511</v>
      </c>
      <c r="B82" s="16" t="s">
        <v>66</v>
      </c>
      <c r="C82" s="11">
        <v>1192.8699999999999</v>
      </c>
      <c r="D82" s="11" t="s">
        <v>13</v>
      </c>
      <c r="E82" s="11">
        <f>ROUND(IF(D82='[1]Liste choix'!$C$8,0,IF($H82=$S$6,(C82/1.14975*0.05*0.5),C82/1.14975*0.05)),2)</f>
        <v>0</v>
      </c>
      <c r="F82" s="11">
        <f>ROUND(IF(D82='[1]Liste choix'!$C$8,0,IF($H82=$S$6,C82/1.14975*0.09975*0.5,C82/1.14975*0.09975)),2)</f>
        <v>0</v>
      </c>
      <c r="G82" s="11">
        <f>C82-E82-F82</f>
        <v>1192.8699999999999</v>
      </c>
      <c r="H82" s="9" t="s">
        <v>17</v>
      </c>
      <c r="I82" s="9" t="s">
        <v>8</v>
      </c>
      <c r="J82" s="10">
        <f>+IF($H82=$J$6,$G82,0)-IF($I82=$J$6,$G82,0)</f>
        <v>0</v>
      </c>
      <c r="K82" s="10">
        <f>+IF($H82=K$6,$G82,0)-IF($I82=K$6,$G82,0)</f>
        <v>0</v>
      </c>
      <c r="L82" s="10">
        <f>+IF($H82=L$6,$G82,0)-IF($I82=L$6,$G82,0)</f>
        <v>0</v>
      </c>
      <c r="M82" s="10">
        <f>+IF($H82=M$6,$G82,0)-IF($I82=M$6,$G82,0)</f>
        <v>0</v>
      </c>
      <c r="N82" s="10">
        <f>+IF($H82=N$6,$G82,0)-IF($I82=N$6,$G82,0)</f>
        <v>0</v>
      </c>
      <c r="O82" s="10">
        <f>+IF($H82=O$6,$G82,0)-IF($I82=O$6,$G82,0)</f>
        <v>0</v>
      </c>
      <c r="P82" s="10">
        <f>+IF($H82=P$6,$G82,0)-IF($I82=P$6,$G82,0)</f>
        <v>0</v>
      </c>
      <c r="Q82" s="10">
        <f>+IF($H82=Q$6,$G82,0)-IF($I82=Q$6,$G82,0)</f>
        <v>0</v>
      </c>
      <c r="R82" s="10">
        <f>+IF($H82=R$6,$G82,0)-IF($I82=R$6,$G82,0)</f>
        <v>0</v>
      </c>
      <c r="S82" s="10">
        <f>+IF($H82=S$6,$G82,0)-IF($I82=S$6,$G82,0)</f>
        <v>0</v>
      </c>
      <c r="T82" s="10">
        <f>+IF($H82=T$6,$G82,0)-IF($I82=T$6,$G82,0)</f>
        <v>0</v>
      </c>
      <c r="U82" s="10">
        <f>+IF($H82=U$6,$G82,0)-IF($I82=U$6,$G82,0)</f>
        <v>0</v>
      </c>
      <c r="V82" s="10">
        <f>+IF($H82=V$6,$G82,0)-IF($I82=V$6,$G82,0)</f>
        <v>0</v>
      </c>
      <c r="W82" s="10">
        <f>+IF($H82=W$6,$G82,0)-IF($I82=W$6,$G82,0)</f>
        <v>0</v>
      </c>
      <c r="X82" s="10">
        <f>+IF($H82=X$6,$G82,0)-IF($I82=X$6,$G82,0)</f>
        <v>0</v>
      </c>
      <c r="Y82" s="10">
        <f>+IF($H82=Y$6,$G82,0)-IF($I82=Y$6,$G82,0)</f>
        <v>0</v>
      </c>
      <c r="Z82" s="10">
        <f>+IF($H82=Z$6,$G82,0)-IF($I82=Z$6,$G82,0)</f>
        <v>0</v>
      </c>
      <c r="AA82" s="10">
        <f>+IF($H82=AA$6,$G82,0)-IF($I82=AA$6,$G82,0)</f>
        <v>0</v>
      </c>
      <c r="AB82" s="10">
        <f>+IF($H82=AB$6,$G82,0)-IF($I82=AB$6,$G82,0)</f>
        <v>0</v>
      </c>
      <c r="AC82" s="10">
        <f>+IF($H82=AC$6,$G82,0)-IF($I82=AC$6,$G82,0)</f>
        <v>0</v>
      </c>
      <c r="AD82" s="10">
        <f>+IF($H82=AD$6,$G82,0)-IF($I82=AD$6,$G82,0)</f>
        <v>0</v>
      </c>
      <c r="AE82" s="10">
        <f>+IF($H82=AE$6,$G82,0)-IF($I82=AE$6,$G82,0)</f>
        <v>0</v>
      </c>
      <c r="AF82" s="10">
        <f>+IF($H82=AF$6,$G82,0)-IF($I82=AF$6,$G82,0)</f>
        <v>0</v>
      </c>
      <c r="AG82" s="10">
        <f>+IF($H82=AG$6,$C82,0)-IF($I82=AG$6,$C82,0)</f>
        <v>1192.8699999999999</v>
      </c>
      <c r="AH82" s="10">
        <f>+IF($H82=AH$6,$C82,0)-IF($I82=AH$6,$C82,0)</f>
        <v>-1192.8699999999999</v>
      </c>
      <c r="AI82" s="10">
        <f>+IF($H82=AI$6,$C82,0)-IF($I82=AI$6,$C82,0)</f>
        <v>0</v>
      </c>
      <c r="AJ82" s="10">
        <f>+IF($H82=AJ$6,$C82,0)-IF($I82=AJ$6,$C82,0)</f>
        <v>0</v>
      </c>
      <c r="AK82" s="10">
        <f>IF(D82="payée",$E82,0)</f>
        <v>0</v>
      </c>
      <c r="AL82" s="10">
        <f>IF(D82="payée",$F82,0)</f>
        <v>0</v>
      </c>
      <c r="AM82" s="10">
        <f>IF(D82="perçue",-$E82,0)</f>
        <v>0</v>
      </c>
      <c r="AN82" s="10">
        <f>IF(D82="perçue",-$F82,0)</f>
        <v>0</v>
      </c>
      <c r="AO82" s="10">
        <f>+IF($H82=AO$6,$G82,0)-IF($I82=AO$6,$G82,0)</f>
        <v>0</v>
      </c>
      <c r="AP82" s="10">
        <f>+IF($H82=AP$6,$G82,0)-IF($I82=AP$6,$G82,0)</f>
        <v>0</v>
      </c>
      <c r="AQ82" s="10">
        <f>+IF($H82=AQ$6,$G82,0)-IF($I82=AQ$6,$G82,0)</f>
        <v>0</v>
      </c>
      <c r="AR82" s="10">
        <f>+IF($H82=AR$6,$G82,0)-IF($I82=AR$6,$G82,0)</f>
        <v>0</v>
      </c>
      <c r="AS82" s="10">
        <f>+IF($H82=AS$6,$G82,0)-IF($I82=AS$6,$G82,0)</f>
        <v>0</v>
      </c>
      <c r="AT82" s="10">
        <f>+IF($H82=AT$6,$G82,0)-IF($I82=AT$6,$G82,0)</f>
        <v>0</v>
      </c>
      <c r="AU82" s="10">
        <f>+IF($H82=AU$6,$G82,0)-IF($I82=AU$6,$G82,0)</f>
        <v>0</v>
      </c>
      <c r="AV82" s="10">
        <f>+IF($H82=AV$6,$G82,0)-IF($I82=AV$6,$G82,0)</f>
        <v>0</v>
      </c>
      <c r="AW82" s="10">
        <f>+IF($H82=AW$6,$G82,0)-IF($I82=AW$6,$G82,0)</f>
        <v>0</v>
      </c>
      <c r="AX82" s="10">
        <f>+IF($H82=AX$6,$G82,0)-IF($I82=AX$6,$G82,0)</f>
        <v>0</v>
      </c>
      <c r="AY82" s="10">
        <f>+IF($H82=AY$6,$G82,0)-IF($I82=AY$6,$G82,0)</f>
        <v>0</v>
      </c>
      <c r="AZ82" s="10">
        <f>+IF($H82=AZ$6,$G82,0)-IF($I82=AZ$6,$G82,0)</f>
        <v>0</v>
      </c>
      <c r="BA82" s="10">
        <f>+IF($H82=BA$6,$C82,0)-IF($I82=BA$6,$C82,0)</f>
        <v>0</v>
      </c>
      <c r="BB82" s="10">
        <f>+IF($H82=BB$6,$C82,0)-IF($I82=BB$6,$C82,0)</f>
        <v>0</v>
      </c>
      <c r="BC82" s="10">
        <f>+IF($H82=BC$6,$C82,0)-IF($I82=BC$6,$C82,0)</f>
        <v>0</v>
      </c>
      <c r="BD82" s="10">
        <f>+IF($H82=BD$6,$C82,0)-IF($I82=BD$6,$C82,0)</f>
        <v>0</v>
      </c>
      <c r="BE82" s="10">
        <f>+IF($H82=BE$6,$C82,0)-IF($I82=BE$6,$C82,0)</f>
        <v>0</v>
      </c>
      <c r="BF82" s="10">
        <f>+IF($H82=BF$6,$C82,0)-IF($I82=BF$6,$C82,0)</f>
        <v>0</v>
      </c>
      <c r="BG82" s="10">
        <f>+IF($H82=BG$6,$C82,0)-IF($I82=BG$6,$C82,0)</f>
        <v>0</v>
      </c>
      <c r="BH82" s="10">
        <f>+IF($H82=BH$6,$C82,0)-IF($I82=BH$6,$C82,0)</f>
        <v>0</v>
      </c>
      <c r="BI82" s="10">
        <f>+IF($H82=BI$6,$G82,0)-IF($I82=BI$6,$G82,0)</f>
        <v>0</v>
      </c>
      <c r="BJ82" s="10">
        <f>+IF($H82=BJ$6,$G82,0)-IF($I82=BJ$6,$G82,0)</f>
        <v>0</v>
      </c>
      <c r="BK82" s="10">
        <f>+IF($H82=BK$6,$G82,0)-IF($I82=BK$6,$G82,0)</f>
        <v>0</v>
      </c>
      <c r="BL82" s="10">
        <f>+IF($H82=BL$6,$G82,0)-IF($I82=BL$6,$G82,0)</f>
        <v>0</v>
      </c>
      <c r="BM82" s="10">
        <f>+IF($H82=BM$6,$G82,0)-IF($I82=BM$6,$G82,0)</f>
        <v>0</v>
      </c>
      <c r="BN82" s="10">
        <f>+IF($H82=BN$6,$G82,0)-IF($I82=BN$6,$G82,0)</f>
        <v>0</v>
      </c>
      <c r="BO82" s="10">
        <f>+IF($H82=BO$6,$G82,0)-IF($I82=BO$6,$G82,0)</f>
        <v>0</v>
      </c>
      <c r="BP82" s="10">
        <f>+IF($H82=BP$6,$G82,0)-IF($I82=BP$6,$G82,0)</f>
        <v>0</v>
      </c>
      <c r="BQ82" s="10">
        <f>+IF($H82=BQ$6,$G82,0)-IF($I82=BQ$6,$G82,0)</f>
        <v>0</v>
      </c>
      <c r="BR82" s="10">
        <f>SUM(J82:BQ82)</f>
        <v>0</v>
      </c>
    </row>
    <row r="83" spans="1:70" s="9" customFormat="1" x14ac:dyDescent="0.25">
      <c r="A83" s="9">
        <v>45512</v>
      </c>
      <c r="B83" s="16" t="s">
        <v>65</v>
      </c>
      <c r="C83" s="11">
        <v>3578.6</v>
      </c>
      <c r="D83" s="11" t="s">
        <v>13</v>
      </c>
      <c r="E83" s="11">
        <f>ROUND(IF(D83='[1]Liste choix'!$C$8,0,IF($H83=$S$6,(C83/1.14975*0.05*0.5),C83/1.14975*0.05)),2)</f>
        <v>0</v>
      </c>
      <c r="F83" s="11">
        <f>ROUND(IF(D83='[1]Liste choix'!$C$8,0,IF($H83=$S$6,C83/1.14975*0.09975*0.5,C83/1.14975*0.09975)),2)</f>
        <v>0</v>
      </c>
      <c r="G83" s="11">
        <f>C83-E83-F83</f>
        <v>3578.6</v>
      </c>
      <c r="H83" s="9" t="s">
        <v>17</v>
      </c>
      <c r="I83" s="9" t="s">
        <v>8</v>
      </c>
      <c r="J83" s="10">
        <f>+IF($H83=$J$6,$G83,0)-IF($I83=$J$6,$G83,0)</f>
        <v>0</v>
      </c>
      <c r="K83" s="10">
        <f>+IF($H83=K$6,$G83,0)-IF($I83=K$6,$G83,0)</f>
        <v>0</v>
      </c>
      <c r="L83" s="10">
        <f>+IF($H83=L$6,$G83,0)-IF($I83=L$6,$G83,0)</f>
        <v>0</v>
      </c>
      <c r="M83" s="10">
        <f>+IF($H83=M$6,$G83,0)-IF($I83=M$6,$G83,0)</f>
        <v>0</v>
      </c>
      <c r="N83" s="10">
        <f>+IF($H83=N$6,$G83,0)-IF($I83=N$6,$G83,0)</f>
        <v>0</v>
      </c>
      <c r="O83" s="10">
        <f>+IF($H83=O$6,$G83,0)-IF($I83=O$6,$G83,0)</f>
        <v>0</v>
      </c>
      <c r="P83" s="10">
        <f>+IF($H83=P$6,$G83,0)-IF($I83=P$6,$G83,0)</f>
        <v>0</v>
      </c>
      <c r="Q83" s="10">
        <f>+IF($H83=Q$6,$G83,0)-IF($I83=Q$6,$G83,0)</f>
        <v>0</v>
      </c>
      <c r="R83" s="10">
        <f>+IF($H83=R$6,$G83,0)-IF($I83=R$6,$G83,0)</f>
        <v>0</v>
      </c>
      <c r="S83" s="10">
        <f>+IF($H83=S$6,$G83,0)-IF($I83=S$6,$G83,0)</f>
        <v>0</v>
      </c>
      <c r="T83" s="10">
        <f>+IF($H83=T$6,$G83,0)-IF($I83=T$6,$G83,0)</f>
        <v>0</v>
      </c>
      <c r="U83" s="10">
        <f>+IF($H83=U$6,$G83,0)-IF($I83=U$6,$G83,0)</f>
        <v>0</v>
      </c>
      <c r="V83" s="10">
        <f>+IF($H83=V$6,$G83,0)-IF($I83=V$6,$G83,0)</f>
        <v>0</v>
      </c>
      <c r="W83" s="10">
        <f>+IF($H83=W$6,$G83,0)-IF($I83=W$6,$G83,0)</f>
        <v>0</v>
      </c>
      <c r="X83" s="10">
        <f>+IF($H83=X$6,$G83,0)-IF($I83=X$6,$G83,0)</f>
        <v>0</v>
      </c>
      <c r="Y83" s="10">
        <f>+IF($H83=Y$6,$G83,0)-IF($I83=Y$6,$G83,0)</f>
        <v>0</v>
      </c>
      <c r="Z83" s="10">
        <f>+IF($H83=Z$6,$G83,0)-IF($I83=Z$6,$G83,0)</f>
        <v>0</v>
      </c>
      <c r="AA83" s="10">
        <f>+IF($H83=AA$6,$G83,0)-IF($I83=AA$6,$G83,0)</f>
        <v>0</v>
      </c>
      <c r="AB83" s="10">
        <f>+IF($H83=AB$6,$G83,0)-IF($I83=AB$6,$G83,0)</f>
        <v>0</v>
      </c>
      <c r="AC83" s="10">
        <f>+IF($H83=AC$6,$G83,0)-IF($I83=AC$6,$G83,0)</f>
        <v>0</v>
      </c>
      <c r="AD83" s="10">
        <f>+IF($H83=AD$6,$G83,0)-IF($I83=AD$6,$G83,0)</f>
        <v>0</v>
      </c>
      <c r="AE83" s="10">
        <f>+IF($H83=AE$6,$G83,0)-IF($I83=AE$6,$G83,0)</f>
        <v>0</v>
      </c>
      <c r="AF83" s="10">
        <f>+IF($H83=AF$6,$G83,0)-IF($I83=AF$6,$G83,0)</f>
        <v>0</v>
      </c>
      <c r="AG83" s="10">
        <f>+IF($H83=AG$6,$C83,0)-IF($I83=AG$6,$C83,0)</f>
        <v>3578.6</v>
      </c>
      <c r="AH83" s="10">
        <f>+IF($H83=AH$6,$C83,0)-IF($I83=AH$6,$C83,0)</f>
        <v>-3578.6</v>
      </c>
      <c r="AI83" s="10">
        <f>+IF($H83=AI$6,$C83,0)-IF($I83=AI$6,$C83,0)</f>
        <v>0</v>
      </c>
      <c r="AJ83" s="10">
        <f>+IF($H83=AJ$6,$C83,0)-IF($I83=AJ$6,$C83,0)</f>
        <v>0</v>
      </c>
      <c r="AK83" s="10">
        <f>IF(D83="payée",$E83,0)</f>
        <v>0</v>
      </c>
      <c r="AL83" s="10">
        <f>IF(D83="payée",$F83,0)</f>
        <v>0</v>
      </c>
      <c r="AM83" s="10">
        <f>IF(D83="perçue",-$E83,0)</f>
        <v>0</v>
      </c>
      <c r="AN83" s="10">
        <f>IF(D83="perçue",-$F83,0)</f>
        <v>0</v>
      </c>
      <c r="AO83" s="10">
        <f>+IF($H83=AO$6,$G83,0)-IF($I83=AO$6,$G83,0)</f>
        <v>0</v>
      </c>
      <c r="AP83" s="10">
        <f>+IF($H83=AP$6,$G83,0)-IF($I83=AP$6,$G83,0)</f>
        <v>0</v>
      </c>
      <c r="AQ83" s="10">
        <f>+IF($H83=AQ$6,$G83,0)-IF($I83=AQ$6,$G83,0)</f>
        <v>0</v>
      </c>
      <c r="AR83" s="10">
        <f>+IF($H83=AR$6,$G83,0)-IF($I83=AR$6,$G83,0)</f>
        <v>0</v>
      </c>
      <c r="AS83" s="10">
        <f>+IF($H83=AS$6,$G83,0)-IF($I83=AS$6,$G83,0)</f>
        <v>0</v>
      </c>
      <c r="AT83" s="10">
        <f>+IF($H83=AT$6,$G83,0)-IF($I83=AT$6,$G83,0)</f>
        <v>0</v>
      </c>
      <c r="AU83" s="10">
        <f>+IF($H83=AU$6,$G83,0)-IF($I83=AU$6,$G83,0)</f>
        <v>0</v>
      </c>
      <c r="AV83" s="10">
        <f>+IF($H83=AV$6,$G83,0)-IF($I83=AV$6,$G83,0)</f>
        <v>0</v>
      </c>
      <c r="AW83" s="10">
        <f>+IF($H83=AW$6,$G83,0)-IF($I83=AW$6,$G83,0)</f>
        <v>0</v>
      </c>
      <c r="AX83" s="10">
        <f>+IF($H83=AX$6,$G83,0)-IF($I83=AX$6,$G83,0)</f>
        <v>0</v>
      </c>
      <c r="AY83" s="10">
        <f>+IF($H83=AY$6,$G83,0)-IF($I83=AY$6,$G83,0)</f>
        <v>0</v>
      </c>
      <c r="AZ83" s="10">
        <f>+IF($H83=AZ$6,$G83,0)-IF($I83=AZ$6,$G83,0)</f>
        <v>0</v>
      </c>
      <c r="BA83" s="10">
        <f>+IF($H83=BA$6,$C83,0)-IF($I83=BA$6,$C83,0)</f>
        <v>0</v>
      </c>
      <c r="BB83" s="10">
        <f>+IF($H83=BB$6,$C83,0)-IF($I83=BB$6,$C83,0)</f>
        <v>0</v>
      </c>
      <c r="BC83" s="10">
        <f>+IF($H83=BC$6,$C83,0)-IF($I83=BC$6,$C83,0)</f>
        <v>0</v>
      </c>
      <c r="BD83" s="10">
        <f>+IF($H83=BD$6,$C83,0)-IF($I83=BD$6,$C83,0)</f>
        <v>0</v>
      </c>
      <c r="BE83" s="10">
        <f>+IF($H83=BE$6,$C83,0)-IF($I83=BE$6,$C83,0)</f>
        <v>0</v>
      </c>
      <c r="BF83" s="10">
        <f>+IF($H83=BF$6,$C83,0)-IF($I83=BF$6,$C83,0)</f>
        <v>0</v>
      </c>
      <c r="BG83" s="10">
        <f>+IF($H83=BG$6,$C83,0)-IF($I83=BG$6,$C83,0)</f>
        <v>0</v>
      </c>
      <c r="BH83" s="10">
        <f>+IF($H83=BH$6,$C83,0)-IF($I83=BH$6,$C83,0)</f>
        <v>0</v>
      </c>
      <c r="BI83" s="10">
        <f>+IF($H83=BI$6,$G83,0)-IF($I83=BI$6,$G83,0)</f>
        <v>0</v>
      </c>
      <c r="BJ83" s="10">
        <f>+IF($H83=BJ$6,$G83,0)-IF($I83=BJ$6,$G83,0)</f>
        <v>0</v>
      </c>
      <c r="BK83" s="10">
        <f>+IF($H83=BK$6,$G83,0)-IF($I83=BK$6,$G83,0)</f>
        <v>0</v>
      </c>
      <c r="BL83" s="10">
        <f>+IF($H83=BL$6,$G83,0)-IF($I83=BL$6,$G83,0)</f>
        <v>0</v>
      </c>
      <c r="BM83" s="10">
        <f>+IF($H83=BM$6,$G83,0)-IF($I83=BM$6,$G83,0)</f>
        <v>0</v>
      </c>
      <c r="BN83" s="10">
        <f>+IF($H83=BN$6,$G83,0)-IF($I83=BN$6,$G83,0)</f>
        <v>0</v>
      </c>
      <c r="BO83" s="10">
        <f>+IF($H83=BO$6,$G83,0)-IF($I83=BO$6,$G83,0)</f>
        <v>0</v>
      </c>
      <c r="BP83" s="10">
        <f>+IF($H83=BP$6,$G83,0)-IF($I83=BP$6,$G83,0)</f>
        <v>0</v>
      </c>
      <c r="BQ83" s="10">
        <f>+IF($H83=BQ$6,$G83,0)-IF($I83=BQ$6,$G83,0)</f>
        <v>0</v>
      </c>
      <c r="BR83" s="10">
        <f>SUM(J83:BQ83)</f>
        <v>0</v>
      </c>
    </row>
    <row r="84" spans="1:70" s="9" customFormat="1" x14ac:dyDescent="0.25">
      <c r="A84" s="9">
        <v>45513</v>
      </c>
      <c r="B84" s="16" t="s">
        <v>31</v>
      </c>
      <c r="C84" s="11">
        <v>1010.87</v>
      </c>
      <c r="D84" s="11" t="s">
        <v>13</v>
      </c>
      <c r="E84" s="11">
        <f>ROUND(IF(D84='[1]Liste choix'!$C$8,0,IF($H84=$S$6,(C84/1.14975*0.05*0.5),C84/1.14975*0.05)),2)</f>
        <v>0</v>
      </c>
      <c r="F84" s="11">
        <f>ROUND(IF(D84='[1]Liste choix'!$C$8,0,IF($H84=$S$6,C84/1.14975*0.09975*0.5,C84/1.14975*0.09975)),2)</f>
        <v>0</v>
      </c>
      <c r="G84" s="11">
        <f>C84-E84-F84</f>
        <v>1010.87</v>
      </c>
      <c r="H84" s="9" t="s">
        <v>22</v>
      </c>
      <c r="I84" s="9" t="s">
        <v>17</v>
      </c>
      <c r="J84" s="10">
        <f>+IF($H84=$J$6,$G84,0)-IF($I84=$J$6,$G84,0)</f>
        <v>0</v>
      </c>
      <c r="K84" s="10">
        <f>+IF($H84=K$6,$G84,0)-IF($I84=K$6,$G84,0)</f>
        <v>0</v>
      </c>
      <c r="L84" s="10">
        <f>+IF($H84=L$6,$G84,0)-IF($I84=L$6,$G84,0)</f>
        <v>0</v>
      </c>
      <c r="M84" s="10">
        <f>+IF($H84=M$6,$G84,0)-IF($I84=M$6,$G84,0)</f>
        <v>0</v>
      </c>
      <c r="N84" s="10">
        <f>+IF($H84=N$6,$G84,0)-IF($I84=N$6,$G84,0)</f>
        <v>0</v>
      </c>
      <c r="O84" s="10">
        <f>+IF($H84=O$6,$G84,0)-IF($I84=O$6,$G84,0)</f>
        <v>1010.87</v>
      </c>
      <c r="P84" s="10">
        <f>+IF($H84=P$6,$G84,0)-IF($I84=P$6,$G84,0)</f>
        <v>0</v>
      </c>
      <c r="Q84" s="10">
        <f>+IF($H84=Q$6,$G84,0)-IF($I84=Q$6,$G84,0)</f>
        <v>0</v>
      </c>
      <c r="R84" s="10">
        <f>+IF($H84=R$6,$G84,0)-IF($I84=R$6,$G84,0)</f>
        <v>0</v>
      </c>
      <c r="S84" s="10">
        <f>+IF($H84=S$6,$G84,0)-IF($I84=S$6,$G84,0)</f>
        <v>0</v>
      </c>
      <c r="T84" s="10">
        <f>+IF($H84=T$6,$G84,0)-IF($I84=T$6,$G84,0)</f>
        <v>0</v>
      </c>
      <c r="U84" s="10">
        <f>+IF($H84=U$6,$G84,0)-IF($I84=U$6,$G84,0)</f>
        <v>0</v>
      </c>
      <c r="V84" s="10">
        <f>+IF($H84=V$6,$G84,0)-IF($I84=V$6,$G84,0)</f>
        <v>0</v>
      </c>
      <c r="W84" s="10">
        <f>+IF($H84=W$6,$G84,0)-IF($I84=W$6,$G84,0)</f>
        <v>0</v>
      </c>
      <c r="X84" s="10">
        <f>+IF($H84=X$6,$G84,0)-IF($I84=X$6,$G84,0)</f>
        <v>0</v>
      </c>
      <c r="Y84" s="10">
        <f>+IF($H84=Y$6,$G84,0)-IF($I84=Y$6,$G84,0)</f>
        <v>0</v>
      </c>
      <c r="Z84" s="10">
        <f>+IF($H84=Z$6,$G84,0)-IF($I84=Z$6,$G84,0)</f>
        <v>0</v>
      </c>
      <c r="AA84" s="10">
        <f>+IF($H84=AA$6,$G84,0)-IF($I84=AA$6,$G84,0)</f>
        <v>0</v>
      </c>
      <c r="AB84" s="10">
        <f>+IF($H84=AB$6,$G84,0)-IF($I84=AB$6,$G84,0)</f>
        <v>0</v>
      </c>
      <c r="AC84" s="10">
        <f>+IF($H84=AC$6,$G84,0)-IF($I84=AC$6,$G84,0)</f>
        <v>0</v>
      </c>
      <c r="AD84" s="10">
        <f>+IF($H84=AD$6,$G84,0)-IF($I84=AD$6,$G84,0)</f>
        <v>0</v>
      </c>
      <c r="AE84" s="10">
        <f>+IF($H84=AE$6,$G84,0)-IF($I84=AE$6,$G84,0)</f>
        <v>0</v>
      </c>
      <c r="AF84" s="10">
        <f>+IF($H84=AF$6,$G84,0)-IF($I84=AF$6,$G84,0)</f>
        <v>0</v>
      </c>
      <c r="AG84" s="10">
        <f>+IF($H84=AG$6,$C84,0)-IF($I84=AG$6,$C84,0)</f>
        <v>-1010.87</v>
      </c>
      <c r="AH84" s="10">
        <f>+IF($H84=AH$6,$C84,0)-IF($I84=AH$6,$C84,0)</f>
        <v>0</v>
      </c>
      <c r="AI84" s="10">
        <f>+IF($H84=AI$6,$C84,0)-IF($I84=AI$6,$C84,0)</f>
        <v>0</v>
      </c>
      <c r="AJ84" s="10">
        <f>+IF($H84=AJ$6,$C84,0)-IF($I84=AJ$6,$C84,0)</f>
        <v>0</v>
      </c>
      <c r="AK84" s="10">
        <f>IF(D84="payée",$E84,0)</f>
        <v>0</v>
      </c>
      <c r="AL84" s="10">
        <f>IF(D84="payée",$F84,0)</f>
        <v>0</v>
      </c>
      <c r="AM84" s="10">
        <f>IF(D84="perçue",-$E84,0)</f>
        <v>0</v>
      </c>
      <c r="AN84" s="10">
        <f>IF(D84="perçue",-$F84,0)</f>
        <v>0</v>
      </c>
      <c r="AO84" s="10">
        <f>+IF($H84=AO$6,$G84,0)-IF($I84=AO$6,$G84,0)</f>
        <v>0</v>
      </c>
      <c r="AP84" s="10">
        <f>+IF($H84=AP$6,$G84,0)-IF($I84=AP$6,$G84,0)</f>
        <v>0</v>
      </c>
      <c r="AQ84" s="10">
        <f>+IF($H84=AQ$6,$G84,0)-IF($I84=AQ$6,$G84,0)</f>
        <v>0</v>
      </c>
      <c r="AR84" s="10">
        <f>+IF($H84=AR$6,$G84,0)-IF($I84=AR$6,$G84,0)</f>
        <v>0</v>
      </c>
      <c r="AS84" s="10">
        <f>+IF($H84=AS$6,$G84,0)-IF($I84=AS$6,$G84,0)</f>
        <v>0</v>
      </c>
      <c r="AT84" s="10">
        <f>+IF($H84=AT$6,$G84,0)-IF($I84=AT$6,$G84,0)</f>
        <v>0</v>
      </c>
      <c r="AU84" s="10">
        <f>+IF($H84=AU$6,$G84,0)-IF($I84=AU$6,$G84,0)</f>
        <v>0</v>
      </c>
      <c r="AV84" s="10">
        <f>+IF($H84=AV$6,$G84,0)-IF($I84=AV$6,$G84,0)</f>
        <v>0</v>
      </c>
      <c r="AW84" s="10">
        <f>+IF($H84=AW$6,$G84,0)-IF($I84=AW$6,$G84,0)</f>
        <v>0</v>
      </c>
      <c r="AX84" s="10">
        <f>+IF($H84=AX$6,$G84,0)-IF($I84=AX$6,$G84,0)</f>
        <v>0</v>
      </c>
      <c r="AY84" s="10">
        <f>+IF($H84=AY$6,$G84,0)-IF($I84=AY$6,$G84,0)</f>
        <v>0</v>
      </c>
      <c r="AZ84" s="10">
        <f>+IF($H84=AZ$6,$G84,0)-IF($I84=AZ$6,$G84,0)</f>
        <v>0</v>
      </c>
      <c r="BA84" s="10">
        <f>+IF($H84=BA$6,$C84,0)-IF($I84=BA$6,$C84,0)</f>
        <v>0</v>
      </c>
      <c r="BB84" s="10">
        <f>+IF($H84=BB$6,$C84,0)-IF($I84=BB$6,$C84,0)</f>
        <v>0</v>
      </c>
      <c r="BC84" s="10">
        <f>+IF($H84=BC$6,$C84,0)-IF($I84=BC$6,$C84,0)</f>
        <v>0</v>
      </c>
      <c r="BD84" s="10">
        <f>+IF($H84=BD$6,$C84,0)-IF($I84=BD$6,$C84,0)</f>
        <v>0</v>
      </c>
      <c r="BE84" s="10">
        <f>+IF($H84=BE$6,$C84,0)-IF($I84=BE$6,$C84,0)</f>
        <v>0</v>
      </c>
      <c r="BF84" s="10">
        <f>+IF($H84=BF$6,$C84,0)-IF($I84=BF$6,$C84,0)</f>
        <v>0</v>
      </c>
      <c r="BG84" s="10">
        <f>+IF($H84=BG$6,$C84,0)-IF($I84=BG$6,$C84,0)</f>
        <v>0</v>
      </c>
      <c r="BH84" s="10">
        <f>+IF($H84=BH$6,$C84,0)-IF($I84=BH$6,$C84,0)</f>
        <v>0</v>
      </c>
      <c r="BI84" s="10">
        <f>+IF($H84=BI$6,$G84,0)-IF($I84=BI$6,$G84,0)</f>
        <v>0</v>
      </c>
      <c r="BJ84" s="10">
        <f>+IF($H84=BJ$6,$G84,0)-IF($I84=BJ$6,$G84,0)</f>
        <v>0</v>
      </c>
      <c r="BK84" s="10">
        <f>+IF($H84=BK$6,$G84,0)-IF($I84=BK$6,$G84,0)</f>
        <v>0</v>
      </c>
      <c r="BL84" s="10">
        <f>+IF($H84=BL$6,$G84,0)-IF($I84=BL$6,$G84,0)</f>
        <v>0</v>
      </c>
      <c r="BM84" s="10">
        <f>+IF($H84=BM$6,$G84,0)-IF($I84=BM$6,$G84,0)</f>
        <v>0</v>
      </c>
      <c r="BN84" s="10">
        <f>+IF($H84=BN$6,$G84,0)-IF($I84=BN$6,$G84,0)</f>
        <v>0</v>
      </c>
      <c r="BO84" s="10">
        <f>+IF($H84=BO$6,$G84,0)-IF($I84=BO$6,$G84,0)</f>
        <v>0</v>
      </c>
      <c r="BP84" s="10">
        <f>+IF($H84=BP$6,$G84,0)-IF($I84=BP$6,$G84,0)</f>
        <v>0</v>
      </c>
      <c r="BQ84" s="10">
        <f>+IF($H84=BQ$6,$G84,0)-IF($I84=BQ$6,$G84,0)</f>
        <v>0</v>
      </c>
      <c r="BR84" s="10">
        <f>SUM(J84:BQ84)</f>
        <v>0</v>
      </c>
    </row>
    <row r="85" spans="1:70" s="9" customFormat="1" x14ac:dyDescent="0.25">
      <c r="A85" s="9">
        <v>45513</v>
      </c>
      <c r="B85" s="16" t="s">
        <v>30</v>
      </c>
      <c r="C85" s="11">
        <v>4153.5600000000004</v>
      </c>
      <c r="D85" s="11" t="s">
        <v>13</v>
      </c>
      <c r="E85" s="11">
        <f>ROUND(IF(D85='[1]Liste choix'!$C$8,0,IF($H85=$S$6,(C85/1.14975*0.05*0.5),C85/1.14975*0.05)),2)</f>
        <v>0</v>
      </c>
      <c r="F85" s="11">
        <f>ROUND(IF(D85='[1]Liste choix'!$C$8,0,IF($H85=$S$6,C85/1.14975*0.09975*0.5,C85/1.14975*0.09975)),2)</f>
        <v>0</v>
      </c>
      <c r="G85" s="11">
        <f>C85-E85-F85</f>
        <v>4153.5600000000004</v>
      </c>
      <c r="H85" s="9" t="s">
        <v>22</v>
      </c>
      <c r="I85" s="9" t="s">
        <v>17</v>
      </c>
      <c r="J85" s="10">
        <f>+IF($H85=$J$6,$G85,0)-IF($I85=$J$6,$G85,0)</f>
        <v>0</v>
      </c>
      <c r="K85" s="10">
        <f>+IF($H85=K$6,$G85,0)-IF($I85=K$6,$G85,0)</f>
        <v>0</v>
      </c>
      <c r="L85" s="10">
        <f>+IF($H85=L$6,$G85,0)-IF($I85=L$6,$G85,0)</f>
        <v>0</v>
      </c>
      <c r="M85" s="10">
        <f>+IF($H85=M$6,$G85,0)-IF($I85=M$6,$G85,0)</f>
        <v>0</v>
      </c>
      <c r="N85" s="10">
        <f>+IF($H85=N$6,$G85,0)-IF($I85=N$6,$G85,0)</f>
        <v>0</v>
      </c>
      <c r="O85" s="10">
        <f>+IF($H85=O$6,$G85,0)-IF($I85=O$6,$G85,0)</f>
        <v>4153.5600000000004</v>
      </c>
      <c r="P85" s="10">
        <f>+IF($H85=P$6,$G85,0)-IF($I85=P$6,$G85,0)</f>
        <v>0</v>
      </c>
      <c r="Q85" s="10">
        <f>+IF($H85=Q$6,$G85,0)-IF($I85=Q$6,$G85,0)</f>
        <v>0</v>
      </c>
      <c r="R85" s="10">
        <f>+IF($H85=R$6,$G85,0)-IF($I85=R$6,$G85,0)</f>
        <v>0</v>
      </c>
      <c r="S85" s="10">
        <f>+IF($H85=S$6,$G85,0)-IF($I85=S$6,$G85,0)</f>
        <v>0</v>
      </c>
      <c r="T85" s="10">
        <f>+IF($H85=T$6,$G85,0)-IF($I85=T$6,$G85,0)</f>
        <v>0</v>
      </c>
      <c r="U85" s="10">
        <f>+IF($H85=U$6,$G85,0)-IF($I85=U$6,$G85,0)</f>
        <v>0</v>
      </c>
      <c r="V85" s="10">
        <f>+IF($H85=V$6,$G85,0)-IF($I85=V$6,$G85,0)</f>
        <v>0</v>
      </c>
      <c r="W85" s="10">
        <f>+IF($H85=W$6,$G85,0)-IF($I85=W$6,$G85,0)</f>
        <v>0</v>
      </c>
      <c r="X85" s="10">
        <f>+IF($H85=X$6,$G85,0)-IF($I85=X$6,$G85,0)</f>
        <v>0</v>
      </c>
      <c r="Y85" s="10">
        <f>+IF($H85=Y$6,$G85,0)-IF($I85=Y$6,$G85,0)</f>
        <v>0</v>
      </c>
      <c r="Z85" s="10">
        <f>+IF($H85=Z$6,$G85,0)-IF($I85=Z$6,$G85,0)</f>
        <v>0</v>
      </c>
      <c r="AA85" s="10">
        <f>+IF($H85=AA$6,$G85,0)-IF($I85=AA$6,$G85,0)</f>
        <v>0</v>
      </c>
      <c r="AB85" s="10">
        <f>+IF($H85=AB$6,$G85,0)-IF($I85=AB$6,$G85,0)</f>
        <v>0</v>
      </c>
      <c r="AC85" s="10">
        <f>+IF($H85=AC$6,$G85,0)-IF($I85=AC$6,$G85,0)</f>
        <v>0</v>
      </c>
      <c r="AD85" s="10">
        <f>+IF($H85=AD$6,$G85,0)-IF($I85=AD$6,$G85,0)</f>
        <v>0</v>
      </c>
      <c r="AE85" s="10">
        <f>+IF($H85=AE$6,$G85,0)-IF($I85=AE$6,$G85,0)</f>
        <v>0</v>
      </c>
      <c r="AF85" s="10">
        <f>+IF($H85=AF$6,$G85,0)-IF($I85=AF$6,$G85,0)</f>
        <v>0</v>
      </c>
      <c r="AG85" s="10">
        <f>+IF($H85=AG$6,$C85,0)-IF($I85=AG$6,$C85,0)</f>
        <v>-4153.5600000000004</v>
      </c>
      <c r="AH85" s="10">
        <f>+IF($H85=AH$6,$C85,0)-IF($I85=AH$6,$C85,0)</f>
        <v>0</v>
      </c>
      <c r="AI85" s="10">
        <f>+IF($H85=AI$6,$C85,0)-IF($I85=AI$6,$C85,0)</f>
        <v>0</v>
      </c>
      <c r="AJ85" s="10">
        <f>+IF($H85=AJ$6,$C85,0)-IF($I85=AJ$6,$C85,0)</f>
        <v>0</v>
      </c>
      <c r="AK85" s="10">
        <f>IF(D85="payée",$E85,0)</f>
        <v>0</v>
      </c>
      <c r="AL85" s="10">
        <f>IF(D85="payée",$F85,0)</f>
        <v>0</v>
      </c>
      <c r="AM85" s="10">
        <f>IF(D85="perçue",-$E85,0)</f>
        <v>0</v>
      </c>
      <c r="AN85" s="10">
        <f>IF(D85="perçue",-$F85,0)</f>
        <v>0</v>
      </c>
      <c r="AO85" s="10">
        <f>+IF($H85=AO$6,$G85,0)-IF($I85=AO$6,$G85,0)</f>
        <v>0</v>
      </c>
      <c r="AP85" s="10">
        <f>+IF($H85=AP$6,$G85,0)-IF($I85=AP$6,$G85,0)</f>
        <v>0</v>
      </c>
      <c r="AQ85" s="10">
        <f>+IF($H85=AQ$6,$G85,0)-IF($I85=AQ$6,$G85,0)</f>
        <v>0</v>
      </c>
      <c r="AR85" s="10">
        <f>+IF($H85=AR$6,$G85,0)-IF($I85=AR$6,$G85,0)</f>
        <v>0</v>
      </c>
      <c r="AS85" s="10">
        <f>+IF($H85=AS$6,$G85,0)-IF($I85=AS$6,$G85,0)</f>
        <v>0</v>
      </c>
      <c r="AT85" s="10">
        <f>+IF($H85=AT$6,$G85,0)-IF($I85=AT$6,$G85,0)</f>
        <v>0</v>
      </c>
      <c r="AU85" s="10">
        <f>+IF($H85=AU$6,$G85,0)-IF($I85=AU$6,$G85,0)</f>
        <v>0</v>
      </c>
      <c r="AV85" s="10">
        <f>+IF($H85=AV$6,$G85,0)-IF($I85=AV$6,$G85,0)</f>
        <v>0</v>
      </c>
      <c r="AW85" s="10">
        <f>+IF($H85=AW$6,$G85,0)-IF($I85=AW$6,$G85,0)</f>
        <v>0</v>
      </c>
      <c r="AX85" s="10">
        <f>+IF($H85=AX$6,$G85,0)-IF($I85=AX$6,$G85,0)</f>
        <v>0</v>
      </c>
      <c r="AY85" s="10">
        <f>+IF($H85=AY$6,$G85,0)-IF($I85=AY$6,$G85,0)</f>
        <v>0</v>
      </c>
      <c r="AZ85" s="10">
        <f>+IF($H85=AZ$6,$G85,0)-IF($I85=AZ$6,$G85,0)</f>
        <v>0</v>
      </c>
      <c r="BA85" s="10">
        <f>+IF($H85=BA$6,$C85,0)-IF($I85=BA$6,$C85,0)</f>
        <v>0</v>
      </c>
      <c r="BB85" s="10">
        <f>+IF($H85=BB$6,$C85,0)-IF($I85=BB$6,$C85,0)</f>
        <v>0</v>
      </c>
      <c r="BC85" s="10">
        <f>+IF($H85=BC$6,$C85,0)-IF($I85=BC$6,$C85,0)</f>
        <v>0</v>
      </c>
      <c r="BD85" s="10">
        <f>+IF($H85=BD$6,$C85,0)-IF($I85=BD$6,$C85,0)</f>
        <v>0</v>
      </c>
      <c r="BE85" s="10">
        <f>+IF($H85=BE$6,$C85,0)-IF($I85=BE$6,$C85,0)</f>
        <v>0</v>
      </c>
      <c r="BF85" s="10">
        <f>+IF($H85=BF$6,$C85,0)-IF($I85=BF$6,$C85,0)</f>
        <v>0</v>
      </c>
      <c r="BG85" s="10">
        <f>+IF($H85=BG$6,$C85,0)-IF($I85=BG$6,$C85,0)</f>
        <v>0</v>
      </c>
      <c r="BH85" s="10">
        <f>+IF($H85=BH$6,$C85,0)-IF($I85=BH$6,$C85,0)</f>
        <v>0</v>
      </c>
      <c r="BI85" s="10">
        <f>+IF($H85=BI$6,$G85,0)-IF($I85=BI$6,$G85,0)</f>
        <v>0</v>
      </c>
      <c r="BJ85" s="10">
        <f>+IF($H85=BJ$6,$G85,0)-IF($I85=BJ$6,$G85,0)</f>
        <v>0</v>
      </c>
      <c r="BK85" s="10">
        <f>+IF($H85=BK$6,$G85,0)-IF($I85=BK$6,$G85,0)</f>
        <v>0</v>
      </c>
      <c r="BL85" s="10">
        <f>+IF($H85=BL$6,$G85,0)-IF($I85=BL$6,$G85,0)</f>
        <v>0</v>
      </c>
      <c r="BM85" s="10">
        <f>+IF($H85=BM$6,$G85,0)-IF($I85=BM$6,$G85,0)</f>
        <v>0</v>
      </c>
      <c r="BN85" s="10">
        <f>+IF($H85=BN$6,$G85,0)-IF($I85=BN$6,$G85,0)</f>
        <v>0</v>
      </c>
      <c r="BO85" s="10">
        <f>+IF($H85=BO$6,$G85,0)-IF($I85=BO$6,$G85,0)</f>
        <v>0</v>
      </c>
      <c r="BP85" s="10">
        <f>+IF($H85=BP$6,$G85,0)-IF($I85=BP$6,$G85,0)</f>
        <v>0</v>
      </c>
      <c r="BQ85" s="10">
        <f>+IF($H85=BQ$6,$G85,0)-IF($I85=BQ$6,$G85,0)</f>
        <v>0</v>
      </c>
      <c r="BR85" s="10">
        <f>SUM(J85:BQ85)</f>
        <v>0</v>
      </c>
    </row>
    <row r="86" spans="1:70" s="9" customFormat="1" x14ac:dyDescent="0.25">
      <c r="A86" s="9">
        <v>45513</v>
      </c>
      <c r="B86" s="16" t="s">
        <v>29</v>
      </c>
      <c r="C86" s="11">
        <v>324.66000000000003</v>
      </c>
      <c r="D86" s="11" t="s">
        <v>13</v>
      </c>
      <c r="E86" s="11">
        <f>ROUND(IF(D86='[1]Liste choix'!$C$8,0,IF($H86=$S$6,(C86/1.14975*0.05*0.5),C86/1.14975*0.05)),2)</f>
        <v>0</v>
      </c>
      <c r="F86" s="11">
        <f>ROUND(IF(D86='[1]Liste choix'!$C$8,0,IF($H86=$S$6,C86/1.14975*0.09975*0.5,C86/1.14975*0.09975)),2)</f>
        <v>0</v>
      </c>
      <c r="G86" s="11">
        <f>C86-E86-F86</f>
        <v>324.66000000000003</v>
      </c>
      <c r="H86" s="9" t="s">
        <v>22</v>
      </c>
      <c r="I86" s="9" t="s">
        <v>17</v>
      </c>
      <c r="J86" s="10">
        <f>+IF($H86=$J$6,$G86,0)-IF($I86=$J$6,$G86,0)</f>
        <v>0</v>
      </c>
      <c r="K86" s="10">
        <f>+IF($H86=K$6,$G86,0)-IF($I86=K$6,$G86,0)</f>
        <v>0</v>
      </c>
      <c r="L86" s="10">
        <f>+IF($H86=L$6,$G86,0)-IF($I86=L$6,$G86,0)</f>
        <v>0</v>
      </c>
      <c r="M86" s="10">
        <f>+IF($H86=M$6,$G86,0)-IF($I86=M$6,$G86,0)</f>
        <v>0</v>
      </c>
      <c r="N86" s="10">
        <f>+IF($H86=N$6,$G86,0)-IF($I86=N$6,$G86,0)</f>
        <v>0</v>
      </c>
      <c r="O86" s="10">
        <f>+IF($H86=O$6,$G86,0)-IF($I86=O$6,$G86,0)</f>
        <v>324.66000000000003</v>
      </c>
      <c r="P86" s="10">
        <f>+IF($H86=P$6,$G86,0)-IF($I86=P$6,$G86,0)</f>
        <v>0</v>
      </c>
      <c r="Q86" s="10">
        <f>+IF($H86=Q$6,$G86,0)-IF($I86=Q$6,$G86,0)</f>
        <v>0</v>
      </c>
      <c r="R86" s="10">
        <f>+IF($H86=R$6,$G86,0)-IF($I86=R$6,$G86,0)</f>
        <v>0</v>
      </c>
      <c r="S86" s="10">
        <f>+IF($H86=S$6,$G86,0)-IF($I86=S$6,$G86,0)</f>
        <v>0</v>
      </c>
      <c r="T86" s="10">
        <f>+IF($H86=T$6,$G86,0)-IF($I86=T$6,$G86,0)</f>
        <v>0</v>
      </c>
      <c r="U86" s="10">
        <f>+IF($H86=U$6,$G86,0)-IF($I86=U$6,$G86,0)</f>
        <v>0</v>
      </c>
      <c r="V86" s="10">
        <f>+IF($H86=V$6,$G86,0)-IF($I86=V$6,$G86,0)</f>
        <v>0</v>
      </c>
      <c r="W86" s="10">
        <f>+IF($H86=W$6,$G86,0)-IF($I86=W$6,$G86,0)</f>
        <v>0</v>
      </c>
      <c r="X86" s="10">
        <f>+IF($H86=X$6,$G86,0)-IF($I86=X$6,$G86,0)</f>
        <v>0</v>
      </c>
      <c r="Y86" s="10">
        <f>+IF($H86=Y$6,$G86,0)-IF($I86=Y$6,$G86,0)</f>
        <v>0</v>
      </c>
      <c r="Z86" s="10">
        <f>+IF($H86=Z$6,$G86,0)-IF($I86=Z$6,$G86,0)</f>
        <v>0</v>
      </c>
      <c r="AA86" s="10">
        <f>+IF($H86=AA$6,$G86,0)-IF($I86=AA$6,$G86,0)</f>
        <v>0</v>
      </c>
      <c r="AB86" s="10">
        <f>+IF($H86=AB$6,$G86,0)-IF($I86=AB$6,$G86,0)</f>
        <v>0</v>
      </c>
      <c r="AC86" s="10">
        <f>+IF($H86=AC$6,$G86,0)-IF($I86=AC$6,$G86,0)</f>
        <v>0</v>
      </c>
      <c r="AD86" s="10">
        <f>+IF($H86=AD$6,$G86,0)-IF($I86=AD$6,$G86,0)</f>
        <v>0</v>
      </c>
      <c r="AE86" s="10">
        <f>+IF($H86=AE$6,$G86,0)-IF($I86=AE$6,$G86,0)</f>
        <v>0</v>
      </c>
      <c r="AF86" s="10">
        <f>+IF($H86=AF$6,$G86,0)-IF($I86=AF$6,$G86,0)</f>
        <v>0</v>
      </c>
      <c r="AG86" s="10">
        <f>+IF($H86=AG$6,$C86,0)-IF($I86=AG$6,$C86,0)</f>
        <v>-324.66000000000003</v>
      </c>
      <c r="AH86" s="10">
        <f>+IF($H86=AH$6,$C86,0)-IF($I86=AH$6,$C86,0)</f>
        <v>0</v>
      </c>
      <c r="AI86" s="10">
        <f>+IF($H86=AI$6,$C86,0)-IF($I86=AI$6,$C86,0)</f>
        <v>0</v>
      </c>
      <c r="AJ86" s="10">
        <f>+IF($H86=AJ$6,$C86,0)-IF($I86=AJ$6,$C86,0)</f>
        <v>0</v>
      </c>
      <c r="AK86" s="10">
        <f>IF(D86="payée",$E86,0)</f>
        <v>0</v>
      </c>
      <c r="AL86" s="10">
        <f>IF(D86="payée",$F86,0)</f>
        <v>0</v>
      </c>
      <c r="AM86" s="10">
        <f>IF(D86="perçue",-$E86,0)</f>
        <v>0</v>
      </c>
      <c r="AN86" s="10">
        <f>IF(D86="perçue",-$F86,0)</f>
        <v>0</v>
      </c>
      <c r="AO86" s="10">
        <f>+IF($H86=AO$6,$G86,0)-IF($I86=AO$6,$G86,0)</f>
        <v>0</v>
      </c>
      <c r="AP86" s="10">
        <f>+IF($H86=AP$6,$G86,0)-IF($I86=AP$6,$G86,0)</f>
        <v>0</v>
      </c>
      <c r="AQ86" s="10">
        <f>+IF($H86=AQ$6,$G86,0)-IF($I86=AQ$6,$G86,0)</f>
        <v>0</v>
      </c>
      <c r="AR86" s="10">
        <f>+IF($H86=AR$6,$G86,0)-IF($I86=AR$6,$G86,0)</f>
        <v>0</v>
      </c>
      <c r="AS86" s="10">
        <f>+IF($H86=AS$6,$G86,0)-IF($I86=AS$6,$G86,0)</f>
        <v>0</v>
      </c>
      <c r="AT86" s="10">
        <f>+IF($H86=AT$6,$G86,0)-IF($I86=AT$6,$G86,0)</f>
        <v>0</v>
      </c>
      <c r="AU86" s="10">
        <f>+IF($H86=AU$6,$G86,0)-IF($I86=AU$6,$G86,0)</f>
        <v>0</v>
      </c>
      <c r="AV86" s="10">
        <f>+IF($H86=AV$6,$G86,0)-IF($I86=AV$6,$G86,0)</f>
        <v>0</v>
      </c>
      <c r="AW86" s="10">
        <f>+IF($H86=AW$6,$G86,0)-IF($I86=AW$6,$G86,0)</f>
        <v>0</v>
      </c>
      <c r="AX86" s="10">
        <f>+IF($H86=AX$6,$G86,0)-IF($I86=AX$6,$G86,0)</f>
        <v>0</v>
      </c>
      <c r="AY86" s="10">
        <f>+IF($H86=AY$6,$G86,0)-IF($I86=AY$6,$G86,0)</f>
        <v>0</v>
      </c>
      <c r="AZ86" s="10">
        <f>+IF($H86=AZ$6,$G86,0)-IF($I86=AZ$6,$G86,0)</f>
        <v>0</v>
      </c>
      <c r="BA86" s="10">
        <f>+IF($H86=BA$6,$C86,0)-IF($I86=BA$6,$C86,0)</f>
        <v>0</v>
      </c>
      <c r="BB86" s="10">
        <f>+IF($H86=BB$6,$C86,0)-IF($I86=BB$6,$C86,0)</f>
        <v>0</v>
      </c>
      <c r="BC86" s="10">
        <f>+IF($H86=BC$6,$C86,0)-IF($I86=BC$6,$C86,0)</f>
        <v>0</v>
      </c>
      <c r="BD86" s="10">
        <f>+IF($H86=BD$6,$C86,0)-IF($I86=BD$6,$C86,0)</f>
        <v>0</v>
      </c>
      <c r="BE86" s="10">
        <f>+IF($H86=BE$6,$C86,0)-IF($I86=BE$6,$C86,0)</f>
        <v>0</v>
      </c>
      <c r="BF86" s="10">
        <f>+IF($H86=BF$6,$C86,0)-IF($I86=BF$6,$C86,0)</f>
        <v>0</v>
      </c>
      <c r="BG86" s="10">
        <f>+IF($H86=BG$6,$C86,0)-IF($I86=BG$6,$C86,0)</f>
        <v>0</v>
      </c>
      <c r="BH86" s="10">
        <f>+IF($H86=BH$6,$C86,0)-IF($I86=BH$6,$C86,0)</f>
        <v>0</v>
      </c>
      <c r="BI86" s="10">
        <f>+IF($H86=BI$6,$G86,0)-IF($I86=BI$6,$G86,0)</f>
        <v>0</v>
      </c>
      <c r="BJ86" s="10">
        <f>+IF($H86=BJ$6,$G86,0)-IF($I86=BJ$6,$G86,0)</f>
        <v>0</v>
      </c>
      <c r="BK86" s="10">
        <f>+IF($H86=BK$6,$G86,0)-IF($I86=BK$6,$G86,0)</f>
        <v>0</v>
      </c>
      <c r="BL86" s="10">
        <f>+IF($H86=BL$6,$G86,0)-IF($I86=BL$6,$G86,0)</f>
        <v>0</v>
      </c>
      <c r="BM86" s="10">
        <f>+IF($H86=BM$6,$G86,0)-IF($I86=BM$6,$G86,0)</f>
        <v>0</v>
      </c>
      <c r="BN86" s="10">
        <f>+IF($H86=BN$6,$G86,0)-IF($I86=BN$6,$G86,0)</f>
        <v>0</v>
      </c>
      <c r="BO86" s="10">
        <f>+IF($H86=BO$6,$G86,0)-IF($I86=BO$6,$G86,0)</f>
        <v>0</v>
      </c>
      <c r="BP86" s="10">
        <f>+IF($H86=BP$6,$G86,0)-IF($I86=BP$6,$G86,0)</f>
        <v>0</v>
      </c>
      <c r="BQ86" s="10">
        <f>+IF($H86=BQ$6,$G86,0)-IF($I86=BQ$6,$G86,0)</f>
        <v>0</v>
      </c>
      <c r="BR86" s="10">
        <f>SUM(J86:BQ86)</f>
        <v>0</v>
      </c>
    </row>
    <row r="87" spans="1:70" s="9" customFormat="1" x14ac:dyDescent="0.25">
      <c r="A87" s="9">
        <v>45513</v>
      </c>
      <c r="B87" s="16" t="s">
        <v>28</v>
      </c>
      <c r="C87" s="11">
        <v>2762.52</v>
      </c>
      <c r="D87" s="11" t="s">
        <v>13</v>
      </c>
      <c r="E87" s="11">
        <f>ROUND(IF(D87='[1]Liste choix'!$C$8,0,IF($H87=$S$6,(C87/1.14975*0.05*0.5),C87/1.14975*0.05)),2)</f>
        <v>0</v>
      </c>
      <c r="F87" s="11">
        <f>ROUND(IF(D87='[1]Liste choix'!$C$8,0,IF($H87=$S$6,C87/1.14975*0.09975*0.5,C87/1.14975*0.09975)),2)</f>
        <v>0</v>
      </c>
      <c r="G87" s="11">
        <f>C87-E87-F87</f>
        <v>2762.52</v>
      </c>
      <c r="H87" s="9" t="s">
        <v>22</v>
      </c>
      <c r="I87" s="9" t="s">
        <v>17</v>
      </c>
      <c r="J87" s="10">
        <f>+IF($H87=$J$6,$G87,0)-IF($I87=$J$6,$G87,0)</f>
        <v>0</v>
      </c>
      <c r="K87" s="10">
        <f>+IF($H87=K$6,$G87,0)-IF($I87=K$6,$G87,0)</f>
        <v>0</v>
      </c>
      <c r="L87" s="10">
        <f>+IF($H87=L$6,$G87,0)-IF($I87=L$6,$G87,0)</f>
        <v>0</v>
      </c>
      <c r="M87" s="10">
        <f>+IF($H87=M$6,$G87,0)-IF($I87=M$6,$G87,0)</f>
        <v>0</v>
      </c>
      <c r="N87" s="10">
        <f>+IF($H87=N$6,$G87,0)-IF($I87=N$6,$G87,0)</f>
        <v>0</v>
      </c>
      <c r="O87" s="10">
        <f>+IF($H87=O$6,$G87,0)-IF($I87=O$6,$G87,0)</f>
        <v>2762.52</v>
      </c>
      <c r="P87" s="10">
        <f>+IF($H87=P$6,$G87,0)-IF($I87=P$6,$G87,0)</f>
        <v>0</v>
      </c>
      <c r="Q87" s="10">
        <f>+IF($H87=Q$6,$G87,0)-IF($I87=Q$6,$G87,0)</f>
        <v>0</v>
      </c>
      <c r="R87" s="10">
        <f>+IF($H87=R$6,$G87,0)-IF($I87=R$6,$G87,0)</f>
        <v>0</v>
      </c>
      <c r="S87" s="10">
        <f>+IF($H87=S$6,$G87,0)-IF($I87=S$6,$G87,0)</f>
        <v>0</v>
      </c>
      <c r="T87" s="10">
        <f>+IF($H87=T$6,$G87,0)-IF($I87=T$6,$G87,0)</f>
        <v>0</v>
      </c>
      <c r="U87" s="10">
        <f>+IF($H87=U$6,$G87,0)-IF($I87=U$6,$G87,0)</f>
        <v>0</v>
      </c>
      <c r="V87" s="10">
        <f>+IF($H87=V$6,$G87,0)-IF($I87=V$6,$G87,0)</f>
        <v>0</v>
      </c>
      <c r="W87" s="10">
        <f>+IF($H87=W$6,$G87,0)-IF($I87=W$6,$G87,0)</f>
        <v>0</v>
      </c>
      <c r="X87" s="10">
        <f>+IF($H87=X$6,$G87,0)-IF($I87=X$6,$G87,0)</f>
        <v>0</v>
      </c>
      <c r="Y87" s="10">
        <f>+IF($H87=Y$6,$G87,0)-IF($I87=Y$6,$G87,0)</f>
        <v>0</v>
      </c>
      <c r="Z87" s="10">
        <f>+IF($H87=Z$6,$G87,0)-IF($I87=Z$6,$G87,0)</f>
        <v>0</v>
      </c>
      <c r="AA87" s="10">
        <f>+IF($H87=AA$6,$G87,0)-IF($I87=AA$6,$G87,0)</f>
        <v>0</v>
      </c>
      <c r="AB87" s="10">
        <f>+IF($H87=AB$6,$G87,0)-IF($I87=AB$6,$G87,0)</f>
        <v>0</v>
      </c>
      <c r="AC87" s="10">
        <f>+IF($H87=AC$6,$G87,0)-IF($I87=AC$6,$G87,0)</f>
        <v>0</v>
      </c>
      <c r="AD87" s="10">
        <f>+IF($H87=AD$6,$G87,0)-IF($I87=AD$6,$G87,0)</f>
        <v>0</v>
      </c>
      <c r="AE87" s="10">
        <f>+IF($H87=AE$6,$G87,0)-IF($I87=AE$6,$G87,0)</f>
        <v>0</v>
      </c>
      <c r="AF87" s="10">
        <f>+IF($H87=AF$6,$G87,0)-IF($I87=AF$6,$G87,0)</f>
        <v>0</v>
      </c>
      <c r="AG87" s="10">
        <f>+IF($H87=AG$6,$C87,0)-IF($I87=AG$6,$C87,0)</f>
        <v>-2762.52</v>
      </c>
      <c r="AH87" s="10">
        <f>+IF($H87=AH$6,$C87,0)-IF($I87=AH$6,$C87,0)</f>
        <v>0</v>
      </c>
      <c r="AI87" s="10">
        <f>+IF($H87=AI$6,$C87,0)-IF($I87=AI$6,$C87,0)</f>
        <v>0</v>
      </c>
      <c r="AJ87" s="10">
        <f>+IF($H87=AJ$6,$C87,0)-IF($I87=AJ$6,$C87,0)</f>
        <v>0</v>
      </c>
      <c r="AK87" s="10">
        <f>IF(D87="payée",$E87,0)</f>
        <v>0</v>
      </c>
      <c r="AL87" s="10">
        <f>IF(D87="payée",$F87,0)</f>
        <v>0</v>
      </c>
      <c r="AM87" s="10">
        <f>IF(D87="perçue",-$E87,0)</f>
        <v>0</v>
      </c>
      <c r="AN87" s="10">
        <f>IF(D87="perçue",-$F87,0)</f>
        <v>0</v>
      </c>
      <c r="AO87" s="10">
        <f>+IF($H87=AO$6,$G87,0)-IF($I87=AO$6,$G87,0)</f>
        <v>0</v>
      </c>
      <c r="AP87" s="10">
        <f>+IF($H87=AP$6,$G87,0)-IF($I87=AP$6,$G87,0)</f>
        <v>0</v>
      </c>
      <c r="AQ87" s="10">
        <f>+IF($H87=AQ$6,$G87,0)-IF($I87=AQ$6,$G87,0)</f>
        <v>0</v>
      </c>
      <c r="AR87" s="10">
        <f>+IF($H87=AR$6,$G87,0)-IF($I87=AR$6,$G87,0)</f>
        <v>0</v>
      </c>
      <c r="AS87" s="10">
        <f>+IF($H87=AS$6,$G87,0)-IF($I87=AS$6,$G87,0)</f>
        <v>0</v>
      </c>
      <c r="AT87" s="10">
        <f>+IF($H87=AT$6,$G87,0)-IF($I87=AT$6,$G87,0)</f>
        <v>0</v>
      </c>
      <c r="AU87" s="10">
        <f>+IF($H87=AU$6,$G87,0)-IF($I87=AU$6,$G87,0)</f>
        <v>0</v>
      </c>
      <c r="AV87" s="10">
        <f>+IF($H87=AV$6,$G87,0)-IF($I87=AV$6,$G87,0)</f>
        <v>0</v>
      </c>
      <c r="AW87" s="10">
        <f>+IF($H87=AW$6,$G87,0)-IF($I87=AW$6,$G87,0)</f>
        <v>0</v>
      </c>
      <c r="AX87" s="10">
        <f>+IF($H87=AX$6,$G87,0)-IF($I87=AX$6,$G87,0)</f>
        <v>0</v>
      </c>
      <c r="AY87" s="10">
        <f>+IF($H87=AY$6,$G87,0)-IF($I87=AY$6,$G87,0)</f>
        <v>0</v>
      </c>
      <c r="AZ87" s="10">
        <f>+IF($H87=AZ$6,$G87,0)-IF($I87=AZ$6,$G87,0)</f>
        <v>0</v>
      </c>
      <c r="BA87" s="10">
        <f>+IF($H87=BA$6,$C87,0)-IF($I87=BA$6,$C87,0)</f>
        <v>0</v>
      </c>
      <c r="BB87" s="10">
        <f>+IF($H87=BB$6,$C87,0)-IF($I87=BB$6,$C87,0)</f>
        <v>0</v>
      </c>
      <c r="BC87" s="10">
        <f>+IF($H87=BC$6,$C87,0)-IF($I87=BC$6,$C87,0)</f>
        <v>0</v>
      </c>
      <c r="BD87" s="10">
        <f>+IF($H87=BD$6,$C87,0)-IF($I87=BD$6,$C87,0)</f>
        <v>0</v>
      </c>
      <c r="BE87" s="10">
        <f>+IF($H87=BE$6,$C87,0)-IF($I87=BE$6,$C87,0)</f>
        <v>0</v>
      </c>
      <c r="BF87" s="10">
        <f>+IF($H87=BF$6,$C87,0)-IF($I87=BF$6,$C87,0)</f>
        <v>0</v>
      </c>
      <c r="BG87" s="10">
        <f>+IF($H87=BG$6,$C87,0)-IF($I87=BG$6,$C87,0)</f>
        <v>0</v>
      </c>
      <c r="BH87" s="10">
        <f>+IF($H87=BH$6,$C87,0)-IF($I87=BH$6,$C87,0)</f>
        <v>0</v>
      </c>
      <c r="BI87" s="10">
        <f>+IF($H87=BI$6,$G87,0)-IF($I87=BI$6,$G87,0)</f>
        <v>0</v>
      </c>
      <c r="BJ87" s="10">
        <f>+IF($H87=BJ$6,$G87,0)-IF($I87=BJ$6,$G87,0)</f>
        <v>0</v>
      </c>
      <c r="BK87" s="10">
        <f>+IF($H87=BK$6,$G87,0)-IF($I87=BK$6,$G87,0)</f>
        <v>0</v>
      </c>
      <c r="BL87" s="10">
        <f>+IF($H87=BL$6,$G87,0)-IF($I87=BL$6,$G87,0)</f>
        <v>0</v>
      </c>
      <c r="BM87" s="10">
        <f>+IF($H87=BM$6,$G87,0)-IF($I87=BM$6,$G87,0)</f>
        <v>0</v>
      </c>
      <c r="BN87" s="10">
        <f>+IF($H87=BN$6,$G87,0)-IF($I87=BN$6,$G87,0)</f>
        <v>0</v>
      </c>
      <c r="BO87" s="10">
        <f>+IF($H87=BO$6,$G87,0)-IF($I87=BO$6,$G87,0)</f>
        <v>0</v>
      </c>
      <c r="BP87" s="10">
        <f>+IF($H87=BP$6,$G87,0)-IF($I87=BP$6,$G87,0)</f>
        <v>0</v>
      </c>
      <c r="BQ87" s="10">
        <f>+IF($H87=BQ$6,$G87,0)-IF($I87=BQ$6,$G87,0)</f>
        <v>0</v>
      </c>
      <c r="BR87" s="10">
        <f>SUM(J87:BQ87)</f>
        <v>0</v>
      </c>
    </row>
    <row r="88" spans="1:70" s="9" customFormat="1" x14ac:dyDescent="0.25">
      <c r="A88" s="9">
        <v>45513</v>
      </c>
      <c r="B88" s="16" t="s">
        <v>27</v>
      </c>
      <c r="C88" s="11">
        <v>804.42</v>
      </c>
      <c r="D88" s="11" t="s">
        <v>13</v>
      </c>
      <c r="E88" s="11">
        <f>ROUND(IF(D88='[1]Liste choix'!$C$8,0,IF($H88=$S$6,(C88/1.14975*0.05*0.5),C88/1.14975*0.05)),2)</f>
        <v>0</v>
      </c>
      <c r="F88" s="11">
        <f>ROUND(IF(D88='[1]Liste choix'!$C$8,0,IF($H88=$S$6,C88/1.14975*0.09975*0.5,C88/1.14975*0.09975)),2)</f>
        <v>0</v>
      </c>
      <c r="G88" s="11">
        <f>C88-E88-F88</f>
        <v>804.42</v>
      </c>
      <c r="H88" s="9" t="s">
        <v>22</v>
      </c>
      <c r="I88" s="9" t="s">
        <v>17</v>
      </c>
      <c r="J88" s="10">
        <f>+IF($H88=$J$6,$G88,0)-IF($I88=$J$6,$G88,0)</f>
        <v>0</v>
      </c>
      <c r="K88" s="10">
        <f>+IF($H88=K$6,$G88,0)-IF($I88=K$6,$G88,0)</f>
        <v>0</v>
      </c>
      <c r="L88" s="10">
        <f>+IF($H88=L$6,$G88,0)-IF($I88=L$6,$G88,0)</f>
        <v>0</v>
      </c>
      <c r="M88" s="10">
        <f>+IF($H88=M$6,$G88,0)-IF($I88=M$6,$G88,0)</f>
        <v>0</v>
      </c>
      <c r="N88" s="10">
        <f>+IF($H88=N$6,$G88,0)-IF($I88=N$6,$G88,0)</f>
        <v>0</v>
      </c>
      <c r="O88" s="10">
        <f>+IF($H88=O$6,$G88,0)-IF($I88=O$6,$G88,0)</f>
        <v>804.42</v>
      </c>
      <c r="P88" s="10">
        <f>+IF($H88=P$6,$G88,0)-IF($I88=P$6,$G88,0)</f>
        <v>0</v>
      </c>
      <c r="Q88" s="10">
        <f>+IF($H88=Q$6,$G88,0)-IF($I88=Q$6,$G88,0)</f>
        <v>0</v>
      </c>
      <c r="R88" s="10">
        <f>+IF($H88=R$6,$G88,0)-IF($I88=R$6,$G88,0)</f>
        <v>0</v>
      </c>
      <c r="S88" s="10">
        <f>+IF($H88=S$6,$G88,0)-IF($I88=S$6,$G88,0)</f>
        <v>0</v>
      </c>
      <c r="T88" s="10">
        <f>+IF($H88=T$6,$G88,0)-IF($I88=T$6,$G88,0)</f>
        <v>0</v>
      </c>
      <c r="U88" s="10">
        <f>+IF($H88=U$6,$G88,0)-IF($I88=U$6,$G88,0)</f>
        <v>0</v>
      </c>
      <c r="V88" s="10">
        <f>+IF($H88=V$6,$G88,0)-IF($I88=V$6,$G88,0)</f>
        <v>0</v>
      </c>
      <c r="W88" s="10">
        <f>+IF($H88=W$6,$G88,0)-IF($I88=W$6,$G88,0)</f>
        <v>0</v>
      </c>
      <c r="X88" s="10">
        <f>+IF($H88=X$6,$G88,0)-IF($I88=X$6,$G88,0)</f>
        <v>0</v>
      </c>
      <c r="Y88" s="10">
        <f>+IF($H88=Y$6,$G88,0)-IF($I88=Y$6,$G88,0)</f>
        <v>0</v>
      </c>
      <c r="Z88" s="10">
        <f>+IF($H88=Z$6,$G88,0)-IF($I88=Z$6,$G88,0)</f>
        <v>0</v>
      </c>
      <c r="AA88" s="10">
        <f>+IF($H88=AA$6,$G88,0)-IF($I88=AA$6,$G88,0)</f>
        <v>0</v>
      </c>
      <c r="AB88" s="10">
        <f>+IF($H88=AB$6,$G88,0)-IF($I88=AB$6,$G88,0)</f>
        <v>0</v>
      </c>
      <c r="AC88" s="10">
        <f>+IF($H88=AC$6,$G88,0)-IF($I88=AC$6,$G88,0)</f>
        <v>0</v>
      </c>
      <c r="AD88" s="10">
        <f>+IF($H88=AD$6,$G88,0)-IF($I88=AD$6,$G88,0)</f>
        <v>0</v>
      </c>
      <c r="AE88" s="10">
        <f>+IF($H88=AE$6,$G88,0)-IF($I88=AE$6,$G88,0)</f>
        <v>0</v>
      </c>
      <c r="AF88" s="10">
        <f>+IF($H88=AF$6,$G88,0)-IF($I88=AF$6,$G88,0)</f>
        <v>0</v>
      </c>
      <c r="AG88" s="10">
        <f>+IF($H88=AG$6,$C88,0)-IF($I88=AG$6,$C88,0)</f>
        <v>-804.42</v>
      </c>
      <c r="AH88" s="10">
        <f>+IF($H88=AH$6,$C88,0)-IF($I88=AH$6,$C88,0)</f>
        <v>0</v>
      </c>
      <c r="AI88" s="10">
        <f>+IF($H88=AI$6,$C88,0)-IF($I88=AI$6,$C88,0)</f>
        <v>0</v>
      </c>
      <c r="AJ88" s="10">
        <f>+IF($H88=AJ$6,$C88,0)-IF($I88=AJ$6,$C88,0)</f>
        <v>0</v>
      </c>
      <c r="AK88" s="10">
        <f>IF(D88="payée",$E88,0)</f>
        <v>0</v>
      </c>
      <c r="AL88" s="10">
        <f>IF(D88="payée",$F88,0)</f>
        <v>0</v>
      </c>
      <c r="AM88" s="10">
        <f>IF(D88="perçue",-$E88,0)</f>
        <v>0</v>
      </c>
      <c r="AN88" s="10">
        <f>IF(D88="perçue",-$F88,0)</f>
        <v>0</v>
      </c>
      <c r="AO88" s="10">
        <f>+IF($H88=AO$6,$G88,0)-IF($I88=AO$6,$G88,0)</f>
        <v>0</v>
      </c>
      <c r="AP88" s="10">
        <f>+IF($H88=AP$6,$G88,0)-IF($I88=AP$6,$G88,0)</f>
        <v>0</v>
      </c>
      <c r="AQ88" s="10">
        <f>+IF($H88=AQ$6,$G88,0)-IF($I88=AQ$6,$G88,0)</f>
        <v>0</v>
      </c>
      <c r="AR88" s="10">
        <f>+IF($H88=AR$6,$G88,0)-IF($I88=AR$6,$G88,0)</f>
        <v>0</v>
      </c>
      <c r="AS88" s="10">
        <f>+IF($H88=AS$6,$G88,0)-IF($I88=AS$6,$G88,0)</f>
        <v>0</v>
      </c>
      <c r="AT88" s="10">
        <f>+IF($H88=AT$6,$G88,0)-IF($I88=AT$6,$G88,0)</f>
        <v>0</v>
      </c>
      <c r="AU88" s="10">
        <f>+IF($H88=AU$6,$G88,0)-IF($I88=AU$6,$G88,0)</f>
        <v>0</v>
      </c>
      <c r="AV88" s="10">
        <f>+IF($H88=AV$6,$G88,0)-IF($I88=AV$6,$G88,0)</f>
        <v>0</v>
      </c>
      <c r="AW88" s="10">
        <f>+IF($H88=AW$6,$G88,0)-IF($I88=AW$6,$G88,0)</f>
        <v>0</v>
      </c>
      <c r="AX88" s="10">
        <f>+IF($H88=AX$6,$G88,0)-IF($I88=AX$6,$G88,0)</f>
        <v>0</v>
      </c>
      <c r="AY88" s="10">
        <f>+IF($H88=AY$6,$G88,0)-IF($I88=AY$6,$G88,0)</f>
        <v>0</v>
      </c>
      <c r="AZ88" s="10">
        <f>+IF($H88=AZ$6,$G88,0)-IF($I88=AZ$6,$G88,0)</f>
        <v>0</v>
      </c>
      <c r="BA88" s="10">
        <f>+IF($H88=BA$6,$C88,0)-IF($I88=BA$6,$C88,0)</f>
        <v>0</v>
      </c>
      <c r="BB88" s="10">
        <f>+IF($H88=BB$6,$C88,0)-IF($I88=BB$6,$C88,0)</f>
        <v>0</v>
      </c>
      <c r="BC88" s="10">
        <f>+IF($H88=BC$6,$C88,0)-IF($I88=BC$6,$C88,0)</f>
        <v>0</v>
      </c>
      <c r="BD88" s="10">
        <f>+IF($H88=BD$6,$C88,0)-IF($I88=BD$6,$C88,0)</f>
        <v>0</v>
      </c>
      <c r="BE88" s="10">
        <f>+IF($H88=BE$6,$C88,0)-IF($I88=BE$6,$C88,0)</f>
        <v>0</v>
      </c>
      <c r="BF88" s="10">
        <f>+IF($H88=BF$6,$C88,0)-IF($I88=BF$6,$C88,0)</f>
        <v>0</v>
      </c>
      <c r="BG88" s="10">
        <f>+IF($H88=BG$6,$C88,0)-IF($I88=BG$6,$C88,0)</f>
        <v>0</v>
      </c>
      <c r="BH88" s="10">
        <f>+IF($H88=BH$6,$C88,0)-IF($I88=BH$6,$C88,0)</f>
        <v>0</v>
      </c>
      <c r="BI88" s="10">
        <f>+IF($H88=BI$6,$G88,0)-IF($I88=BI$6,$G88,0)</f>
        <v>0</v>
      </c>
      <c r="BJ88" s="10">
        <f>+IF($H88=BJ$6,$G88,0)-IF($I88=BJ$6,$G88,0)</f>
        <v>0</v>
      </c>
      <c r="BK88" s="10">
        <f>+IF($H88=BK$6,$G88,0)-IF($I88=BK$6,$G88,0)</f>
        <v>0</v>
      </c>
      <c r="BL88" s="10">
        <f>+IF($H88=BL$6,$G88,0)-IF($I88=BL$6,$G88,0)</f>
        <v>0</v>
      </c>
      <c r="BM88" s="10">
        <f>+IF($H88=BM$6,$G88,0)-IF($I88=BM$6,$G88,0)</f>
        <v>0</v>
      </c>
      <c r="BN88" s="10">
        <f>+IF($H88=BN$6,$G88,0)-IF($I88=BN$6,$G88,0)</f>
        <v>0</v>
      </c>
      <c r="BO88" s="10">
        <f>+IF($H88=BO$6,$G88,0)-IF($I88=BO$6,$G88,0)</f>
        <v>0</v>
      </c>
      <c r="BP88" s="10">
        <f>+IF($H88=BP$6,$G88,0)-IF($I88=BP$6,$G88,0)</f>
        <v>0</v>
      </c>
      <c r="BQ88" s="10">
        <f>+IF($H88=BQ$6,$G88,0)-IF($I88=BQ$6,$G88,0)</f>
        <v>0</v>
      </c>
      <c r="BR88" s="10">
        <f>SUM(J88:BQ88)</f>
        <v>0</v>
      </c>
    </row>
    <row r="89" spans="1:70" s="9" customFormat="1" x14ac:dyDescent="0.25">
      <c r="A89" s="9">
        <v>45513</v>
      </c>
      <c r="B89" s="16" t="s">
        <v>26</v>
      </c>
      <c r="C89" s="11">
        <v>1257.45</v>
      </c>
      <c r="D89" s="11" t="s">
        <v>13</v>
      </c>
      <c r="E89" s="11">
        <f>ROUND(IF(D89='[1]Liste choix'!$C$8,0,IF($H89=$S$6,(C89/1.14975*0.05*0.5),C89/1.14975*0.05)),2)</f>
        <v>0</v>
      </c>
      <c r="F89" s="11">
        <f>ROUND(IF(D89='[1]Liste choix'!$C$8,0,IF($H89=$S$6,C89/1.14975*0.09975*0.5,C89/1.14975*0.09975)),2)</f>
        <v>0</v>
      </c>
      <c r="G89" s="11">
        <f>C89-E89-F89</f>
        <v>1257.45</v>
      </c>
      <c r="H89" s="9" t="s">
        <v>22</v>
      </c>
      <c r="I89" s="9" t="s">
        <v>17</v>
      </c>
      <c r="J89" s="10">
        <f>+IF($H89=$J$6,$G89,0)-IF($I89=$J$6,$G89,0)</f>
        <v>0</v>
      </c>
      <c r="K89" s="10">
        <f>+IF($H89=K$6,$G89,0)-IF($I89=K$6,$G89,0)</f>
        <v>0</v>
      </c>
      <c r="L89" s="10">
        <f>+IF($H89=L$6,$G89,0)-IF($I89=L$6,$G89,0)</f>
        <v>0</v>
      </c>
      <c r="M89" s="10">
        <f>+IF($H89=M$6,$G89,0)-IF($I89=M$6,$G89,0)</f>
        <v>0</v>
      </c>
      <c r="N89" s="10">
        <f>+IF($H89=N$6,$G89,0)-IF($I89=N$6,$G89,0)</f>
        <v>0</v>
      </c>
      <c r="O89" s="10">
        <f>+IF($H89=O$6,$G89,0)-IF($I89=O$6,$G89,0)</f>
        <v>1257.45</v>
      </c>
      <c r="P89" s="10">
        <f>+IF($H89=P$6,$G89,0)-IF($I89=P$6,$G89,0)</f>
        <v>0</v>
      </c>
      <c r="Q89" s="10">
        <f>+IF($H89=Q$6,$G89,0)-IF($I89=Q$6,$G89,0)</f>
        <v>0</v>
      </c>
      <c r="R89" s="10">
        <f>+IF($H89=R$6,$G89,0)-IF($I89=R$6,$G89,0)</f>
        <v>0</v>
      </c>
      <c r="S89" s="10">
        <f>+IF($H89=S$6,$G89,0)-IF($I89=S$6,$G89,0)</f>
        <v>0</v>
      </c>
      <c r="T89" s="10">
        <f>+IF($H89=T$6,$G89,0)-IF($I89=T$6,$G89,0)</f>
        <v>0</v>
      </c>
      <c r="U89" s="10">
        <f>+IF($H89=U$6,$G89,0)-IF($I89=U$6,$G89,0)</f>
        <v>0</v>
      </c>
      <c r="V89" s="10">
        <f>+IF($H89=V$6,$G89,0)-IF($I89=V$6,$G89,0)</f>
        <v>0</v>
      </c>
      <c r="W89" s="10">
        <f>+IF($H89=W$6,$G89,0)-IF($I89=W$6,$G89,0)</f>
        <v>0</v>
      </c>
      <c r="X89" s="10">
        <f>+IF($H89=X$6,$G89,0)-IF($I89=X$6,$G89,0)</f>
        <v>0</v>
      </c>
      <c r="Y89" s="10">
        <f>+IF($H89=Y$6,$G89,0)-IF($I89=Y$6,$G89,0)</f>
        <v>0</v>
      </c>
      <c r="Z89" s="10">
        <f>+IF($H89=Z$6,$G89,0)-IF($I89=Z$6,$G89,0)</f>
        <v>0</v>
      </c>
      <c r="AA89" s="10">
        <f>+IF($H89=AA$6,$G89,0)-IF($I89=AA$6,$G89,0)</f>
        <v>0</v>
      </c>
      <c r="AB89" s="10">
        <f>+IF($H89=AB$6,$G89,0)-IF($I89=AB$6,$G89,0)</f>
        <v>0</v>
      </c>
      <c r="AC89" s="10">
        <f>+IF($H89=AC$6,$G89,0)-IF($I89=AC$6,$G89,0)</f>
        <v>0</v>
      </c>
      <c r="AD89" s="10">
        <f>+IF($H89=AD$6,$G89,0)-IF($I89=AD$6,$G89,0)</f>
        <v>0</v>
      </c>
      <c r="AE89" s="10">
        <f>+IF($H89=AE$6,$G89,0)-IF($I89=AE$6,$G89,0)</f>
        <v>0</v>
      </c>
      <c r="AF89" s="10">
        <f>+IF($H89=AF$6,$G89,0)-IF($I89=AF$6,$G89,0)</f>
        <v>0</v>
      </c>
      <c r="AG89" s="10">
        <f>+IF($H89=AG$6,$C89,0)-IF($I89=AG$6,$C89,0)</f>
        <v>-1257.45</v>
      </c>
      <c r="AH89" s="10">
        <f>+IF($H89=AH$6,$C89,0)-IF($I89=AH$6,$C89,0)</f>
        <v>0</v>
      </c>
      <c r="AI89" s="10">
        <f>+IF($H89=AI$6,$C89,0)-IF($I89=AI$6,$C89,0)</f>
        <v>0</v>
      </c>
      <c r="AJ89" s="10">
        <f>+IF($H89=AJ$6,$C89,0)-IF($I89=AJ$6,$C89,0)</f>
        <v>0</v>
      </c>
      <c r="AK89" s="10">
        <f>IF(D89="payée",$E89,0)</f>
        <v>0</v>
      </c>
      <c r="AL89" s="10">
        <f>IF(D89="payée",$F89,0)</f>
        <v>0</v>
      </c>
      <c r="AM89" s="10">
        <f>IF(D89="perçue",-$E89,0)</f>
        <v>0</v>
      </c>
      <c r="AN89" s="10">
        <f>IF(D89="perçue",-$F89,0)</f>
        <v>0</v>
      </c>
      <c r="AO89" s="10">
        <f>+IF($H89=AO$6,$G89,0)-IF($I89=AO$6,$G89,0)</f>
        <v>0</v>
      </c>
      <c r="AP89" s="10">
        <f>+IF($H89=AP$6,$G89,0)-IF($I89=AP$6,$G89,0)</f>
        <v>0</v>
      </c>
      <c r="AQ89" s="10">
        <f>+IF($H89=AQ$6,$G89,0)-IF($I89=AQ$6,$G89,0)</f>
        <v>0</v>
      </c>
      <c r="AR89" s="10">
        <f>+IF($H89=AR$6,$G89,0)-IF($I89=AR$6,$G89,0)</f>
        <v>0</v>
      </c>
      <c r="AS89" s="10">
        <f>+IF($H89=AS$6,$G89,0)-IF($I89=AS$6,$G89,0)</f>
        <v>0</v>
      </c>
      <c r="AT89" s="10">
        <f>+IF($H89=AT$6,$G89,0)-IF($I89=AT$6,$G89,0)</f>
        <v>0</v>
      </c>
      <c r="AU89" s="10">
        <f>+IF($H89=AU$6,$G89,0)-IF($I89=AU$6,$G89,0)</f>
        <v>0</v>
      </c>
      <c r="AV89" s="10">
        <f>+IF($H89=AV$6,$G89,0)-IF($I89=AV$6,$G89,0)</f>
        <v>0</v>
      </c>
      <c r="AW89" s="10">
        <f>+IF($H89=AW$6,$G89,0)-IF($I89=AW$6,$G89,0)</f>
        <v>0</v>
      </c>
      <c r="AX89" s="10">
        <f>+IF($H89=AX$6,$G89,0)-IF($I89=AX$6,$G89,0)</f>
        <v>0</v>
      </c>
      <c r="AY89" s="10">
        <f>+IF($H89=AY$6,$G89,0)-IF($I89=AY$6,$G89,0)</f>
        <v>0</v>
      </c>
      <c r="AZ89" s="10">
        <f>+IF($H89=AZ$6,$G89,0)-IF($I89=AZ$6,$G89,0)</f>
        <v>0</v>
      </c>
      <c r="BA89" s="10">
        <f>+IF($H89=BA$6,$C89,0)-IF($I89=BA$6,$C89,0)</f>
        <v>0</v>
      </c>
      <c r="BB89" s="10">
        <f>+IF($H89=BB$6,$C89,0)-IF($I89=BB$6,$C89,0)</f>
        <v>0</v>
      </c>
      <c r="BC89" s="10">
        <f>+IF($H89=BC$6,$C89,0)-IF($I89=BC$6,$C89,0)</f>
        <v>0</v>
      </c>
      <c r="BD89" s="10">
        <f>+IF($H89=BD$6,$C89,0)-IF($I89=BD$6,$C89,0)</f>
        <v>0</v>
      </c>
      <c r="BE89" s="10">
        <f>+IF($H89=BE$6,$C89,0)-IF($I89=BE$6,$C89,0)</f>
        <v>0</v>
      </c>
      <c r="BF89" s="10">
        <f>+IF($H89=BF$6,$C89,0)-IF($I89=BF$6,$C89,0)</f>
        <v>0</v>
      </c>
      <c r="BG89" s="10">
        <f>+IF($H89=BG$6,$C89,0)-IF($I89=BG$6,$C89,0)</f>
        <v>0</v>
      </c>
      <c r="BH89" s="10">
        <f>+IF($H89=BH$6,$C89,0)-IF($I89=BH$6,$C89,0)</f>
        <v>0</v>
      </c>
      <c r="BI89" s="10">
        <f>+IF($H89=BI$6,$G89,0)-IF($I89=BI$6,$G89,0)</f>
        <v>0</v>
      </c>
      <c r="BJ89" s="10">
        <f>+IF($H89=BJ$6,$G89,0)-IF($I89=BJ$6,$G89,0)</f>
        <v>0</v>
      </c>
      <c r="BK89" s="10">
        <f>+IF($H89=BK$6,$G89,0)-IF($I89=BK$6,$G89,0)</f>
        <v>0</v>
      </c>
      <c r="BL89" s="10">
        <f>+IF($H89=BL$6,$G89,0)-IF($I89=BL$6,$G89,0)</f>
        <v>0</v>
      </c>
      <c r="BM89" s="10">
        <f>+IF($H89=BM$6,$G89,0)-IF($I89=BM$6,$G89,0)</f>
        <v>0</v>
      </c>
      <c r="BN89" s="10">
        <f>+IF($H89=BN$6,$G89,0)-IF($I89=BN$6,$G89,0)</f>
        <v>0</v>
      </c>
      <c r="BO89" s="10">
        <f>+IF($H89=BO$6,$G89,0)-IF($I89=BO$6,$G89,0)</f>
        <v>0</v>
      </c>
      <c r="BP89" s="10">
        <f>+IF($H89=BP$6,$G89,0)-IF($I89=BP$6,$G89,0)</f>
        <v>0</v>
      </c>
      <c r="BQ89" s="10">
        <f>+IF($H89=BQ$6,$G89,0)-IF($I89=BQ$6,$G89,0)</f>
        <v>0</v>
      </c>
      <c r="BR89" s="10">
        <f>SUM(J89:BQ89)</f>
        <v>0</v>
      </c>
    </row>
    <row r="90" spans="1:70" s="9" customFormat="1" x14ac:dyDescent="0.25">
      <c r="A90" s="9">
        <v>45513</v>
      </c>
      <c r="B90" s="16" t="s">
        <v>25</v>
      </c>
      <c r="C90" s="11">
        <f>2077.68+317.01+126.15+1283.14+386.73+511.37-C91</f>
        <v>4516.2699999999986</v>
      </c>
      <c r="D90" s="11" t="s">
        <v>13</v>
      </c>
      <c r="E90" s="11">
        <f>ROUND(IF(D90='[1]Liste choix'!$C$8,0,IF($H90=$S$6,(C90/1.14975*0.05*0.5),C90/1.14975*0.05)),2)</f>
        <v>0</v>
      </c>
      <c r="F90" s="11">
        <f>ROUND(IF(D90='[1]Liste choix'!$C$8,0,IF($H90=$S$6,C90/1.14975*0.09975*0.5,C90/1.14975*0.09975)),2)</f>
        <v>0</v>
      </c>
      <c r="G90" s="11">
        <f>C90-E90-F90</f>
        <v>4516.2699999999986</v>
      </c>
      <c r="H90" s="9" t="s">
        <v>22</v>
      </c>
      <c r="I90" s="9" t="s">
        <v>24</v>
      </c>
      <c r="J90" s="10">
        <f>+IF($H90=$J$6,$G90,0)-IF($I90=$J$6,$G90,0)</f>
        <v>0</v>
      </c>
      <c r="K90" s="10">
        <f>+IF($H90=K$6,$G90,0)-IF($I90=K$6,$G90,0)</f>
        <v>0</v>
      </c>
      <c r="L90" s="10">
        <f>+IF($H90=L$6,$G90,0)-IF($I90=L$6,$G90,0)</f>
        <v>0</v>
      </c>
      <c r="M90" s="10">
        <f>+IF($H90=M$6,$G90,0)-IF($I90=M$6,$G90,0)</f>
        <v>0</v>
      </c>
      <c r="N90" s="10">
        <f>+IF($H90=N$6,$G90,0)-IF($I90=N$6,$G90,0)</f>
        <v>0</v>
      </c>
      <c r="O90" s="10">
        <f>+IF($H90=O$6,$G90,0)-IF($I90=O$6,$G90,0)</f>
        <v>4516.2699999999986</v>
      </c>
      <c r="P90" s="10">
        <f>+IF($H90=P$6,$G90,0)-IF($I90=P$6,$G90,0)</f>
        <v>0</v>
      </c>
      <c r="Q90" s="10">
        <f>+IF($H90=Q$6,$G90,0)-IF($I90=Q$6,$G90,0)</f>
        <v>0</v>
      </c>
      <c r="R90" s="10">
        <f>+IF($H90=R$6,$G90,0)-IF($I90=R$6,$G90,0)</f>
        <v>0</v>
      </c>
      <c r="S90" s="10">
        <f>+IF($H90=S$6,$G90,0)-IF($I90=S$6,$G90,0)</f>
        <v>0</v>
      </c>
      <c r="T90" s="10">
        <f>+IF($H90=T$6,$G90,0)-IF($I90=T$6,$G90,0)</f>
        <v>0</v>
      </c>
      <c r="U90" s="10">
        <f>+IF($H90=U$6,$G90,0)-IF($I90=U$6,$G90,0)</f>
        <v>0</v>
      </c>
      <c r="V90" s="10">
        <f>+IF($H90=V$6,$G90,0)-IF($I90=V$6,$G90,0)</f>
        <v>0</v>
      </c>
      <c r="W90" s="10">
        <f>+IF($H90=W$6,$G90,0)-IF($I90=W$6,$G90,0)</f>
        <v>0</v>
      </c>
      <c r="X90" s="10">
        <f>+IF($H90=X$6,$G90,0)-IF($I90=X$6,$G90,0)</f>
        <v>0</v>
      </c>
      <c r="Y90" s="10">
        <f>+IF($H90=Y$6,$G90,0)-IF($I90=Y$6,$G90,0)</f>
        <v>0</v>
      </c>
      <c r="Z90" s="10">
        <f>+IF($H90=Z$6,$G90,0)-IF($I90=Z$6,$G90,0)</f>
        <v>0</v>
      </c>
      <c r="AA90" s="10">
        <f>+IF($H90=AA$6,$G90,0)-IF($I90=AA$6,$G90,0)</f>
        <v>0</v>
      </c>
      <c r="AB90" s="10">
        <f>+IF($H90=AB$6,$G90,0)-IF($I90=AB$6,$G90,0)</f>
        <v>0</v>
      </c>
      <c r="AC90" s="10">
        <f>+IF($H90=AC$6,$G90,0)-IF($I90=AC$6,$G90,0)</f>
        <v>0</v>
      </c>
      <c r="AD90" s="10">
        <f>+IF($H90=AD$6,$G90,0)-IF($I90=AD$6,$G90,0)</f>
        <v>0</v>
      </c>
      <c r="AE90" s="10">
        <f>+IF($H90=AE$6,$G90,0)-IF($I90=AE$6,$G90,0)</f>
        <v>0</v>
      </c>
      <c r="AF90" s="10">
        <f>+IF($H90=AF$6,$G90,0)-IF($I90=AF$6,$G90,0)</f>
        <v>0</v>
      </c>
      <c r="AG90" s="10">
        <f>+IF($H90=AG$6,$C90,0)-IF($I90=AG$6,$C90,0)</f>
        <v>0</v>
      </c>
      <c r="AH90" s="10">
        <f>+IF($H90=AH$6,$C90,0)-IF($I90=AH$6,$C90,0)</f>
        <v>0</v>
      </c>
      <c r="AI90" s="10">
        <f>+IF($H90=AI$6,$C90,0)-IF($I90=AI$6,$C90,0)</f>
        <v>0</v>
      </c>
      <c r="AJ90" s="10">
        <f>+IF($H90=AJ$6,$C90,0)-IF($I90=AJ$6,$C90,0)</f>
        <v>0</v>
      </c>
      <c r="AK90" s="10">
        <f>IF(D90="payée",$E90,0)</f>
        <v>0</v>
      </c>
      <c r="AL90" s="10">
        <f>IF(D90="payée",$F90,0)</f>
        <v>0</v>
      </c>
      <c r="AM90" s="10">
        <f>IF(D90="perçue",-$E90,0)</f>
        <v>0</v>
      </c>
      <c r="AN90" s="10">
        <f>IF(D90="perçue",-$F90,0)</f>
        <v>0</v>
      </c>
      <c r="AO90" s="10">
        <f>+IF($H90=AO$6,$G90,0)-IF($I90=AO$6,$G90,0)</f>
        <v>0</v>
      </c>
      <c r="AP90" s="10">
        <f>+IF($H90=AP$6,$G90,0)-IF($I90=AP$6,$G90,0)</f>
        <v>0</v>
      </c>
      <c r="AQ90" s="10">
        <f>+IF($H90=AQ$6,$G90,0)-IF($I90=AQ$6,$G90,0)</f>
        <v>0</v>
      </c>
      <c r="AR90" s="10">
        <f>+IF($H90=AR$6,$G90,0)-IF($I90=AR$6,$G90,0)</f>
        <v>0</v>
      </c>
      <c r="AS90" s="10">
        <f>+IF($H90=AS$6,$G90,0)-IF($I90=AS$6,$G90,0)</f>
        <v>0</v>
      </c>
      <c r="AT90" s="10">
        <f>+IF($H90=AT$6,$G90,0)-IF($I90=AT$6,$G90,0)</f>
        <v>0</v>
      </c>
      <c r="AU90" s="10">
        <f>+IF($H90=AU$6,$G90,0)-IF($I90=AU$6,$G90,0)</f>
        <v>0</v>
      </c>
      <c r="AV90" s="10">
        <f>+IF($H90=AV$6,$G90,0)-IF($I90=AV$6,$G90,0)</f>
        <v>0</v>
      </c>
      <c r="AW90" s="10">
        <f>+IF($H90=AW$6,$G90,0)-IF($I90=AW$6,$G90,0)</f>
        <v>0</v>
      </c>
      <c r="AX90" s="10">
        <f>+IF($H90=AX$6,$G90,0)-IF($I90=AX$6,$G90,0)</f>
        <v>0</v>
      </c>
      <c r="AY90" s="10">
        <f>+IF($H90=AY$6,$G90,0)-IF($I90=AY$6,$G90,0)</f>
        <v>0</v>
      </c>
      <c r="AZ90" s="10">
        <f>+IF($H90=AZ$6,$G90,0)-IF($I90=AZ$6,$G90,0)</f>
        <v>0</v>
      </c>
      <c r="BA90" s="10">
        <f>+IF($H90=BA$6,$C90,0)-IF($I90=BA$6,$C90,0)</f>
        <v>0</v>
      </c>
      <c r="BB90" s="10">
        <f>+IF($H90=BB$6,$C90,0)-IF($I90=BB$6,$C90,0)</f>
        <v>0</v>
      </c>
      <c r="BC90" s="10">
        <f>+IF($H90=BC$6,$C90,0)-IF($I90=BC$6,$C90,0)</f>
        <v>0</v>
      </c>
      <c r="BD90" s="10">
        <f>+IF($H90=BD$6,$C90,0)-IF($I90=BD$6,$C90,0)</f>
        <v>0</v>
      </c>
      <c r="BE90" s="10">
        <f>+IF($H90=BE$6,$C90,0)-IF($I90=BE$6,$C90,0)</f>
        <v>-4516.2699999999986</v>
      </c>
      <c r="BF90" s="10">
        <f>+IF($H90=BF$6,$C90,0)-IF($I90=BF$6,$C90,0)</f>
        <v>0</v>
      </c>
      <c r="BG90" s="10">
        <f>+IF($H90=BG$6,$C90,0)-IF($I90=BG$6,$C90,0)</f>
        <v>0</v>
      </c>
      <c r="BH90" s="10">
        <f>+IF($H90=BH$6,$C90,0)-IF($I90=BH$6,$C90,0)</f>
        <v>0</v>
      </c>
      <c r="BI90" s="10">
        <f>+IF($H90=BI$6,$G90,0)-IF($I90=BI$6,$G90,0)</f>
        <v>0</v>
      </c>
      <c r="BJ90" s="10">
        <f>+IF($H90=BJ$6,$G90,0)-IF($I90=BJ$6,$G90,0)</f>
        <v>0</v>
      </c>
      <c r="BK90" s="10">
        <f>+IF($H90=BK$6,$G90,0)-IF($I90=BK$6,$G90,0)</f>
        <v>0</v>
      </c>
      <c r="BL90" s="10">
        <f>+IF($H90=BL$6,$G90,0)-IF($I90=BL$6,$G90,0)</f>
        <v>0</v>
      </c>
      <c r="BM90" s="10">
        <f>+IF($H90=BM$6,$G90,0)-IF($I90=BM$6,$G90,0)</f>
        <v>0</v>
      </c>
      <c r="BN90" s="10">
        <f>+IF($H90=BN$6,$G90,0)-IF($I90=BN$6,$G90,0)</f>
        <v>0</v>
      </c>
      <c r="BO90" s="10">
        <f>+IF($H90=BO$6,$G90,0)-IF($I90=BO$6,$G90,0)</f>
        <v>0</v>
      </c>
      <c r="BP90" s="10">
        <f>+IF($H90=BP$6,$G90,0)-IF($I90=BP$6,$G90,0)</f>
        <v>0</v>
      </c>
      <c r="BQ90" s="10">
        <f>+IF($H90=BQ$6,$G90,0)-IF($I90=BQ$6,$G90,0)</f>
        <v>0</v>
      </c>
      <c r="BR90" s="10">
        <f>SUM(J90:BQ90)</f>
        <v>0</v>
      </c>
    </row>
    <row r="91" spans="1:70" s="9" customFormat="1" x14ac:dyDescent="0.25">
      <c r="A91" s="9">
        <v>45513</v>
      </c>
      <c r="B91" s="18" t="s">
        <v>23</v>
      </c>
      <c r="C91" s="11">
        <f>38.24+82.99+11.96+52.62</f>
        <v>185.81</v>
      </c>
      <c r="D91" s="11" t="s">
        <v>13</v>
      </c>
      <c r="E91" s="11">
        <f>ROUND(IF(D91='[1]Liste choix'!$C$8,0,IF($H91=$S$6,(C91/1.14975*0.05*0.5),C91/1.14975*0.05)),2)</f>
        <v>0</v>
      </c>
      <c r="F91" s="11">
        <f>ROUND(IF(D91='[1]Liste choix'!$C$8,0,IF($H91=$S$6,C91/1.14975*0.09975*0.5,C91/1.14975*0.09975)),2)</f>
        <v>0</v>
      </c>
      <c r="G91" s="11">
        <f>C91-E91-F91</f>
        <v>185.81</v>
      </c>
      <c r="H91" s="9" t="s">
        <v>22</v>
      </c>
      <c r="I91" s="17" t="s">
        <v>21</v>
      </c>
      <c r="J91" s="10">
        <f>+IF($H91=$J$6,$G91,0)-IF($I91=$J$6,$G91,0)</f>
        <v>0</v>
      </c>
      <c r="K91" s="10">
        <f>+IF($H91=K$6,$G91,0)-IF($I91=K$6,$G91,0)</f>
        <v>0</v>
      </c>
      <c r="L91" s="10">
        <f>+IF($H91=L$6,$G91,0)-IF($I91=L$6,$G91,0)</f>
        <v>0</v>
      </c>
      <c r="M91" s="10">
        <f>+IF($H91=M$6,$G91,0)-IF($I91=M$6,$G91,0)</f>
        <v>0</v>
      </c>
      <c r="N91" s="10">
        <f>+IF($H91=N$6,$G91,0)-IF($I91=N$6,$G91,0)</f>
        <v>0</v>
      </c>
      <c r="O91" s="10">
        <f>+IF($H91=O$6,$G91,0)-IF($I91=O$6,$G91,0)</f>
        <v>185.81</v>
      </c>
      <c r="P91" s="10">
        <f>+IF($H91=P$6,$G91,0)-IF($I91=P$6,$G91,0)</f>
        <v>0</v>
      </c>
      <c r="Q91" s="10">
        <f>+IF($H91=Q$6,$G91,0)-IF($I91=Q$6,$G91,0)</f>
        <v>0</v>
      </c>
      <c r="R91" s="10">
        <f>+IF($H91=R$6,$G91,0)-IF($I91=R$6,$G91,0)</f>
        <v>0</v>
      </c>
      <c r="S91" s="10">
        <f>+IF($H91=S$6,$G91,0)-IF($I91=S$6,$G91,0)</f>
        <v>0</v>
      </c>
      <c r="T91" s="10">
        <f>+IF($H91=T$6,$G91,0)-IF($I91=T$6,$G91,0)</f>
        <v>0</v>
      </c>
      <c r="U91" s="10">
        <f>+IF($H91=U$6,$G91,0)-IF($I91=U$6,$G91,0)</f>
        <v>0</v>
      </c>
      <c r="V91" s="10">
        <f>+IF($H91=V$6,$G91,0)-IF($I91=V$6,$G91,0)</f>
        <v>0</v>
      </c>
      <c r="W91" s="10">
        <f>+IF($H91=W$6,$G91,0)-IF($I91=W$6,$G91,0)</f>
        <v>0</v>
      </c>
      <c r="X91" s="10">
        <f>+IF($H91=X$6,$G91,0)-IF($I91=X$6,$G91,0)</f>
        <v>0</v>
      </c>
      <c r="Y91" s="10">
        <f>+IF($H91=Y$6,$G91,0)-IF($I91=Y$6,$G91,0)</f>
        <v>0</v>
      </c>
      <c r="Z91" s="10">
        <f>+IF($H91=Z$6,$G91,0)-IF($I91=Z$6,$G91,0)</f>
        <v>0</v>
      </c>
      <c r="AA91" s="10">
        <f>+IF($H91=AA$6,$G91,0)-IF($I91=AA$6,$G91,0)</f>
        <v>0</v>
      </c>
      <c r="AB91" s="10">
        <f>+IF($H91=AB$6,$G91,0)-IF($I91=AB$6,$G91,0)</f>
        <v>0</v>
      </c>
      <c r="AC91" s="10">
        <f>+IF($H91=AC$6,$G91,0)-IF($I91=AC$6,$G91,0)</f>
        <v>0</v>
      </c>
      <c r="AD91" s="10">
        <f>+IF($H91=AD$6,$G91,0)-IF($I91=AD$6,$G91,0)</f>
        <v>0</v>
      </c>
      <c r="AE91" s="10">
        <f>+IF($H91=AE$6,$G91,0)-IF($I91=AE$6,$G91,0)</f>
        <v>0</v>
      </c>
      <c r="AF91" s="10">
        <f>+IF($H91=AF$6,$G91,0)-IF($I91=AF$6,$G91,0)</f>
        <v>0</v>
      </c>
      <c r="AG91" s="10">
        <f>+IF($H91=AG$6,$C91,0)-IF($I91=AG$6,$C91,0)</f>
        <v>0</v>
      </c>
      <c r="AH91" s="10">
        <f>+IF($H91=AH$6,$C91,0)-IF($I91=AH$6,$C91,0)</f>
        <v>0</v>
      </c>
      <c r="AI91" s="10">
        <f>+IF($H91=AI$6,$C91,0)-IF($I91=AI$6,$C91,0)</f>
        <v>0</v>
      </c>
      <c r="AJ91" s="10">
        <f>+IF($H91=AJ$6,$C91,0)-IF($I91=AJ$6,$C91,0)</f>
        <v>0</v>
      </c>
      <c r="AK91" s="10">
        <f>IF(D91="payée",$E91,0)</f>
        <v>0</v>
      </c>
      <c r="AL91" s="10">
        <f>IF(D91="payée",$F91,0)</f>
        <v>0</v>
      </c>
      <c r="AM91" s="10">
        <f>IF(D91="perçue",-$E91,0)</f>
        <v>0</v>
      </c>
      <c r="AN91" s="10">
        <f>IF(D91="perçue",-$F91,0)</f>
        <v>0</v>
      </c>
      <c r="AO91" s="10">
        <f>+IF($H91=AO$6,$G91,0)-IF($I91=AO$6,$G91,0)</f>
        <v>0</v>
      </c>
      <c r="AP91" s="10">
        <f>+IF($H91=AP$6,$G91,0)-IF($I91=AP$6,$G91,0)</f>
        <v>0</v>
      </c>
      <c r="AQ91" s="10">
        <f>+IF($H91=AQ$6,$G91,0)-IF($I91=AQ$6,$G91,0)</f>
        <v>0</v>
      </c>
      <c r="AR91" s="10">
        <f>+IF($H91=AR$6,$G91,0)-IF($I91=AR$6,$G91,0)</f>
        <v>0</v>
      </c>
      <c r="AS91" s="10">
        <f>+IF($H91=AS$6,$G91,0)-IF($I91=AS$6,$G91,0)</f>
        <v>0</v>
      </c>
      <c r="AT91" s="10">
        <f>+IF($H91=AT$6,$G91,0)-IF($I91=AT$6,$G91,0)</f>
        <v>0</v>
      </c>
      <c r="AU91" s="10">
        <f>+IF($H91=AU$6,$G91,0)-IF($I91=AU$6,$G91,0)</f>
        <v>0</v>
      </c>
      <c r="AV91" s="10">
        <f>+IF($H91=AV$6,$G91,0)-IF($I91=AV$6,$G91,0)</f>
        <v>0</v>
      </c>
      <c r="AW91" s="10">
        <f>+IF($H91=AW$6,$G91,0)-IF($I91=AW$6,$G91,0)</f>
        <v>0</v>
      </c>
      <c r="AX91" s="10">
        <f>+IF($H91=AX$6,$G91,0)-IF($I91=AX$6,$G91,0)</f>
        <v>0</v>
      </c>
      <c r="AY91" s="10">
        <f>+IF($H91=AY$6,$G91,0)-IF($I91=AY$6,$G91,0)</f>
        <v>0</v>
      </c>
      <c r="AZ91" s="10">
        <f>+IF($H91=AZ$6,$G91,0)-IF($I91=AZ$6,$G91,0)</f>
        <v>0</v>
      </c>
      <c r="BA91" s="10">
        <f>+IF($H91=BA$6,$C91,0)-IF($I91=BA$6,$C91,0)</f>
        <v>0</v>
      </c>
      <c r="BB91" s="10">
        <f>+IF($H91=BB$6,$C91,0)-IF($I91=BB$6,$C91,0)</f>
        <v>0</v>
      </c>
      <c r="BC91" s="10">
        <f>+IF($H91=BC$6,$C91,0)-IF($I91=BC$6,$C91,0)</f>
        <v>0</v>
      </c>
      <c r="BD91" s="10">
        <f>+IF($H91=BD$6,$C91,0)-IF($I91=BD$6,$C91,0)</f>
        <v>0</v>
      </c>
      <c r="BE91" s="10">
        <f>+IF($H91=BE$6,$C91,0)-IF($I91=BE$6,$C91,0)</f>
        <v>0</v>
      </c>
      <c r="BF91" s="10">
        <f>+IF($H91=BF$6,$C91,0)-IF($I91=BF$6,$C91,0)</f>
        <v>0</v>
      </c>
      <c r="BG91" s="10">
        <f>+IF($H91=BG$6,$C91,0)-IF($I91=BG$6,$C91,0)</f>
        <v>0</v>
      </c>
      <c r="BH91" s="10">
        <f>+IF($H91=BH$6,$C91,0)-IF($I91=BH$6,$C91,0)</f>
        <v>0</v>
      </c>
      <c r="BI91" s="10">
        <f>+IF($H91=BI$6,$G91,0)-IF($I91=BI$6,$G91,0)</f>
        <v>0</v>
      </c>
      <c r="BJ91" s="10">
        <f>+IF($H91=BJ$6,$G91,0)-IF($I91=BJ$6,$G91,0)</f>
        <v>0</v>
      </c>
      <c r="BK91" s="10">
        <f>+IF($H91=BK$6,$G91,0)-IF($I91=BK$6,$G91,0)</f>
        <v>0</v>
      </c>
      <c r="BL91" s="10">
        <f>+IF($H91=BL$6,$G91,0)-IF($I91=BL$6,$G91,0)</f>
        <v>0</v>
      </c>
      <c r="BM91" s="10">
        <f>+IF($H91=BM$6,$G91,0)-IF($I91=BM$6,$G91,0)</f>
        <v>0</v>
      </c>
      <c r="BN91" s="10">
        <f>+IF($H91=BN$6,$G91,0)-IF($I91=BN$6,$G91,0)</f>
        <v>0</v>
      </c>
      <c r="BO91" s="10">
        <f>+IF($H91=BO$6,$G91,0)-IF($I91=BO$6,$G91,0)</f>
        <v>0</v>
      </c>
      <c r="BP91" s="10">
        <f>+IF($H91=BP$6,$G91,0)-IF($I91=BP$6,$G91,0)</f>
        <v>0</v>
      </c>
      <c r="BQ91" s="10">
        <f>+IF($H91=BQ$6,$G91,0)-IF($I91=BQ$6,$G91,0)</f>
        <v>0</v>
      </c>
      <c r="BR91" s="10">
        <f>SUM(J91:BQ91)</f>
        <v>185.81</v>
      </c>
    </row>
    <row r="92" spans="1:70" s="9" customFormat="1" x14ac:dyDescent="0.25">
      <c r="A92" s="9">
        <v>45513</v>
      </c>
      <c r="B92" s="16" t="s">
        <v>64</v>
      </c>
      <c r="C92" s="11">
        <v>301.81</v>
      </c>
      <c r="D92" s="11" t="s">
        <v>13</v>
      </c>
      <c r="E92" s="11">
        <f>ROUND(IF(D92='[1]Liste choix'!$C$8,0,IF($H92=$S$6,(C92/1.14975*0.05*0.5),C92/1.14975*0.05)),2)</f>
        <v>0</v>
      </c>
      <c r="F92" s="11">
        <f>ROUND(IF(D92='[1]Liste choix'!$C$8,0,IF($H92=$S$6,C92/1.14975*0.09975*0.5,C92/1.14975*0.09975)),2)</f>
        <v>0</v>
      </c>
      <c r="G92" s="11">
        <f>C92-E92-F92</f>
        <v>301.81</v>
      </c>
      <c r="H92" s="9" t="s">
        <v>17</v>
      </c>
      <c r="I92" s="9" t="s">
        <v>8</v>
      </c>
      <c r="J92" s="10">
        <f>+IF($H92=$J$6,$G92,0)-IF($I92=$J$6,$G92,0)</f>
        <v>0</v>
      </c>
      <c r="K92" s="10">
        <f>+IF($H92=K$6,$G92,0)-IF($I92=K$6,$G92,0)</f>
        <v>0</v>
      </c>
      <c r="L92" s="10">
        <f>+IF($H92=L$6,$G92,0)-IF($I92=L$6,$G92,0)</f>
        <v>0</v>
      </c>
      <c r="M92" s="10">
        <f>+IF($H92=M$6,$G92,0)-IF($I92=M$6,$G92,0)</f>
        <v>0</v>
      </c>
      <c r="N92" s="10">
        <f>+IF($H92=N$6,$G92,0)-IF($I92=N$6,$G92,0)</f>
        <v>0</v>
      </c>
      <c r="O92" s="10">
        <f>+IF($H92=O$6,$G92,0)-IF($I92=O$6,$G92,0)</f>
        <v>0</v>
      </c>
      <c r="P92" s="10">
        <f>+IF($H92=P$6,$G92,0)-IF($I92=P$6,$G92,0)</f>
        <v>0</v>
      </c>
      <c r="Q92" s="10">
        <f>+IF($H92=Q$6,$G92,0)-IF($I92=Q$6,$G92,0)</f>
        <v>0</v>
      </c>
      <c r="R92" s="10">
        <f>+IF($H92=R$6,$G92,0)-IF($I92=R$6,$G92,0)</f>
        <v>0</v>
      </c>
      <c r="S92" s="10">
        <f>+IF($H92=S$6,$G92,0)-IF($I92=S$6,$G92,0)</f>
        <v>0</v>
      </c>
      <c r="T92" s="10">
        <f>+IF($H92=T$6,$G92,0)-IF($I92=T$6,$G92,0)</f>
        <v>0</v>
      </c>
      <c r="U92" s="10">
        <f>+IF($H92=U$6,$G92,0)-IF($I92=U$6,$G92,0)</f>
        <v>0</v>
      </c>
      <c r="V92" s="10">
        <f>+IF($H92=V$6,$G92,0)-IF($I92=V$6,$G92,0)</f>
        <v>0</v>
      </c>
      <c r="W92" s="10">
        <f>+IF($H92=W$6,$G92,0)-IF($I92=W$6,$G92,0)</f>
        <v>0</v>
      </c>
      <c r="X92" s="10">
        <f>+IF($H92=X$6,$G92,0)-IF($I92=X$6,$G92,0)</f>
        <v>0</v>
      </c>
      <c r="Y92" s="10">
        <f>+IF($H92=Y$6,$G92,0)-IF($I92=Y$6,$G92,0)</f>
        <v>0</v>
      </c>
      <c r="Z92" s="10">
        <f>+IF($H92=Z$6,$G92,0)-IF($I92=Z$6,$G92,0)</f>
        <v>0</v>
      </c>
      <c r="AA92" s="10">
        <f>+IF($H92=AA$6,$G92,0)-IF($I92=AA$6,$G92,0)</f>
        <v>0</v>
      </c>
      <c r="AB92" s="10">
        <f>+IF($H92=AB$6,$G92,0)-IF($I92=AB$6,$G92,0)</f>
        <v>0</v>
      </c>
      <c r="AC92" s="10">
        <f>+IF($H92=AC$6,$G92,0)-IF($I92=AC$6,$G92,0)</f>
        <v>0</v>
      </c>
      <c r="AD92" s="10">
        <f>+IF($H92=AD$6,$G92,0)-IF($I92=AD$6,$G92,0)</f>
        <v>0</v>
      </c>
      <c r="AE92" s="10">
        <f>+IF($H92=AE$6,$G92,0)-IF($I92=AE$6,$G92,0)</f>
        <v>0</v>
      </c>
      <c r="AF92" s="10">
        <f>+IF($H92=AF$6,$G92,0)-IF($I92=AF$6,$G92,0)</f>
        <v>0</v>
      </c>
      <c r="AG92" s="10">
        <f>+IF($H92=AG$6,$C92,0)-IF($I92=AG$6,$C92,0)</f>
        <v>301.81</v>
      </c>
      <c r="AH92" s="10">
        <f>+IF($H92=AH$6,$C92,0)-IF($I92=AH$6,$C92,0)</f>
        <v>-301.81</v>
      </c>
      <c r="AI92" s="10">
        <f>+IF($H92=AI$6,$C92,0)-IF($I92=AI$6,$C92,0)</f>
        <v>0</v>
      </c>
      <c r="AJ92" s="10">
        <f>+IF($H92=AJ$6,$C92,0)-IF($I92=AJ$6,$C92,0)</f>
        <v>0</v>
      </c>
      <c r="AK92" s="10">
        <f>IF(D92="payée",$E92,0)</f>
        <v>0</v>
      </c>
      <c r="AL92" s="10">
        <f>IF(D92="payée",$F92,0)</f>
        <v>0</v>
      </c>
      <c r="AM92" s="10">
        <f>IF(D92="perçue",-$E92,0)</f>
        <v>0</v>
      </c>
      <c r="AN92" s="10">
        <f>IF(D92="perçue",-$F92,0)</f>
        <v>0</v>
      </c>
      <c r="AO92" s="10">
        <f>+IF($H92=AO$6,$G92,0)-IF($I92=AO$6,$G92,0)</f>
        <v>0</v>
      </c>
      <c r="AP92" s="10">
        <f>+IF($H92=AP$6,$G92,0)-IF($I92=AP$6,$G92,0)</f>
        <v>0</v>
      </c>
      <c r="AQ92" s="10">
        <f>+IF($H92=AQ$6,$G92,0)-IF($I92=AQ$6,$G92,0)</f>
        <v>0</v>
      </c>
      <c r="AR92" s="10">
        <f>+IF($H92=AR$6,$G92,0)-IF($I92=AR$6,$G92,0)</f>
        <v>0</v>
      </c>
      <c r="AS92" s="10">
        <f>+IF($H92=AS$6,$G92,0)-IF($I92=AS$6,$G92,0)</f>
        <v>0</v>
      </c>
      <c r="AT92" s="10">
        <f>+IF($H92=AT$6,$G92,0)-IF($I92=AT$6,$G92,0)</f>
        <v>0</v>
      </c>
      <c r="AU92" s="10">
        <f>+IF($H92=AU$6,$G92,0)-IF($I92=AU$6,$G92,0)</f>
        <v>0</v>
      </c>
      <c r="AV92" s="10">
        <f>+IF($H92=AV$6,$G92,0)-IF($I92=AV$6,$G92,0)</f>
        <v>0</v>
      </c>
      <c r="AW92" s="10">
        <f>+IF($H92=AW$6,$G92,0)-IF($I92=AW$6,$G92,0)</f>
        <v>0</v>
      </c>
      <c r="AX92" s="10">
        <f>+IF($H92=AX$6,$G92,0)-IF($I92=AX$6,$G92,0)</f>
        <v>0</v>
      </c>
      <c r="AY92" s="10">
        <f>+IF($H92=AY$6,$G92,0)-IF($I92=AY$6,$G92,0)</f>
        <v>0</v>
      </c>
      <c r="AZ92" s="10">
        <f>+IF($H92=AZ$6,$G92,0)-IF($I92=AZ$6,$G92,0)</f>
        <v>0</v>
      </c>
      <c r="BA92" s="10">
        <f>+IF($H92=BA$6,$C92,0)-IF($I92=BA$6,$C92,0)</f>
        <v>0</v>
      </c>
      <c r="BB92" s="10">
        <f>+IF($H92=BB$6,$C92,0)-IF($I92=BB$6,$C92,0)</f>
        <v>0</v>
      </c>
      <c r="BC92" s="10">
        <f>+IF($H92=BC$6,$C92,0)-IF($I92=BC$6,$C92,0)</f>
        <v>0</v>
      </c>
      <c r="BD92" s="10">
        <f>+IF($H92=BD$6,$C92,0)-IF($I92=BD$6,$C92,0)</f>
        <v>0</v>
      </c>
      <c r="BE92" s="10">
        <f>+IF($H92=BE$6,$C92,0)-IF($I92=BE$6,$C92,0)</f>
        <v>0</v>
      </c>
      <c r="BF92" s="10">
        <f>+IF($H92=BF$6,$C92,0)-IF($I92=BF$6,$C92,0)</f>
        <v>0</v>
      </c>
      <c r="BG92" s="10">
        <f>+IF($H92=BG$6,$C92,0)-IF($I92=BG$6,$C92,0)</f>
        <v>0</v>
      </c>
      <c r="BH92" s="10">
        <f>+IF($H92=BH$6,$C92,0)-IF($I92=BH$6,$C92,0)</f>
        <v>0</v>
      </c>
      <c r="BI92" s="10">
        <f>+IF($H92=BI$6,$G92,0)-IF($I92=BI$6,$G92,0)</f>
        <v>0</v>
      </c>
      <c r="BJ92" s="10">
        <f>+IF($H92=BJ$6,$G92,0)-IF($I92=BJ$6,$G92,0)</f>
        <v>0</v>
      </c>
      <c r="BK92" s="10">
        <f>+IF($H92=BK$6,$G92,0)-IF($I92=BK$6,$G92,0)</f>
        <v>0</v>
      </c>
      <c r="BL92" s="10">
        <f>+IF($H92=BL$6,$G92,0)-IF($I92=BL$6,$G92,0)</f>
        <v>0</v>
      </c>
      <c r="BM92" s="10">
        <f>+IF($H92=BM$6,$G92,0)-IF($I92=BM$6,$G92,0)</f>
        <v>0</v>
      </c>
      <c r="BN92" s="10">
        <f>+IF($H92=BN$6,$G92,0)-IF($I92=BN$6,$G92,0)</f>
        <v>0</v>
      </c>
      <c r="BO92" s="10">
        <f>+IF($H92=BO$6,$G92,0)-IF($I92=BO$6,$G92,0)</f>
        <v>0</v>
      </c>
      <c r="BP92" s="10">
        <f>+IF($H92=BP$6,$G92,0)-IF($I92=BP$6,$G92,0)</f>
        <v>0</v>
      </c>
      <c r="BQ92" s="10">
        <f>+IF($H92=BQ$6,$G92,0)-IF($I92=BQ$6,$G92,0)</f>
        <v>0</v>
      </c>
      <c r="BR92" s="10">
        <f>SUM(J92:BQ92)</f>
        <v>0</v>
      </c>
    </row>
    <row r="93" spans="1:70" s="9" customFormat="1" x14ac:dyDescent="0.25">
      <c r="A93" s="9">
        <v>45513</v>
      </c>
      <c r="B93" s="16" t="s">
        <v>63</v>
      </c>
      <c r="C93" s="11">
        <v>704.23</v>
      </c>
      <c r="D93" s="11" t="s">
        <v>13</v>
      </c>
      <c r="E93" s="11">
        <f>ROUND(IF(D93='[1]Liste choix'!$C$8,0,IF($H93=$S$6,(C93/1.14975*0.05*0.5),C93/1.14975*0.05)),2)</f>
        <v>0</v>
      </c>
      <c r="F93" s="11">
        <f>ROUND(IF(D93='[1]Liste choix'!$C$8,0,IF($H93=$S$6,C93/1.14975*0.09975*0.5,C93/1.14975*0.09975)),2)</f>
        <v>0</v>
      </c>
      <c r="G93" s="11">
        <f>C93-E93-F93</f>
        <v>704.23</v>
      </c>
      <c r="H93" s="9" t="s">
        <v>17</v>
      </c>
      <c r="I93" s="9" t="s">
        <v>8</v>
      </c>
      <c r="J93" s="10">
        <f>+IF($H93=$J$6,$G93,0)-IF($I93=$J$6,$G93,0)</f>
        <v>0</v>
      </c>
      <c r="K93" s="10">
        <f>+IF($H93=K$6,$G93,0)-IF($I93=K$6,$G93,0)</f>
        <v>0</v>
      </c>
      <c r="L93" s="10">
        <f>+IF($H93=L$6,$G93,0)-IF($I93=L$6,$G93,0)</f>
        <v>0</v>
      </c>
      <c r="M93" s="10">
        <f>+IF($H93=M$6,$G93,0)-IF($I93=M$6,$G93,0)</f>
        <v>0</v>
      </c>
      <c r="N93" s="10">
        <f>+IF($H93=N$6,$G93,0)-IF($I93=N$6,$G93,0)</f>
        <v>0</v>
      </c>
      <c r="O93" s="10">
        <f>+IF($H93=O$6,$G93,0)-IF($I93=O$6,$G93,0)</f>
        <v>0</v>
      </c>
      <c r="P93" s="10">
        <f>+IF($H93=P$6,$G93,0)-IF($I93=P$6,$G93,0)</f>
        <v>0</v>
      </c>
      <c r="Q93" s="10">
        <f>+IF($H93=Q$6,$G93,0)-IF($I93=Q$6,$G93,0)</f>
        <v>0</v>
      </c>
      <c r="R93" s="10">
        <f>+IF($H93=R$6,$G93,0)-IF($I93=R$6,$G93,0)</f>
        <v>0</v>
      </c>
      <c r="S93" s="10">
        <f>+IF($H93=S$6,$G93,0)-IF($I93=S$6,$G93,0)</f>
        <v>0</v>
      </c>
      <c r="T93" s="10">
        <f>+IF($H93=T$6,$G93,0)-IF($I93=T$6,$G93,0)</f>
        <v>0</v>
      </c>
      <c r="U93" s="10">
        <f>+IF($H93=U$6,$G93,0)-IF($I93=U$6,$G93,0)</f>
        <v>0</v>
      </c>
      <c r="V93" s="10">
        <f>+IF($H93=V$6,$G93,0)-IF($I93=V$6,$G93,0)</f>
        <v>0</v>
      </c>
      <c r="W93" s="10">
        <f>+IF($H93=W$6,$G93,0)-IF($I93=W$6,$G93,0)</f>
        <v>0</v>
      </c>
      <c r="X93" s="10">
        <f>+IF($H93=X$6,$G93,0)-IF($I93=X$6,$G93,0)</f>
        <v>0</v>
      </c>
      <c r="Y93" s="10">
        <f>+IF($H93=Y$6,$G93,0)-IF($I93=Y$6,$G93,0)</f>
        <v>0</v>
      </c>
      <c r="Z93" s="10">
        <f>+IF($H93=Z$6,$G93,0)-IF($I93=Z$6,$G93,0)</f>
        <v>0</v>
      </c>
      <c r="AA93" s="10">
        <f>+IF($H93=AA$6,$G93,0)-IF($I93=AA$6,$G93,0)</f>
        <v>0</v>
      </c>
      <c r="AB93" s="10">
        <f>+IF($H93=AB$6,$G93,0)-IF($I93=AB$6,$G93,0)</f>
        <v>0</v>
      </c>
      <c r="AC93" s="10">
        <f>+IF($H93=AC$6,$G93,0)-IF($I93=AC$6,$G93,0)</f>
        <v>0</v>
      </c>
      <c r="AD93" s="10">
        <f>+IF($H93=AD$6,$G93,0)-IF($I93=AD$6,$G93,0)</f>
        <v>0</v>
      </c>
      <c r="AE93" s="10">
        <f>+IF($H93=AE$6,$G93,0)-IF($I93=AE$6,$G93,0)</f>
        <v>0</v>
      </c>
      <c r="AF93" s="10">
        <f>+IF($H93=AF$6,$G93,0)-IF($I93=AF$6,$G93,0)</f>
        <v>0</v>
      </c>
      <c r="AG93" s="10">
        <f>+IF($H93=AG$6,$C93,0)-IF($I93=AG$6,$C93,0)</f>
        <v>704.23</v>
      </c>
      <c r="AH93" s="10">
        <f>+IF($H93=AH$6,$C93,0)-IF($I93=AH$6,$C93,0)</f>
        <v>-704.23</v>
      </c>
      <c r="AI93" s="10">
        <f>+IF($H93=AI$6,$C93,0)-IF($I93=AI$6,$C93,0)</f>
        <v>0</v>
      </c>
      <c r="AJ93" s="10">
        <f>+IF($H93=AJ$6,$C93,0)-IF($I93=AJ$6,$C93,0)</f>
        <v>0</v>
      </c>
      <c r="AK93" s="10">
        <f>IF(D93="payée",$E93,0)</f>
        <v>0</v>
      </c>
      <c r="AL93" s="10">
        <f>IF(D93="payée",$F93,0)</f>
        <v>0</v>
      </c>
      <c r="AM93" s="10">
        <f>IF(D93="perçue",-$E93,0)</f>
        <v>0</v>
      </c>
      <c r="AN93" s="10">
        <f>IF(D93="perçue",-$F93,0)</f>
        <v>0</v>
      </c>
      <c r="AO93" s="10">
        <f>+IF($H93=AO$6,$G93,0)-IF($I93=AO$6,$G93,0)</f>
        <v>0</v>
      </c>
      <c r="AP93" s="10">
        <f>+IF($H93=AP$6,$G93,0)-IF($I93=AP$6,$G93,0)</f>
        <v>0</v>
      </c>
      <c r="AQ93" s="10">
        <f>+IF($H93=AQ$6,$G93,0)-IF($I93=AQ$6,$G93,0)</f>
        <v>0</v>
      </c>
      <c r="AR93" s="10">
        <f>+IF($H93=AR$6,$G93,0)-IF($I93=AR$6,$G93,0)</f>
        <v>0</v>
      </c>
      <c r="AS93" s="10">
        <f>+IF($H93=AS$6,$G93,0)-IF($I93=AS$6,$G93,0)</f>
        <v>0</v>
      </c>
      <c r="AT93" s="10">
        <f>+IF($H93=AT$6,$G93,0)-IF($I93=AT$6,$G93,0)</f>
        <v>0</v>
      </c>
      <c r="AU93" s="10">
        <f>+IF($H93=AU$6,$G93,0)-IF($I93=AU$6,$G93,0)</f>
        <v>0</v>
      </c>
      <c r="AV93" s="10">
        <f>+IF($H93=AV$6,$G93,0)-IF($I93=AV$6,$G93,0)</f>
        <v>0</v>
      </c>
      <c r="AW93" s="10">
        <f>+IF($H93=AW$6,$G93,0)-IF($I93=AW$6,$G93,0)</f>
        <v>0</v>
      </c>
      <c r="AX93" s="10">
        <f>+IF($H93=AX$6,$G93,0)-IF($I93=AX$6,$G93,0)</f>
        <v>0</v>
      </c>
      <c r="AY93" s="10">
        <f>+IF($H93=AY$6,$G93,0)-IF($I93=AY$6,$G93,0)</f>
        <v>0</v>
      </c>
      <c r="AZ93" s="10">
        <f>+IF($H93=AZ$6,$G93,0)-IF($I93=AZ$6,$G93,0)</f>
        <v>0</v>
      </c>
      <c r="BA93" s="10">
        <f>+IF($H93=BA$6,$C93,0)-IF($I93=BA$6,$C93,0)</f>
        <v>0</v>
      </c>
      <c r="BB93" s="10">
        <f>+IF($H93=BB$6,$C93,0)-IF($I93=BB$6,$C93,0)</f>
        <v>0</v>
      </c>
      <c r="BC93" s="10">
        <f>+IF($H93=BC$6,$C93,0)-IF($I93=BC$6,$C93,0)</f>
        <v>0</v>
      </c>
      <c r="BD93" s="10">
        <f>+IF($H93=BD$6,$C93,0)-IF($I93=BD$6,$C93,0)</f>
        <v>0</v>
      </c>
      <c r="BE93" s="10">
        <f>+IF($H93=BE$6,$C93,0)-IF($I93=BE$6,$C93,0)</f>
        <v>0</v>
      </c>
      <c r="BF93" s="10">
        <f>+IF($H93=BF$6,$C93,0)-IF($I93=BF$6,$C93,0)</f>
        <v>0</v>
      </c>
      <c r="BG93" s="10">
        <f>+IF($H93=BG$6,$C93,0)-IF($I93=BG$6,$C93,0)</f>
        <v>0</v>
      </c>
      <c r="BH93" s="10">
        <f>+IF($H93=BH$6,$C93,0)-IF($I93=BH$6,$C93,0)</f>
        <v>0</v>
      </c>
      <c r="BI93" s="10">
        <f>+IF($H93=BI$6,$G93,0)-IF($I93=BI$6,$G93,0)</f>
        <v>0</v>
      </c>
      <c r="BJ93" s="10">
        <f>+IF($H93=BJ$6,$G93,0)-IF($I93=BJ$6,$G93,0)</f>
        <v>0</v>
      </c>
      <c r="BK93" s="10">
        <f>+IF($H93=BK$6,$G93,0)-IF($I93=BK$6,$G93,0)</f>
        <v>0</v>
      </c>
      <c r="BL93" s="10">
        <f>+IF($H93=BL$6,$G93,0)-IF($I93=BL$6,$G93,0)</f>
        <v>0</v>
      </c>
      <c r="BM93" s="10">
        <f>+IF($H93=BM$6,$G93,0)-IF($I93=BM$6,$G93,0)</f>
        <v>0</v>
      </c>
      <c r="BN93" s="10">
        <f>+IF($H93=BN$6,$G93,0)-IF($I93=BN$6,$G93,0)</f>
        <v>0</v>
      </c>
      <c r="BO93" s="10">
        <f>+IF($H93=BO$6,$G93,0)-IF($I93=BO$6,$G93,0)</f>
        <v>0</v>
      </c>
      <c r="BP93" s="10">
        <f>+IF($H93=BP$6,$G93,0)-IF($I93=BP$6,$G93,0)</f>
        <v>0</v>
      </c>
      <c r="BQ93" s="10">
        <f>+IF($H93=BQ$6,$G93,0)-IF($I93=BQ$6,$G93,0)</f>
        <v>0</v>
      </c>
      <c r="BR93" s="10">
        <f>SUM(J93:BQ93)</f>
        <v>0</v>
      </c>
    </row>
    <row r="94" spans="1:70" s="9" customFormat="1" x14ac:dyDescent="0.25">
      <c r="A94" s="9">
        <v>45513</v>
      </c>
      <c r="B94" s="16" t="s">
        <v>62</v>
      </c>
      <c r="C94" s="11">
        <v>862.31</v>
      </c>
      <c r="D94" s="11" t="s">
        <v>13</v>
      </c>
      <c r="E94" s="11">
        <f>ROUND(IF(D94='[1]Liste choix'!$C$8,0,IF($H94=$S$6,(C94/1.14975*0.05*0.5),C94/1.14975*0.05)),2)</f>
        <v>0</v>
      </c>
      <c r="F94" s="11">
        <f>ROUND(IF(D94='[1]Liste choix'!$C$8,0,IF($H94=$S$6,C94/1.14975*0.09975*0.5,C94/1.14975*0.09975)),2)</f>
        <v>0</v>
      </c>
      <c r="G94" s="11">
        <f>C94-E94-F94</f>
        <v>862.31</v>
      </c>
      <c r="H94" s="9" t="s">
        <v>17</v>
      </c>
      <c r="I94" s="9" t="s">
        <v>8</v>
      </c>
      <c r="J94" s="10">
        <f>+IF($H94=$J$6,$G94,0)-IF($I94=$J$6,$G94,0)</f>
        <v>0</v>
      </c>
      <c r="K94" s="10">
        <f>+IF($H94=K$6,$G94,0)-IF($I94=K$6,$G94,0)</f>
        <v>0</v>
      </c>
      <c r="L94" s="10">
        <f>+IF($H94=L$6,$G94,0)-IF($I94=L$6,$G94,0)</f>
        <v>0</v>
      </c>
      <c r="M94" s="10">
        <f>+IF($H94=M$6,$G94,0)-IF($I94=M$6,$G94,0)</f>
        <v>0</v>
      </c>
      <c r="N94" s="10">
        <f>+IF($H94=N$6,$G94,0)-IF($I94=N$6,$G94,0)</f>
        <v>0</v>
      </c>
      <c r="O94" s="10">
        <f>+IF($H94=O$6,$G94,0)-IF($I94=O$6,$G94,0)</f>
        <v>0</v>
      </c>
      <c r="P94" s="10">
        <f>+IF($H94=P$6,$G94,0)-IF($I94=P$6,$G94,0)</f>
        <v>0</v>
      </c>
      <c r="Q94" s="10">
        <f>+IF($H94=Q$6,$G94,0)-IF($I94=Q$6,$G94,0)</f>
        <v>0</v>
      </c>
      <c r="R94" s="10">
        <f>+IF($H94=R$6,$G94,0)-IF($I94=R$6,$G94,0)</f>
        <v>0</v>
      </c>
      <c r="S94" s="10">
        <f>+IF($H94=S$6,$G94,0)-IF($I94=S$6,$G94,0)</f>
        <v>0</v>
      </c>
      <c r="T94" s="10">
        <f>+IF($H94=T$6,$G94,0)-IF($I94=T$6,$G94,0)</f>
        <v>0</v>
      </c>
      <c r="U94" s="10">
        <f>+IF($H94=U$6,$G94,0)-IF($I94=U$6,$G94,0)</f>
        <v>0</v>
      </c>
      <c r="V94" s="10">
        <f>+IF($H94=V$6,$G94,0)-IF($I94=V$6,$G94,0)</f>
        <v>0</v>
      </c>
      <c r="W94" s="10">
        <f>+IF($H94=W$6,$G94,0)-IF($I94=W$6,$G94,0)</f>
        <v>0</v>
      </c>
      <c r="X94" s="10">
        <f>+IF($H94=X$6,$G94,0)-IF($I94=X$6,$G94,0)</f>
        <v>0</v>
      </c>
      <c r="Y94" s="10">
        <f>+IF($H94=Y$6,$G94,0)-IF($I94=Y$6,$G94,0)</f>
        <v>0</v>
      </c>
      <c r="Z94" s="10">
        <f>+IF($H94=Z$6,$G94,0)-IF($I94=Z$6,$G94,0)</f>
        <v>0</v>
      </c>
      <c r="AA94" s="10">
        <f>+IF($H94=AA$6,$G94,0)-IF($I94=AA$6,$G94,0)</f>
        <v>0</v>
      </c>
      <c r="AB94" s="10">
        <f>+IF($H94=AB$6,$G94,0)-IF($I94=AB$6,$G94,0)</f>
        <v>0</v>
      </c>
      <c r="AC94" s="10">
        <f>+IF($H94=AC$6,$G94,0)-IF($I94=AC$6,$G94,0)</f>
        <v>0</v>
      </c>
      <c r="AD94" s="10">
        <f>+IF($H94=AD$6,$G94,0)-IF($I94=AD$6,$G94,0)</f>
        <v>0</v>
      </c>
      <c r="AE94" s="10">
        <f>+IF($H94=AE$6,$G94,0)-IF($I94=AE$6,$G94,0)</f>
        <v>0</v>
      </c>
      <c r="AF94" s="10">
        <f>+IF($H94=AF$6,$G94,0)-IF($I94=AF$6,$G94,0)</f>
        <v>0</v>
      </c>
      <c r="AG94" s="10">
        <f>+IF($H94=AG$6,$C94,0)-IF($I94=AG$6,$C94,0)</f>
        <v>862.31</v>
      </c>
      <c r="AH94" s="10">
        <f>+IF($H94=AH$6,$C94,0)-IF($I94=AH$6,$C94,0)</f>
        <v>-862.31</v>
      </c>
      <c r="AI94" s="10">
        <f>+IF($H94=AI$6,$C94,0)-IF($I94=AI$6,$C94,0)</f>
        <v>0</v>
      </c>
      <c r="AJ94" s="10">
        <f>+IF($H94=AJ$6,$C94,0)-IF($I94=AJ$6,$C94,0)</f>
        <v>0</v>
      </c>
      <c r="AK94" s="10">
        <f>IF(D94="payée",$E94,0)</f>
        <v>0</v>
      </c>
      <c r="AL94" s="10">
        <f>IF(D94="payée",$F94,0)</f>
        <v>0</v>
      </c>
      <c r="AM94" s="10">
        <f>IF(D94="perçue",-$E94,0)</f>
        <v>0</v>
      </c>
      <c r="AN94" s="10">
        <f>IF(D94="perçue",-$F94,0)</f>
        <v>0</v>
      </c>
      <c r="AO94" s="10">
        <f>+IF($H94=AO$6,$G94,0)-IF($I94=AO$6,$G94,0)</f>
        <v>0</v>
      </c>
      <c r="AP94" s="10">
        <f>+IF($H94=AP$6,$G94,0)-IF($I94=AP$6,$G94,0)</f>
        <v>0</v>
      </c>
      <c r="AQ94" s="10">
        <f>+IF($H94=AQ$6,$G94,0)-IF($I94=AQ$6,$G94,0)</f>
        <v>0</v>
      </c>
      <c r="AR94" s="10">
        <f>+IF($H94=AR$6,$G94,0)-IF($I94=AR$6,$G94,0)</f>
        <v>0</v>
      </c>
      <c r="AS94" s="10">
        <f>+IF($H94=AS$6,$G94,0)-IF($I94=AS$6,$G94,0)</f>
        <v>0</v>
      </c>
      <c r="AT94" s="10">
        <f>+IF($H94=AT$6,$G94,0)-IF($I94=AT$6,$G94,0)</f>
        <v>0</v>
      </c>
      <c r="AU94" s="10">
        <f>+IF($H94=AU$6,$G94,0)-IF($I94=AU$6,$G94,0)</f>
        <v>0</v>
      </c>
      <c r="AV94" s="10">
        <f>+IF($H94=AV$6,$G94,0)-IF($I94=AV$6,$G94,0)</f>
        <v>0</v>
      </c>
      <c r="AW94" s="10">
        <f>+IF($H94=AW$6,$G94,0)-IF($I94=AW$6,$G94,0)</f>
        <v>0</v>
      </c>
      <c r="AX94" s="10">
        <f>+IF($H94=AX$6,$G94,0)-IF($I94=AX$6,$G94,0)</f>
        <v>0</v>
      </c>
      <c r="AY94" s="10">
        <f>+IF($H94=AY$6,$G94,0)-IF($I94=AY$6,$G94,0)</f>
        <v>0</v>
      </c>
      <c r="AZ94" s="10">
        <f>+IF($H94=AZ$6,$G94,0)-IF($I94=AZ$6,$G94,0)</f>
        <v>0</v>
      </c>
      <c r="BA94" s="10">
        <f>+IF($H94=BA$6,$C94,0)-IF($I94=BA$6,$C94,0)</f>
        <v>0</v>
      </c>
      <c r="BB94" s="10">
        <f>+IF($H94=BB$6,$C94,0)-IF($I94=BB$6,$C94,0)</f>
        <v>0</v>
      </c>
      <c r="BC94" s="10">
        <f>+IF($H94=BC$6,$C94,0)-IF($I94=BC$6,$C94,0)</f>
        <v>0</v>
      </c>
      <c r="BD94" s="10">
        <f>+IF($H94=BD$6,$C94,0)-IF($I94=BD$6,$C94,0)</f>
        <v>0</v>
      </c>
      <c r="BE94" s="10">
        <f>+IF($H94=BE$6,$C94,0)-IF($I94=BE$6,$C94,0)</f>
        <v>0</v>
      </c>
      <c r="BF94" s="10">
        <f>+IF($H94=BF$6,$C94,0)-IF($I94=BF$6,$C94,0)</f>
        <v>0</v>
      </c>
      <c r="BG94" s="10">
        <f>+IF($H94=BG$6,$C94,0)-IF($I94=BG$6,$C94,0)</f>
        <v>0</v>
      </c>
      <c r="BH94" s="10">
        <f>+IF($H94=BH$6,$C94,0)-IF($I94=BH$6,$C94,0)</f>
        <v>0</v>
      </c>
      <c r="BI94" s="10">
        <f>+IF($H94=BI$6,$G94,0)-IF($I94=BI$6,$G94,0)</f>
        <v>0</v>
      </c>
      <c r="BJ94" s="10">
        <f>+IF($H94=BJ$6,$G94,0)-IF($I94=BJ$6,$G94,0)</f>
        <v>0</v>
      </c>
      <c r="BK94" s="10">
        <f>+IF($H94=BK$6,$G94,0)-IF($I94=BK$6,$G94,0)</f>
        <v>0</v>
      </c>
      <c r="BL94" s="10">
        <f>+IF($H94=BL$6,$G94,0)-IF($I94=BL$6,$G94,0)</f>
        <v>0</v>
      </c>
      <c r="BM94" s="10">
        <f>+IF($H94=BM$6,$G94,0)-IF($I94=BM$6,$G94,0)</f>
        <v>0</v>
      </c>
      <c r="BN94" s="10">
        <f>+IF($H94=BN$6,$G94,0)-IF($I94=BN$6,$G94,0)</f>
        <v>0</v>
      </c>
      <c r="BO94" s="10">
        <f>+IF($H94=BO$6,$G94,0)-IF($I94=BO$6,$G94,0)</f>
        <v>0</v>
      </c>
      <c r="BP94" s="10">
        <f>+IF($H94=BP$6,$G94,0)-IF($I94=BP$6,$G94,0)</f>
        <v>0</v>
      </c>
      <c r="BQ94" s="10">
        <f>+IF($H94=BQ$6,$G94,0)-IF($I94=BQ$6,$G94,0)</f>
        <v>0</v>
      </c>
      <c r="BR94" s="10">
        <f>SUM(J94:BQ94)</f>
        <v>0</v>
      </c>
    </row>
    <row r="95" spans="1:70" s="9" customFormat="1" x14ac:dyDescent="0.25">
      <c r="A95" s="9">
        <v>45513</v>
      </c>
      <c r="B95" s="16" t="s">
        <v>61</v>
      </c>
      <c r="C95" s="11">
        <v>1086.51</v>
      </c>
      <c r="D95" s="11" t="s">
        <v>4</v>
      </c>
      <c r="E95" s="11">
        <f>ROUND(IF(D95='[1]Liste choix'!$C$8,0,IF($H95=$S$6,(C95/1.14975*0.05*0.5),C95/1.14975*0.05)),2)</f>
        <v>47.25</v>
      </c>
      <c r="F95" s="11">
        <f>ROUND(IF(D95='[1]Liste choix'!$C$8,0,IF($H95=$S$6,C95/1.14975*0.09975*0.5,C95/1.14975*0.09975)),2)</f>
        <v>94.26</v>
      </c>
      <c r="G95" s="11">
        <f>C95-E95-F95</f>
        <v>945</v>
      </c>
      <c r="H95" s="9" t="s">
        <v>60</v>
      </c>
      <c r="I95" s="9" t="s">
        <v>17</v>
      </c>
      <c r="J95" s="10">
        <f>+IF($H95=$J$6,$G95,0)-IF($I95=$J$6,$G95,0)</f>
        <v>0</v>
      </c>
      <c r="K95" s="10">
        <f>+IF($H95=K$6,$G95,0)-IF($I95=K$6,$G95,0)</f>
        <v>0</v>
      </c>
      <c r="L95" s="10">
        <f>+IF($H95=L$6,$G95,0)-IF($I95=L$6,$G95,0)</f>
        <v>0</v>
      </c>
      <c r="M95" s="10">
        <f>+IF($H95=M$6,$G95,0)-IF($I95=M$6,$G95,0)</f>
        <v>0</v>
      </c>
      <c r="N95" s="10">
        <f>+IF($H95=N$6,$G95,0)-IF($I95=N$6,$G95,0)</f>
        <v>0</v>
      </c>
      <c r="O95" s="10">
        <f>+IF($H95=O$6,$G95,0)-IF($I95=O$6,$G95,0)</f>
        <v>0</v>
      </c>
      <c r="P95" s="10">
        <f>+IF($H95=P$6,$G95,0)-IF($I95=P$6,$G95,0)</f>
        <v>0</v>
      </c>
      <c r="Q95" s="10">
        <f>+IF($H95=Q$6,$G95,0)-IF($I95=Q$6,$G95,0)</f>
        <v>945</v>
      </c>
      <c r="R95" s="10">
        <f>+IF($H95=R$6,$G95,0)-IF($I95=R$6,$G95,0)</f>
        <v>0</v>
      </c>
      <c r="S95" s="10">
        <f>+IF($H95=S$6,$G95,0)-IF($I95=S$6,$G95,0)</f>
        <v>0</v>
      </c>
      <c r="T95" s="10">
        <f>+IF($H95=T$6,$G95,0)-IF($I95=T$6,$G95,0)</f>
        <v>0</v>
      </c>
      <c r="U95" s="10">
        <f>+IF($H95=U$6,$G95,0)-IF($I95=U$6,$G95,0)</f>
        <v>0</v>
      </c>
      <c r="V95" s="10">
        <f>+IF($H95=V$6,$G95,0)-IF($I95=V$6,$G95,0)</f>
        <v>0</v>
      </c>
      <c r="W95" s="10">
        <f>+IF($H95=W$6,$G95,0)-IF($I95=W$6,$G95,0)</f>
        <v>0</v>
      </c>
      <c r="X95" s="10">
        <f>+IF($H95=X$6,$G95,0)-IF($I95=X$6,$G95,0)</f>
        <v>0</v>
      </c>
      <c r="Y95" s="10">
        <f>+IF($H95=Y$6,$G95,0)-IF($I95=Y$6,$G95,0)</f>
        <v>0</v>
      </c>
      <c r="Z95" s="10">
        <f>+IF($H95=Z$6,$G95,0)-IF($I95=Z$6,$G95,0)</f>
        <v>0</v>
      </c>
      <c r="AA95" s="10">
        <f>+IF($H95=AA$6,$G95,0)-IF($I95=AA$6,$G95,0)</f>
        <v>0</v>
      </c>
      <c r="AB95" s="10">
        <f>+IF($H95=AB$6,$G95,0)-IF($I95=AB$6,$G95,0)</f>
        <v>0</v>
      </c>
      <c r="AC95" s="10">
        <f>+IF($H95=AC$6,$G95,0)-IF($I95=AC$6,$G95,0)</f>
        <v>0</v>
      </c>
      <c r="AD95" s="10">
        <f>+IF($H95=AD$6,$G95,0)-IF($I95=AD$6,$G95,0)</f>
        <v>0</v>
      </c>
      <c r="AE95" s="10">
        <f>+IF($H95=AE$6,$G95,0)-IF($I95=AE$6,$G95,0)</f>
        <v>0</v>
      </c>
      <c r="AF95" s="10">
        <f>+IF($H95=AF$6,$G95,0)-IF($I95=AF$6,$G95,0)</f>
        <v>0</v>
      </c>
      <c r="AG95" s="10">
        <f>+IF($H95=AG$6,$C95,0)-IF($I95=AG$6,$C95,0)</f>
        <v>-1086.51</v>
      </c>
      <c r="AH95" s="10">
        <f>+IF($H95=AH$6,$C95,0)-IF($I95=AH$6,$C95,0)</f>
        <v>0</v>
      </c>
      <c r="AI95" s="10">
        <f>+IF($H95=AI$6,$C95,0)-IF($I95=AI$6,$C95,0)</f>
        <v>0</v>
      </c>
      <c r="AJ95" s="10">
        <f>+IF($H95=AJ$6,$C95,0)-IF($I95=AJ$6,$C95,0)</f>
        <v>0</v>
      </c>
      <c r="AK95" s="10">
        <f>IF(D95="payée",$E95,0)</f>
        <v>47.25</v>
      </c>
      <c r="AL95" s="10">
        <f>IF(D95="payée",$F95,0)</f>
        <v>94.26</v>
      </c>
      <c r="AM95" s="10">
        <f>IF(D95="perçue",-$E95,0)</f>
        <v>0</v>
      </c>
      <c r="AN95" s="10">
        <f>IF(D95="perçue",-$F95,0)</f>
        <v>0</v>
      </c>
      <c r="AO95" s="10">
        <f>+IF($H95=AO$6,$G95,0)-IF($I95=AO$6,$G95,0)</f>
        <v>0</v>
      </c>
      <c r="AP95" s="10">
        <f>+IF($H95=AP$6,$G95,0)-IF($I95=AP$6,$G95,0)</f>
        <v>0</v>
      </c>
      <c r="AQ95" s="10">
        <f>+IF($H95=AQ$6,$G95,0)-IF($I95=AQ$6,$G95,0)</f>
        <v>0</v>
      </c>
      <c r="AR95" s="10">
        <f>+IF($H95=AR$6,$G95,0)-IF($I95=AR$6,$G95,0)</f>
        <v>0</v>
      </c>
      <c r="AS95" s="10">
        <f>+IF($H95=AS$6,$G95,0)-IF($I95=AS$6,$G95,0)</f>
        <v>0</v>
      </c>
      <c r="AT95" s="10">
        <f>+IF($H95=AT$6,$G95,0)-IF($I95=AT$6,$G95,0)</f>
        <v>0</v>
      </c>
      <c r="AU95" s="10">
        <f>+IF($H95=AU$6,$G95,0)-IF($I95=AU$6,$G95,0)</f>
        <v>0</v>
      </c>
      <c r="AV95" s="10">
        <f>+IF($H95=AV$6,$G95,0)-IF($I95=AV$6,$G95,0)</f>
        <v>0</v>
      </c>
      <c r="AW95" s="10">
        <f>+IF($H95=AW$6,$G95,0)-IF($I95=AW$6,$G95,0)</f>
        <v>0</v>
      </c>
      <c r="AX95" s="10">
        <f>+IF($H95=AX$6,$G95,0)-IF($I95=AX$6,$G95,0)</f>
        <v>0</v>
      </c>
      <c r="AY95" s="10">
        <f>+IF($H95=AY$6,$G95,0)-IF($I95=AY$6,$G95,0)</f>
        <v>0</v>
      </c>
      <c r="AZ95" s="10">
        <f>+IF($H95=AZ$6,$G95,0)-IF($I95=AZ$6,$G95,0)</f>
        <v>0</v>
      </c>
      <c r="BA95" s="10">
        <f>+IF($H95=BA$6,$C95,0)-IF($I95=BA$6,$C95,0)</f>
        <v>0</v>
      </c>
      <c r="BB95" s="10">
        <f>+IF($H95=BB$6,$C95,0)-IF($I95=BB$6,$C95,0)</f>
        <v>0</v>
      </c>
      <c r="BC95" s="10">
        <f>+IF($H95=BC$6,$C95,0)-IF($I95=BC$6,$C95,0)</f>
        <v>0</v>
      </c>
      <c r="BD95" s="10">
        <f>+IF($H95=BD$6,$C95,0)-IF($I95=BD$6,$C95,0)</f>
        <v>0</v>
      </c>
      <c r="BE95" s="10">
        <f>+IF($H95=BE$6,$C95,0)-IF($I95=BE$6,$C95,0)</f>
        <v>0</v>
      </c>
      <c r="BF95" s="10">
        <f>+IF($H95=BF$6,$C95,0)-IF($I95=BF$6,$C95,0)</f>
        <v>0</v>
      </c>
      <c r="BG95" s="10">
        <f>+IF($H95=BG$6,$C95,0)-IF($I95=BG$6,$C95,0)</f>
        <v>0</v>
      </c>
      <c r="BH95" s="10">
        <f>+IF($H95=BH$6,$C95,0)-IF($I95=BH$6,$C95,0)</f>
        <v>0</v>
      </c>
      <c r="BI95" s="10">
        <f>+IF($H95=BI$6,$G95,0)-IF($I95=BI$6,$G95,0)</f>
        <v>0</v>
      </c>
      <c r="BJ95" s="10">
        <f>+IF($H95=BJ$6,$G95,0)-IF($I95=BJ$6,$G95,0)</f>
        <v>0</v>
      </c>
      <c r="BK95" s="10">
        <f>+IF($H95=BK$6,$G95,0)-IF($I95=BK$6,$G95,0)</f>
        <v>0</v>
      </c>
      <c r="BL95" s="10">
        <f>+IF($H95=BL$6,$G95,0)-IF($I95=BL$6,$G95,0)</f>
        <v>0</v>
      </c>
      <c r="BM95" s="10">
        <f>+IF($H95=BM$6,$G95,0)-IF($I95=BM$6,$G95,0)</f>
        <v>0</v>
      </c>
      <c r="BN95" s="10">
        <f>+IF($H95=BN$6,$G95,0)-IF($I95=BN$6,$G95,0)</f>
        <v>0</v>
      </c>
      <c r="BO95" s="10">
        <f>+IF($H95=BO$6,$G95,0)-IF($I95=BO$6,$G95,0)</f>
        <v>0</v>
      </c>
      <c r="BP95" s="10">
        <f>+IF($H95=BP$6,$G95,0)-IF($I95=BP$6,$G95,0)</f>
        <v>0</v>
      </c>
      <c r="BQ95" s="10">
        <f>+IF($H95=BQ$6,$G95,0)-IF($I95=BQ$6,$G95,0)</f>
        <v>0</v>
      </c>
      <c r="BR95" s="10">
        <f>SUM(J95:BQ95)</f>
        <v>1.4210854715202004E-14</v>
      </c>
    </row>
    <row r="96" spans="1:70" s="9" customFormat="1" x14ac:dyDescent="0.25">
      <c r="A96" s="9">
        <v>45517</v>
      </c>
      <c r="B96" s="16" t="s">
        <v>59</v>
      </c>
      <c r="C96" s="11">
        <v>1207.24</v>
      </c>
      <c r="D96" s="11" t="s">
        <v>13</v>
      </c>
      <c r="E96" s="11">
        <f>ROUND(IF(D96='[1]Liste choix'!$C$8,0,IF($H96=$S$6,(C96/1.14975*0.05*0.5),C96/1.14975*0.05)),2)</f>
        <v>0</v>
      </c>
      <c r="F96" s="11">
        <f>ROUND(IF(D96='[1]Liste choix'!$C$8,0,IF($H96=$S$6,C96/1.14975*0.09975*0.5,C96/1.14975*0.09975)),2)</f>
        <v>0</v>
      </c>
      <c r="G96" s="11">
        <f>C96-E96-F96</f>
        <v>1207.24</v>
      </c>
      <c r="H96" s="9" t="s">
        <v>17</v>
      </c>
      <c r="I96" s="9" t="s">
        <v>8</v>
      </c>
      <c r="J96" s="10">
        <f>+IF($H96=$J$6,$G96,0)-IF($I96=$J$6,$G96,0)</f>
        <v>0</v>
      </c>
      <c r="K96" s="10">
        <f>+IF($H96=K$6,$G96,0)-IF($I96=K$6,$G96,0)</f>
        <v>0</v>
      </c>
      <c r="L96" s="10">
        <f>+IF($H96=L$6,$G96,0)-IF($I96=L$6,$G96,0)</f>
        <v>0</v>
      </c>
      <c r="M96" s="10">
        <f>+IF($H96=M$6,$G96,0)-IF($I96=M$6,$G96,0)</f>
        <v>0</v>
      </c>
      <c r="N96" s="10">
        <f>+IF($H96=N$6,$G96,0)-IF($I96=N$6,$G96,0)</f>
        <v>0</v>
      </c>
      <c r="O96" s="10">
        <f>+IF($H96=O$6,$G96,0)-IF($I96=O$6,$G96,0)</f>
        <v>0</v>
      </c>
      <c r="P96" s="10">
        <f>+IF($H96=P$6,$G96,0)-IF($I96=P$6,$G96,0)</f>
        <v>0</v>
      </c>
      <c r="Q96" s="10">
        <f>+IF($H96=Q$6,$G96,0)-IF($I96=Q$6,$G96,0)</f>
        <v>0</v>
      </c>
      <c r="R96" s="10">
        <f>+IF($H96=R$6,$G96,0)-IF($I96=R$6,$G96,0)</f>
        <v>0</v>
      </c>
      <c r="S96" s="10">
        <f>+IF($H96=S$6,$G96,0)-IF($I96=S$6,$G96,0)</f>
        <v>0</v>
      </c>
      <c r="T96" s="10">
        <f>+IF($H96=T$6,$G96,0)-IF($I96=T$6,$G96,0)</f>
        <v>0</v>
      </c>
      <c r="U96" s="10">
        <f>+IF($H96=U$6,$G96,0)-IF($I96=U$6,$G96,0)</f>
        <v>0</v>
      </c>
      <c r="V96" s="10">
        <f>+IF($H96=V$6,$G96,0)-IF($I96=V$6,$G96,0)</f>
        <v>0</v>
      </c>
      <c r="W96" s="10">
        <f>+IF($H96=W$6,$G96,0)-IF($I96=W$6,$G96,0)</f>
        <v>0</v>
      </c>
      <c r="X96" s="10">
        <f>+IF($H96=X$6,$G96,0)-IF($I96=X$6,$G96,0)</f>
        <v>0</v>
      </c>
      <c r="Y96" s="10">
        <f>+IF($H96=Y$6,$G96,0)-IF($I96=Y$6,$G96,0)</f>
        <v>0</v>
      </c>
      <c r="Z96" s="10">
        <f>+IF($H96=Z$6,$G96,0)-IF($I96=Z$6,$G96,0)</f>
        <v>0</v>
      </c>
      <c r="AA96" s="10">
        <f>+IF($H96=AA$6,$G96,0)-IF($I96=AA$6,$G96,0)</f>
        <v>0</v>
      </c>
      <c r="AB96" s="10">
        <f>+IF($H96=AB$6,$G96,0)-IF($I96=AB$6,$G96,0)</f>
        <v>0</v>
      </c>
      <c r="AC96" s="10">
        <f>+IF($H96=AC$6,$G96,0)-IF($I96=AC$6,$G96,0)</f>
        <v>0</v>
      </c>
      <c r="AD96" s="10">
        <f>+IF($H96=AD$6,$G96,0)-IF($I96=AD$6,$G96,0)</f>
        <v>0</v>
      </c>
      <c r="AE96" s="10">
        <f>+IF($H96=AE$6,$G96,0)-IF($I96=AE$6,$G96,0)</f>
        <v>0</v>
      </c>
      <c r="AF96" s="10">
        <f>+IF($H96=AF$6,$G96,0)-IF($I96=AF$6,$G96,0)</f>
        <v>0</v>
      </c>
      <c r="AG96" s="10">
        <f>+IF($H96=AG$6,$C96,0)-IF($I96=AG$6,$C96,0)</f>
        <v>1207.24</v>
      </c>
      <c r="AH96" s="10">
        <f>+IF($H96=AH$6,$C96,0)-IF($I96=AH$6,$C96,0)</f>
        <v>-1207.24</v>
      </c>
      <c r="AI96" s="10">
        <f>+IF($H96=AI$6,$C96,0)-IF($I96=AI$6,$C96,0)</f>
        <v>0</v>
      </c>
      <c r="AJ96" s="10">
        <f>+IF($H96=AJ$6,$C96,0)-IF($I96=AJ$6,$C96,0)</f>
        <v>0</v>
      </c>
      <c r="AK96" s="10">
        <f>IF(D96="payée",$E96,0)</f>
        <v>0</v>
      </c>
      <c r="AL96" s="10">
        <f>IF(D96="payée",$F96,0)</f>
        <v>0</v>
      </c>
      <c r="AM96" s="10">
        <f>IF(D96="perçue",-$E96,0)</f>
        <v>0</v>
      </c>
      <c r="AN96" s="10">
        <f>IF(D96="perçue",-$F96,0)</f>
        <v>0</v>
      </c>
      <c r="AO96" s="10">
        <f>+IF($H96=AO$6,$G96,0)-IF($I96=AO$6,$G96,0)</f>
        <v>0</v>
      </c>
      <c r="AP96" s="10">
        <f>+IF($H96=AP$6,$G96,0)-IF($I96=AP$6,$G96,0)</f>
        <v>0</v>
      </c>
      <c r="AQ96" s="10">
        <f>+IF($H96=AQ$6,$G96,0)-IF($I96=AQ$6,$G96,0)</f>
        <v>0</v>
      </c>
      <c r="AR96" s="10">
        <f>+IF($H96=AR$6,$G96,0)-IF($I96=AR$6,$G96,0)</f>
        <v>0</v>
      </c>
      <c r="AS96" s="10">
        <f>+IF($H96=AS$6,$G96,0)-IF($I96=AS$6,$G96,0)</f>
        <v>0</v>
      </c>
      <c r="AT96" s="10">
        <f>+IF($H96=AT$6,$G96,0)-IF($I96=AT$6,$G96,0)</f>
        <v>0</v>
      </c>
      <c r="AU96" s="10">
        <f>+IF($H96=AU$6,$G96,0)-IF($I96=AU$6,$G96,0)</f>
        <v>0</v>
      </c>
      <c r="AV96" s="10">
        <f>+IF($H96=AV$6,$G96,0)-IF($I96=AV$6,$G96,0)</f>
        <v>0</v>
      </c>
      <c r="AW96" s="10">
        <f>+IF($H96=AW$6,$G96,0)-IF($I96=AW$6,$G96,0)</f>
        <v>0</v>
      </c>
      <c r="AX96" s="10">
        <f>+IF($H96=AX$6,$G96,0)-IF($I96=AX$6,$G96,0)</f>
        <v>0</v>
      </c>
      <c r="AY96" s="10">
        <f>+IF($H96=AY$6,$G96,0)-IF($I96=AY$6,$G96,0)</f>
        <v>0</v>
      </c>
      <c r="AZ96" s="10">
        <f>+IF($H96=AZ$6,$G96,0)-IF($I96=AZ$6,$G96,0)</f>
        <v>0</v>
      </c>
      <c r="BA96" s="10">
        <f>+IF($H96=BA$6,$C96,0)-IF($I96=BA$6,$C96,0)</f>
        <v>0</v>
      </c>
      <c r="BB96" s="10">
        <f>+IF($H96=BB$6,$C96,0)-IF($I96=BB$6,$C96,0)</f>
        <v>0</v>
      </c>
      <c r="BC96" s="10">
        <f>+IF($H96=BC$6,$C96,0)-IF($I96=BC$6,$C96,0)</f>
        <v>0</v>
      </c>
      <c r="BD96" s="10">
        <f>+IF($H96=BD$6,$C96,0)-IF($I96=BD$6,$C96,0)</f>
        <v>0</v>
      </c>
      <c r="BE96" s="10">
        <f>+IF($H96=BE$6,$C96,0)-IF($I96=BE$6,$C96,0)</f>
        <v>0</v>
      </c>
      <c r="BF96" s="10">
        <f>+IF($H96=BF$6,$C96,0)-IF($I96=BF$6,$C96,0)</f>
        <v>0</v>
      </c>
      <c r="BG96" s="10">
        <f>+IF($H96=BG$6,$C96,0)-IF($I96=BG$6,$C96,0)</f>
        <v>0</v>
      </c>
      <c r="BH96" s="10">
        <f>+IF($H96=BH$6,$C96,0)-IF($I96=BH$6,$C96,0)</f>
        <v>0</v>
      </c>
      <c r="BI96" s="10">
        <f>+IF($H96=BI$6,$G96,0)-IF($I96=BI$6,$G96,0)</f>
        <v>0</v>
      </c>
      <c r="BJ96" s="10">
        <f>+IF($H96=BJ$6,$G96,0)-IF($I96=BJ$6,$G96,0)</f>
        <v>0</v>
      </c>
      <c r="BK96" s="10">
        <f>+IF($H96=BK$6,$G96,0)-IF($I96=BK$6,$G96,0)</f>
        <v>0</v>
      </c>
      <c r="BL96" s="10">
        <f>+IF($H96=BL$6,$G96,0)-IF($I96=BL$6,$G96,0)</f>
        <v>0</v>
      </c>
      <c r="BM96" s="10">
        <f>+IF($H96=BM$6,$G96,0)-IF($I96=BM$6,$G96,0)</f>
        <v>0</v>
      </c>
      <c r="BN96" s="10">
        <f>+IF($H96=BN$6,$G96,0)-IF($I96=BN$6,$G96,0)</f>
        <v>0</v>
      </c>
      <c r="BO96" s="10">
        <f>+IF($H96=BO$6,$G96,0)-IF($I96=BO$6,$G96,0)</f>
        <v>0</v>
      </c>
      <c r="BP96" s="10">
        <f>+IF($H96=BP$6,$G96,0)-IF($I96=BP$6,$G96,0)</f>
        <v>0</v>
      </c>
      <c r="BQ96" s="10">
        <f>+IF($H96=BQ$6,$G96,0)-IF($I96=BQ$6,$G96,0)</f>
        <v>0</v>
      </c>
      <c r="BR96" s="10">
        <f>SUM(J96:BQ96)</f>
        <v>0</v>
      </c>
    </row>
    <row r="97" spans="1:70" s="9" customFormat="1" x14ac:dyDescent="0.25">
      <c r="A97" s="9">
        <v>45517</v>
      </c>
      <c r="B97" s="16" t="s">
        <v>58</v>
      </c>
      <c r="C97" s="11">
        <v>206.96</v>
      </c>
      <c r="D97" s="11" t="s">
        <v>4</v>
      </c>
      <c r="E97" s="11">
        <f>ROUND(IF(D97='[1]Liste choix'!$C$8,0,IF($H97=$S$6,(C97/1.14975*0.05*0.5),C97/1.14975*0.05)),2)</f>
        <v>9</v>
      </c>
      <c r="F97" s="11">
        <f>ROUND(IF(D97='[1]Liste choix'!$C$8,0,IF($H97=$S$6,C97/1.14975*0.09975*0.5,C97/1.14975*0.09975)),2)</f>
        <v>17.96</v>
      </c>
      <c r="G97" s="11">
        <f>C97-E97-F97</f>
        <v>180</v>
      </c>
      <c r="H97" s="9" t="s">
        <v>57</v>
      </c>
      <c r="I97" s="9" t="s">
        <v>17</v>
      </c>
      <c r="J97" s="10">
        <f>+IF($H97=$J$6,$G97,0)-IF($I97=$J$6,$G97,0)</f>
        <v>0</v>
      </c>
      <c r="K97" s="10">
        <f>+IF($H97=K$6,$G97,0)-IF($I97=K$6,$G97,0)</f>
        <v>0</v>
      </c>
      <c r="L97" s="10">
        <f>+IF($H97=L$6,$G97,0)-IF($I97=L$6,$G97,0)</f>
        <v>0</v>
      </c>
      <c r="M97" s="10">
        <f>+IF($H97=M$6,$G97,0)-IF($I97=M$6,$G97,0)</f>
        <v>0</v>
      </c>
      <c r="N97" s="10">
        <f>+IF($H97=N$6,$G97,0)-IF($I97=N$6,$G97,0)</f>
        <v>0</v>
      </c>
      <c r="O97" s="10">
        <f>+IF($H97=O$6,$G97,0)-IF($I97=O$6,$G97,0)</f>
        <v>0</v>
      </c>
      <c r="P97" s="10">
        <f>+IF($H97=P$6,$G97,0)-IF($I97=P$6,$G97,0)</f>
        <v>0</v>
      </c>
      <c r="Q97" s="10">
        <f>+IF($H97=Q$6,$G97,0)-IF($I97=Q$6,$G97,0)</f>
        <v>0</v>
      </c>
      <c r="R97" s="10">
        <f>+IF($H97=R$6,$G97,0)-IF($I97=R$6,$G97,0)</f>
        <v>0</v>
      </c>
      <c r="S97" s="10">
        <f>+IF($H97=S$6,$G97,0)-IF($I97=S$6,$G97,0)</f>
        <v>0</v>
      </c>
      <c r="T97" s="10">
        <f>+IF($H97=T$6,$G97,0)-IF($I97=T$6,$G97,0)</f>
        <v>180</v>
      </c>
      <c r="U97" s="10">
        <f>+IF($H97=U$6,$G97,0)-IF($I97=U$6,$G97,0)</f>
        <v>0</v>
      </c>
      <c r="V97" s="10">
        <f>+IF($H97=V$6,$G97,0)-IF($I97=V$6,$G97,0)</f>
        <v>0</v>
      </c>
      <c r="W97" s="10">
        <f>+IF($H97=W$6,$G97,0)-IF($I97=W$6,$G97,0)</f>
        <v>0</v>
      </c>
      <c r="X97" s="10">
        <f>+IF($H97=X$6,$G97,0)-IF($I97=X$6,$G97,0)</f>
        <v>0</v>
      </c>
      <c r="Y97" s="10">
        <f>+IF($H97=Y$6,$G97,0)-IF($I97=Y$6,$G97,0)</f>
        <v>0</v>
      </c>
      <c r="Z97" s="10">
        <f>+IF($H97=Z$6,$G97,0)-IF($I97=Z$6,$G97,0)</f>
        <v>0</v>
      </c>
      <c r="AA97" s="10">
        <f>+IF($H97=AA$6,$G97,0)-IF($I97=AA$6,$G97,0)</f>
        <v>0</v>
      </c>
      <c r="AB97" s="10">
        <f>+IF($H97=AB$6,$G97,0)-IF($I97=AB$6,$G97,0)</f>
        <v>0</v>
      </c>
      <c r="AC97" s="10">
        <f>+IF($H97=AC$6,$G97,0)-IF($I97=AC$6,$G97,0)</f>
        <v>0</v>
      </c>
      <c r="AD97" s="10">
        <f>+IF($H97=AD$6,$G97,0)-IF($I97=AD$6,$G97,0)</f>
        <v>0</v>
      </c>
      <c r="AE97" s="10">
        <f>+IF($H97=AE$6,$G97,0)-IF($I97=AE$6,$G97,0)</f>
        <v>0</v>
      </c>
      <c r="AF97" s="10">
        <f>+IF($H97=AF$6,$G97,0)-IF($I97=AF$6,$G97,0)</f>
        <v>0</v>
      </c>
      <c r="AG97" s="10">
        <f>+IF($H97=AG$6,$C97,0)-IF($I97=AG$6,$C97,0)</f>
        <v>-206.96</v>
      </c>
      <c r="AH97" s="10">
        <f>+IF($H97=AH$6,$C97,0)-IF($I97=AH$6,$C97,0)</f>
        <v>0</v>
      </c>
      <c r="AI97" s="10">
        <f>+IF($H97=AI$6,$C97,0)-IF($I97=AI$6,$C97,0)</f>
        <v>0</v>
      </c>
      <c r="AJ97" s="10">
        <f>+IF($H97=AJ$6,$C97,0)-IF($I97=AJ$6,$C97,0)</f>
        <v>0</v>
      </c>
      <c r="AK97" s="10">
        <f>IF(D97="payée",$E97,0)</f>
        <v>9</v>
      </c>
      <c r="AL97" s="10">
        <f>IF(D97="payée",$F97,0)</f>
        <v>17.96</v>
      </c>
      <c r="AM97" s="10">
        <f>IF(D97="perçue",-$E97,0)</f>
        <v>0</v>
      </c>
      <c r="AN97" s="10">
        <f>IF(D97="perçue",-$F97,0)</f>
        <v>0</v>
      </c>
      <c r="AO97" s="10">
        <f>+IF($H97=AO$6,$G97,0)-IF($I97=AO$6,$G97,0)</f>
        <v>0</v>
      </c>
      <c r="AP97" s="10">
        <f>+IF($H97=AP$6,$G97,0)-IF($I97=AP$6,$G97,0)</f>
        <v>0</v>
      </c>
      <c r="AQ97" s="10">
        <f>+IF($H97=AQ$6,$G97,0)-IF($I97=AQ$6,$G97,0)</f>
        <v>0</v>
      </c>
      <c r="AR97" s="10">
        <f>+IF($H97=AR$6,$G97,0)-IF($I97=AR$6,$G97,0)</f>
        <v>0</v>
      </c>
      <c r="AS97" s="10">
        <f>+IF($H97=AS$6,$G97,0)-IF($I97=AS$6,$G97,0)</f>
        <v>0</v>
      </c>
      <c r="AT97" s="10">
        <f>+IF($H97=AT$6,$G97,0)-IF($I97=AT$6,$G97,0)</f>
        <v>0</v>
      </c>
      <c r="AU97" s="10">
        <f>+IF($H97=AU$6,$G97,0)-IF($I97=AU$6,$G97,0)</f>
        <v>0</v>
      </c>
      <c r="AV97" s="10">
        <f>+IF($H97=AV$6,$G97,0)-IF($I97=AV$6,$G97,0)</f>
        <v>0</v>
      </c>
      <c r="AW97" s="10">
        <f>+IF($H97=AW$6,$G97,0)-IF($I97=AW$6,$G97,0)</f>
        <v>0</v>
      </c>
      <c r="AX97" s="10">
        <f>+IF($H97=AX$6,$G97,0)-IF($I97=AX$6,$G97,0)</f>
        <v>0</v>
      </c>
      <c r="AY97" s="10">
        <f>+IF($H97=AY$6,$G97,0)-IF($I97=AY$6,$G97,0)</f>
        <v>0</v>
      </c>
      <c r="AZ97" s="10">
        <f>+IF($H97=AZ$6,$G97,0)-IF($I97=AZ$6,$G97,0)</f>
        <v>0</v>
      </c>
      <c r="BA97" s="10">
        <f>+IF($H97=BA$6,$C97,0)-IF($I97=BA$6,$C97,0)</f>
        <v>0</v>
      </c>
      <c r="BB97" s="10">
        <f>+IF($H97=BB$6,$C97,0)-IF($I97=BB$6,$C97,0)</f>
        <v>0</v>
      </c>
      <c r="BC97" s="10">
        <f>+IF($H97=BC$6,$C97,0)-IF($I97=BC$6,$C97,0)</f>
        <v>0</v>
      </c>
      <c r="BD97" s="10">
        <f>+IF($H97=BD$6,$C97,0)-IF($I97=BD$6,$C97,0)</f>
        <v>0</v>
      </c>
      <c r="BE97" s="10">
        <f>+IF($H97=BE$6,$C97,0)-IF($I97=BE$6,$C97,0)</f>
        <v>0</v>
      </c>
      <c r="BF97" s="10">
        <f>+IF($H97=BF$6,$C97,0)-IF($I97=BF$6,$C97,0)</f>
        <v>0</v>
      </c>
      <c r="BG97" s="10">
        <f>+IF($H97=BG$6,$C97,0)-IF($I97=BG$6,$C97,0)</f>
        <v>0</v>
      </c>
      <c r="BH97" s="10">
        <f>+IF($H97=BH$6,$C97,0)-IF($I97=BH$6,$C97,0)</f>
        <v>0</v>
      </c>
      <c r="BI97" s="10">
        <f>+IF($H97=BI$6,$G97,0)-IF($I97=BI$6,$G97,0)</f>
        <v>0</v>
      </c>
      <c r="BJ97" s="10">
        <f>+IF($H97=BJ$6,$G97,0)-IF($I97=BJ$6,$G97,0)</f>
        <v>0</v>
      </c>
      <c r="BK97" s="10">
        <f>+IF($H97=BK$6,$G97,0)-IF($I97=BK$6,$G97,0)</f>
        <v>0</v>
      </c>
      <c r="BL97" s="10">
        <f>+IF($H97=BL$6,$G97,0)-IF($I97=BL$6,$G97,0)</f>
        <v>0</v>
      </c>
      <c r="BM97" s="10">
        <f>+IF($H97=BM$6,$G97,0)-IF($I97=BM$6,$G97,0)</f>
        <v>0</v>
      </c>
      <c r="BN97" s="10">
        <f>+IF($H97=BN$6,$G97,0)-IF($I97=BN$6,$G97,0)</f>
        <v>0</v>
      </c>
      <c r="BO97" s="10">
        <f>+IF($H97=BO$6,$G97,0)-IF($I97=BO$6,$G97,0)</f>
        <v>0</v>
      </c>
      <c r="BP97" s="10">
        <f>+IF($H97=BP$6,$G97,0)-IF($I97=BP$6,$G97,0)</f>
        <v>0</v>
      </c>
      <c r="BQ97" s="10">
        <f>+IF($H97=BQ$6,$G97,0)-IF($I97=BQ$6,$G97,0)</f>
        <v>0</v>
      </c>
      <c r="BR97" s="10">
        <f>SUM(J97:BQ97)</f>
        <v>-7.1054273576010019E-15</v>
      </c>
    </row>
    <row r="98" spans="1:70" s="9" customFormat="1" x14ac:dyDescent="0.25">
      <c r="A98" s="9">
        <v>45517</v>
      </c>
      <c r="B98" s="16" t="s">
        <v>56</v>
      </c>
      <c r="C98" s="11">
        <v>367.92</v>
      </c>
      <c r="D98" s="11" t="s">
        <v>4</v>
      </c>
      <c r="E98" s="11">
        <f>ROUND(IF(D98='[1]Liste choix'!$C$8,0,IF($H98=$S$6,(C98/1.14975*0.05*0.5),C98/1.14975*0.05)),2)</f>
        <v>16</v>
      </c>
      <c r="F98" s="11">
        <f>ROUND(IF(D98='[1]Liste choix'!$C$8,0,IF($H98=$S$6,C98/1.14975*0.09975*0.5,C98/1.14975*0.09975)),2)</f>
        <v>31.92</v>
      </c>
      <c r="G98" s="11">
        <f>C98-E98-F98</f>
        <v>320</v>
      </c>
      <c r="H98" s="9" t="s">
        <v>3</v>
      </c>
      <c r="I98" s="9" t="s">
        <v>17</v>
      </c>
      <c r="J98" s="10">
        <f>+IF($H98=$J$6,$G98,0)-IF($I98=$J$6,$G98,0)</f>
        <v>0</v>
      </c>
      <c r="K98" s="10">
        <f>+IF($H98=K$6,$G98,0)-IF($I98=K$6,$G98,0)</f>
        <v>0</v>
      </c>
      <c r="L98" s="10">
        <f>+IF($H98=L$6,$G98,0)-IF($I98=L$6,$G98,0)</f>
        <v>0</v>
      </c>
      <c r="M98" s="10">
        <f>+IF($H98=M$6,$G98,0)-IF($I98=M$6,$G98,0)</f>
        <v>0</v>
      </c>
      <c r="N98" s="10">
        <f>+IF($H98=N$6,$G98,0)-IF($I98=N$6,$G98,0)</f>
        <v>0</v>
      </c>
      <c r="O98" s="10">
        <f>+IF($H98=O$6,$G98,0)-IF($I98=O$6,$G98,0)</f>
        <v>0</v>
      </c>
      <c r="P98" s="10">
        <f>+IF($H98=P$6,$G98,0)-IF($I98=P$6,$G98,0)</f>
        <v>0</v>
      </c>
      <c r="Q98" s="10">
        <f>+IF($H98=Q$6,$G98,0)-IF($I98=Q$6,$G98,0)</f>
        <v>0</v>
      </c>
      <c r="R98" s="10">
        <f>+IF($H98=R$6,$G98,0)-IF($I98=R$6,$G98,0)</f>
        <v>0</v>
      </c>
      <c r="S98" s="10">
        <f>+IF($H98=S$6,$G98,0)-IF($I98=S$6,$G98,0)</f>
        <v>0</v>
      </c>
      <c r="T98" s="10">
        <f>+IF($H98=T$6,$G98,0)-IF($I98=T$6,$G98,0)</f>
        <v>0</v>
      </c>
      <c r="U98" s="10">
        <f>+IF($H98=U$6,$G98,0)-IF($I98=U$6,$G98,0)</f>
        <v>0</v>
      </c>
      <c r="V98" s="10">
        <f>+IF($H98=V$6,$G98,0)-IF($I98=V$6,$G98,0)</f>
        <v>0</v>
      </c>
      <c r="W98" s="10">
        <f>+IF($H98=W$6,$G98,0)-IF($I98=W$6,$G98,0)</f>
        <v>0</v>
      </c>
      <c r="X98" s="10">
        <f>+IF($H98=X$6,$G98,0)-IF($I98=X$6,$G98,0)</f>
        <v>0</v>
      </c>
      <c r="Y98" s="10">
        <f>+IF($H98=Y$6,$G98,0)-IF($I98=Y$6,$G98,0)</f>
        <v>0</v>
      </c>
      <c r="Z98" s="10">
        <f>+IF($H98=Z$6,$G98,0)-IF($I98=Z$6,$G98,0)</f>
        <v>0</v>
      </c>
      <c r="AA98" s="10">
        <f>+IF($H98=AA$6,$G98,0)-IF($I98=AA$6,$G98,0)</f>
        <v>0</v>
      </c>
      <c r="AB98" s="10">
        <f>+IF($H98=AB$6,$G98,0)-IF($I98=AB$6,$G98,0)</f>
        <v>320</v>
      </c>
      <c r="AC98" s="10">
        <f>+IF($H98=AC$6,$G98,0)-IF($I98=AC$6,$G98,0)</f>
        <v>0</v>
      </c>
      <c r="AD98" s="10">
        <f>+IF($H98=AD$6,$G98,0)-IF($I98=AD$6,$G98,0)</f>
        <v>0</v>
      </c>
      <c r="AE98" s="10">
        <f>+IF($H98=AE$6,$G98,0)-IF($I98=AE$6,$G98,0)</f>
        <v>0</v>
      </c>
      <c r="AF98" s="10">
        <f>+IF($H98=AF$6,$G98,0)-IF($I98=AF$6,$G98,0)</f>
        <v>0</v>
      </c>
      <c r="AG98" s="10">
        <f>+IF($H98=AG$6,$C98,0)-IF($I98=AG$6,$C98,0)</f>
        <v>-367.92</v>
      </c>
      <c r="AH98" s="10">
        <f>+IF($H98=AH$6,$C98,0)-IF($I98=AH$6,$C98,0)</f>
        <v>0</v>
      </c>
      <c r="AI98" s="10">
        <f>+IF($H98=AI$6,$C98,0)-IF($I98=AI$6,$C98,0)</f>
        <v>0</v>
      </c>
      <c r="AJ98" s="10">
        <f>+IF($H98=AJ$6,$C98,0)-IF($I98=AJ$6,$C98,0)</f>
        <v>0</v>
      </c>
      <c r="AK98" s="10">
        <f>IF(D98="payée",$E98,0)</f>
        <v>16</v>
      </c>
      <c r="AL98" s="10">
        <f>IF(D98="payée",$F98,0)</f>
        <v>31.92</v>
      </c>
      <c r="AM98" s="10">
        <f>IF(D98="perçue",-$E98,0)</f>
        <v>0</v>
      </c>
      <c r="AN98" s="10">
        <f>IF(D98="perçue",-$F98,0)</f>
        <v>0</v>
      </c>
      <c r="AO98" s="10">
        <f>+IF($H98=AO$6,$G98,0)-IF($I98=AO$6,$G98,0)</f>
        <v>0</v>
      </c>
      <c r="AP98" s="10">
        <f>+IF($H98=AP$6,$G98,0)-IF($I98=AP$6,$G98,0)</f>
        <v>0</v>
      </c>
      <c r="AQ98" s="10">
        <f>+IF($H98=AQ$6,$G98,0)-IF($I98=AQ$6,$G98,0)</f>
        <v>0</v>
      </c>
      <c r="AR98" s="10">
        <f>+IF($H98=AR$6,$G98,0)-IF($I98=AR$6,$G98,0)</f>
        <v>0</v>
      </c>
      <c r="AS98" s="10">
        <f>+IF($H98=AS$6,$G98,0)-IF($I98=AS$6,$G98,0)</f>
        <v>0</v>
      </c>
      <c r="AT98" s="10">
        <f>+IF($H98=AT$6,$G98,0)-IF($I98=AT$6,$G98,0)</f>
        <v>0</v>
      </c>
      <c r="AU98" s="10">
        <f>+IF($H98=AU$6,$G98,0)-IF($I98=AU$6,$G98,0)</f>
        <v>0</v>
      </c>
      <c r="AV98" s="10">
        <f>+IF($H98=AV$6,$G98,0)-IF($I98=AV$6,$G98,0)</f>
        <v>0</v>
      </c>
      <c r="AW98" s="10">
        <f>+IF($H98=AW$6,$G98,0)-IF($I98=AW$6,$G98,0)</f>
        <v>0</v>
      </c>
      <c r="AX98" s="10">
        <f>+IF($H98=AX$6,$G98,0)-IF($I98=AX$6,$G98,0)</f>
        <v>0</v>
      </c>
      <c r="AY98" s="10">
        <f>+IF($H98=AY$6,$G98,0)-IF($I98=AY$6,$G98,0)</f>
        <v>0</v>
      </c>
      <c r="AZ98" s="10">
        <f>+IF($H98=AZ$6,$G98,0)-IF($I98=AZ$6,$G98,0)</f>
        <v>0</v>
      </c>
      <c r="BA98" s="10">
        <f>+IF($H98=BA$6,$C98,0)-IF($I98=BA$6,$C98,0)</f>
        <v>0</v>
      </c>
      <c r="BB98" s="10">
        <f>+IF($H98=BB$6,$C98,0)-IF($I98=BB$6,$C98,0)</f>
        <v>0</v>
      </c>
      <c r="BC98" s="10">
        <f>+IF($H98=BC$6,$C98,0)-IF($I98=BC$6,$C98,0)</f>
        <v>0</v>
      </c>
      <c r="BD98" s="10">
        <f>+IF($H98=BD$6,$C98,0)-IF($I98=BD$6,$C98,0)</f>
        <v>0</v>
      </c>
      <c r="BE98" s="10">
        <f>+IF($H98=BE$6,$C98,0)-IF($I98=BE$6,$C98,0)</f>
        <v>0</v>
      </c>
      <c r="BF98" s="10">
        <f>+IF($H98=BF$6,$C98,0)-IF($I98=BF$6,$C98,0)</f>
        <v>0</v>
      </c>
      <c r="BG98" s="10">
        <f>+IF($H98=BG$6,$C98,0)-IF($I98=BG$6,$C98,0)</f>
        <v>0</v>
      </c>
      <c r="BH98" s="10">
        <f>+IF($H98=BH$6,$C98,0)-IF($I98=BH$6,$C98,0)</f>
        <v>0</v>
      </c>
      <c r="BI98" s="10">
        <f>+IF($H98=BI$6,$G98,0)-IF($I98=BI$6,$G98,0)</f>
        <v>0</v>
      </c>
      <c r="BJ98" s="10">
        <f>+IF($H98=BJ$6,$G98,0)-IF($I98=BJ$6,$G98,0)</f>
        <v>0</v>
      </c>
      <c r="BK98" s="10">
        <f>+IF($H98=BK$6,$G98,0)-IF($I98=BK$6,$G98,0)</f>
        <v>0</v>
      </c>
      <c r="BL98" s="10">
        <f>+IF($H98=BL$6,$G98,0)-IF($I98=BL$6,$G98,0)</f>
        <v>0</v>
      </c>
      <c r="BM98" s="10">
        <f>+IF($H98=BM$6,$G98,0)-IF($I98=BM$6,$G98,0)</f>
        <v>0</v>
      </c>
      <c r="BN98" s="10">
        <f>+IF($H98=BN$6,$G98,0)-IF($I98=BN$6,$G98,0)</f>
        <v>0</v>
      </c>
      <c r="BO98" s="10">
        <f>+IF($H98=BO$6,$G98,0)-IF($I98=BO$6,$G98,0)</f>
        <v>0</v>
      </c>
      <c r="BP98" s="10">
        <f>+IF($H98=BP$6,$G98,0)-IF($I98=BP$6,$G98,0)</f>
        <v>0</v>
      </c>
      <c r="BQ98" s="10">
        <f>+IF($H98=BQ$6,$G98,0)-IF($I98=BQ$6,$G98,0)</f>
        <v>0</v>
      </c>
      <c r="BR98" s="10">
        <f>SUM(J98:BQ98)</f>
        <v>-1.4210854715202004E-14</v>
      </c>
    </row>
    <row r="99" spans="1:70" s="9" customFormat="1" x14ac:dyDescent="0.25">
      <c r="A99" s="9">
        <v>45518</v>
      </c>
      <c r="B99" s="16" t="s">
        <v>55</v>
      </c>
      <c r="C99" s="11">
        <v>18812.79</v>
      </c>
      <c r="D99" s="11" t="s">
        <v>13</v>
      </c>
      <c r="E99" s="11">
        <f>ROUND(IF(D99='[1]Liste choix'!$C$8,0,IF($H99=$S$6,(C99/1.14975*0.05*0.5),C99/1.14975*0.05)),2)</f>
        <v>0</v>
      </c>
      <c r="F99" s="11">
        <f>ROUND(IF(D99='[1]Liste choix'!$C$8,0,IF($H99=$S$6,C99/1.14975*0.09975*0.5,C99/1.14975*0.09975)),2)</f>
        <v>0</v>
      </c>
      <c r="G99" s="11">
        <f>C99-E99-F99</f>
        <v>18812.79</v>
      </c>
      <c r="H99" s="9" t="s">
        <v>17</v>
      </c>
      <c r="I99" s="9" t="s">
        <v>8</v>
      </c>
      <c r="J99" s="10">
        <f>+IF($H99=$J$6,$G99,0)-IF($I99=$J$6,$G99,0)</f>
        <v>0</v>
      </c>
      <c r="K99" s="10">
        <f>+IF($H99=K$6,$G99,0)-IF($I99=K$6,$G99,0)</f>
        <v>0</v>
      </c>
      <c r="L99" s="10">
        <f>+IF($H99=L$6,$G99,0)-IF($I99=L$6,$G99,0)</f>
        <v>0</v>
      </c>
      <c r="M99" s="10">
        <f>+IF($H99=M$6,$G99,0)-IF($I99=M$6,$G99,0)</f>
        <v>0</v>
      </c>
      <c r="N99" s="10">
        <f>+IF($H99=N$6,$G99,0)-IF($I99=N$6,$G99,0)</f>
        <v>0</v>
      </c>
      <c r="O99" s="10">
        <f>+IF($H99=O$6,$G99,0)-IF($I99=O$6,$G99,0)</f>
        <v>0</v>
      </c>
      <c r="P99" s="10">
        <f>+IF($H99=P$6,$G99,0)-IF($I99=P$6,$G99,0)</f>
        <v>0</v>
      </c>
      <c r="Q99" s="10">
        <f>+IF($H99=Q$6,$G99,0)-IF($I99=Q$6,$G99,0)</f>
        <v>0</v>
      </c>
      <c r="R99" s="10">
        <f>+IF($H99=R$6,$G99,0)-IF($I99=R$6,$G99,0)</f>
        <v>0</v>
      </c>
      <c r="S99" s="10">
        <f>+IF($H99=S$6,$G99,0)-IF($I99=S$6,$G99,0)</f>
        <v>0</v>
      </c>
      <c r="T99" s="10">
        <f>+IF($H99=T$6,$G99,0)-IF($I99=T$6,$G99,0)</f>
        <v>0</v>
      </c>
      <c r="U99" s="10">
        <f>+IF($H99=U$6,$G99,0)-IF($I99=U$6,$G99,0)</f>
        <v>0</v>
      </c>
      <c r="V99" s="10">
        <f>+IF($H99=V$6,$G99,0)-IF($I99=V$6,$G99,0)</f>
        <v>0</v>
      </c>
      <c r="W99" s="10">
        <f>+IF($H99=W$6,$G99,0)-IF($I99=W$6,$G99,0)</f>
        <v>0</v>
      </c>
      <c r="X99" s="10">
        <f>+IF($H99=X$6,$G99,0)-IF($I99=X$6,$G99,0)</f>
        <v>0</v>
      </c>
      <c r="Y99" s="10">
        <f>+IF($H99=Y$6,$G99,0)-IF($I99=Y$6,$G99,0)</f>
        <v>0</v>
      </c>
      <c r="Z99" s="10">
        <f>+IF($H99=Z$6,$G99,0)-IF($I99=Z$6,$G99,0)</f>
        <v>0</v>
      </c>
      <c r="AA99" s="10">
        <f>+IF($H99=AA$6,$G99,0)-IF($I99=AA$6,$G99,0)</f>
        <v>0</v>
      </c>
      <c r="AB99" s="10">
        <f>+IF($H99=AB$6,$G99,0)-IF($I99=AB$6,$G99,0)</f>
        <v>0</v>
      </c>
      <c r="AC99" s="10">
        <f>+IF($H99=AC$6,$G99,0)-IF($I99=AC$6,$G99,0)</f>
        <v>0</v>
      </c>
      <c r="AD99" s="10">
        <f>+IF($H99=AD$6,$G99,0)-IF($I99=AD$6,$G99,0)</f>
        <v>0</v>
      </c>
      <c r="AE99" s="10">
        <f>+IF($H99=AE$6,$G99,0)-IF($I99=AE$6,$G99,0)</f>
        <v>0</v>
      </c>
      <c r="AF99" s="10">
        <f>+IF($H99=AF$6,$G99,0)-IF($I99=AF$6,$G99,0)</f>
        <v>0</v>
      </c>
      <c r="AG99" s="10">
        <f>+IF($H99=AG$6,$C99,0)-IF($I99=AG$6,$C99,0)</f>
        <v>18812.79</v>
      </c>
      <c r="AH99" s="10">
        <f>+IF($H99=AH$6,$C99,0)-IF($I99=AH$6,$C99,0)</f>
        <v>-18812.79</v>
      </c>
      <c r="AI99" s="10">
        <f>+IF($H99=AI$6,$C99,0)-IF($I99=AI$6,$C99,0)</f>
        <v>0</v>
      </c>
      <c r="AJ99" s="10">
        <f>+IF($H99=AJ$6,$C99,0)-IF($I99=AJ$6,$C99,0)</f>
        <v>0</v>
      </c>
      <c r="AK99" s="10">
        <f>IF(D99="payée",$E99,0)</f>
        <v>0</v>
      </c>
      <c r="AL99" s="10">
        <f>IF(D99="payée",$F99,0)</f>
        <v>0</v>
      </c>
      <c r="AM99" s="10">
        <f>IF(D99="perçue",-$E99,0)</f>
        <v>0</v>
      </c>
      <c r="AN99" s="10">
        <f>IF(D99="perçue",-$F99,0)</f>
        <v>0</v>
      </c>
      <c r="AO99" s="10">
        <f>+IF($H99=AO$6,$G99,0)-IF($I99=AO$6,$G99,0)</f>
        <v>0</v>
      </c>
      <c r="AP99" s="10">
        <f>+IF($H99=AP$6,$G99,0)-IF($I99=AP$6,$G99,0)</f>
        <v>0</v>
      </c>
      <c r="AQ99" s="10">
        <f>+IF($H99=AQ$6,$G99,0)-IF($I99=AQ$6,$G99,0)</f>
        <v>0</v>
      </c>
      <c r="AR99" s="10">
        <f>+IF($H99=AR$6,$G99,0)-IF($I99=AR$6,$G99,0)</f>
        <v>0</v>
      </c>
      <c r="AS99" s="10">
        <f>+IF($H99=AS$6,$G99,0)-IF($I99=AS$6,$G99,0)</f>
        <v>0</v>
      </c>
      <c r="AT99" s="10">
        <f>+IF($H99=AT$6,$G99,0)-IF($I99=AT$6,$G99,0)</f>
        <v>0</v>
      </c>
      <c r="AU99" s="10">
        <f>+IF($H99=AU$6,$G99,0)-IF($I99=AU$6,$G99,0)</f>
        <v>0</v>
      </c>
      <c r="AV99" s="10">
        <f>+IF($H99=AV$6,$G99,0)-IF($I99=AV$6,$G99,0)</f>
        <v>0</v>
      </c>
      <c r="AW99" s="10">
        <f>+IF($H99=AW$6,$G99,0)-IF($I99=AW$6,$G99,0)</f>
        <v>0</v>
      </c>
      <c r="AX99" s="10">
        <f>+IF($H99=AX$6,$G99,0)-IF($I99=AX$6,$G99,0)</f>
        <v>0</v>
      </c>
      <c r="AY99" s="10">
        <f>+IF($H99=AY$6,$G99,0)-IF($I99=AY$6,$G99,0)</f>
        <v>0</v>
      </c>
      <c r="AZ99" s="10">
        <f>+IF($H99=AZ$6,$G99,0)-IF($I99=AZ$6,$G99,0)</f>
        <v>0</v>
      </c>
      <c r="BA99" s="10">
        <f>+IF($H99=BA$6,$C99,0)-IF($I99=BA$6,$C99,0)</f>
        <v>0</v>
      </c>
      <c r="BB99" s="10">
        <f>+IF($H99=BB$6,$C99,0)-IF($I99=BB$6,$C99,0)</f>
        <v>0</v>
      </c>
      <c r="BC99" s="10">
        <f>+IF($H99=BC$6,$C99,0)-IF($I99=BC$6,$C99,0)</f>
        <v>0</v>
      </c>
      <c r="BD99" s="10">
        <f>+IF($H99=BD$6,$C99,0)-IF($I99=BD$6,$C99,0)</f>
        <v>0</v>
      </c>
      <c r="BE99" s="10">
        <f>+IF($H99=BE$6,$C99,0)-IF($I99=BE$6,$C99,0)</f>
        <v>0</v>
      </c>
      <c r="BF99" s="10">
        <f>+IF($H99=BF$6,$C99,0)-IF($I99=BF$6,$C99,0)</f>
        <v>0</v>
      </c>
      <c r="BG99" s="10">
        <f>+IF($H99=BG$6,$C99,0)-IF($I99=BG$6,$C99,0)</f>
        <v>0</v>
      </c>
      <c r="BH99" s="10">
        <f>+IF($H99=BH$6,$C99,0)-IF($I99=BH$6,$C99,0)</f>
        <v>0</v>
      </c>
      <c r="BI99" s="10">
        <f>+IF($H99=BI$6,$G99,0)-IF($I99=BI$6,$G99,0)</f>
        <v>0</v>
      </c>
      <c r="BJ99" s="10">
        <f>+IF($H99=BJ$6,$G99,0)-IF($I99=BJ$6,$G99,0)</f>
        <v>0</v>
      </c>
      <c r="BK99" s="10">
        <f>+IF($H99=BK$6,$G99,0)-IF($I99=BK$6,$G99,0)</f>
        <v>0</v>
      </c>
      <c r="BL99" s="10">
        <f>+IF($H99=BL$6,$G99,0)-IF($I99=BL$6,$G99,0)</f>
        <v>0</v>
      </c>
      <c r="BM99" s="10">
        <f>+IF($H99=BM$6,$G99,0)-IF($I99=BM$6,$G99,0)</f>
        <v>0</v>
      </c>
      <c r="BN99" s="10">
        <f>+IF($H99=BN$6,$G99,0)-IF($I99=BN$6,$G99,0)</f>
        <v>0</v>
      </c>
      <c r="BO99" s="10">
        <f>+IF($H99=BO$6,$G99,0)-IF($I99=BO$6,$G99,0)</f>
        <v>0</v>
      </c>
      <c r="BP99" s="10">
        <f>+IF($H99=BP$6,$G99,0)-IF($I99=BP$6,$G99,0)</f>
        <v>0</v>
      </c>
      <c r="BQ99" s="10">
        <f>+IF($H99=BQ$6,$G99,0)-IF($I99=BQ$6,$G99,0)</f>
        <v>0</v>
      </c>
      <c r="BR99" s="10">
        <f>SUM(J99:BQ99)</f>
        <v>0</v>
      </c>
    </row>
    <row r="100" spans="1:70" s="9" customFormat="1" x14ac:dyDescent="0.25">
      <c r="A100" s="9">
        <v>45518</v>
      </c>
      <c r="B100" s="16" t="s">
        <v>54</v>
      </c>
      <c r="C100" s="11">
        <v>2493.52</v>
      </c>
      <c r="D100" s="11" t="s">
        <v>13</v>
      </c>
      <c r="E100" s="11">
        <f>ROUND(IF(D100='[1]Liste choix'!$C$8,0,IF($H100=$S$6,(C100/1.14975*0.05*0.5),C100/1.14975*0.05)),2)</f>
        <v>0</v>
      </c>
      <c r="F100" s="11">
        <f>ROUND(IF(D100='[1]Liste choix'!$C$8,0,IF($H100=$S$6,C100/1.14975*0.09975*0.5,C100/1.14975*0.09975)),2)</f>
        <v>0</v>
      </c>
      <c r="G100" s="11">
        <f>C100-E100-F100</f>
        <v>2493.52</v>
      </c>
      <c r="H100" s="9" t="s">
        <v>17</v>
      </c>
      <c r="I100" s="9" t="s">
        <v>8</v>
      </c>
      <c r="J100" s="10">
        <f>+IF($H100=$J$6,$G100,0)-IF($I100=$J$6,$G100,0)</f>
        <v>0</v>
      </c>
      <c r="K100" s="10">
        <f>+IF($H100=K$6,$G100,0)-IF($I100=K$6,$G100,0)</f>
        <v>0</v>
      </c>
      <c r="L100" s="10">
        <f>+IF($H100=L$6,$G100,0)-IF($I100=L$6,$G100,0)</f>
        <v>0</v>
      </c>
      <c r="M100" s="10">
        <f>+IF($H100=M$6,$G100,0)-IF($I100=M$6,$G100,0)</f>
        <v>0</v>
      </c>
      <c r="N100" s="10">
        <f>+IF($H100=N$6,$G100,0)-IF($I100=N$6,$G100,0)</f>
        <v>0</v>
      </c>
      <c r="O100" s="10">
        <f>+IF($H100=O$6,$G100,0)-IF($I100=O$6,$G100,0)</f>
        <v>0</v>
      </c>
      <c r="P100" s="10">
        <f>+IF($H100=P$6,$G100,0)-IF($I100=P$6,$G100,0)</f>
        <v>0</v>
      </c>
      <c r="Q100" s="10">
        <f>+IF($H100=Q$6,$G100,0)-IF($I100=Q$6,$G100,0)</f>
        <v>0</v>
      </c>
      <c r="R100" s="10">
        <f>+IF($H100=R$6,$G100,0)-IF($I100=R$6,$G100,0)</f>
        <v>0</v>
      </c>
      <c r="S100" s="10">
        <f>+IF($H100=S$6,$G100,0)-IF($I100=S$6,$G100,0)</f>
        <v>0</v>
      </c>
      <c r="T100" s="10">
        <f>+IF($H100=T$6,$G100,0)-IF($I100=T$6,$G100,0)</f>
        <v>0</v>
      </c>
      <c r="U100" s="10">
        <f>+IF($H100=U$6,$G100,0)-IF($I100=U$6,$G100,0)</f>
        <v>0</v>
      </c>
      <c r="V100" s="10">
        <f>+IF($H100=V$6,$G100,0)-IF($I100=V$6,$G100,0)</f>
        <v>0</v>
      </c>
      <c r="W100" s="10">
        <f>+IF($H100=W$6,$G100,0)-IF($I100=W$6,$G100,0)</f>
        <v>0</v>
      </c>
      <c r="X100" s="10">
        <f>+IF($H100=X$6,$G100,0)-IF($I100=X$6,$G100,0)</f>
        <v>0</v>
      </c>
      <c r="Y100" s="10">
        <f>+IF($H100=Y$6,$G100,0)-IF($I100=Y$6,$G100,0)</f>
        <v>0</v>
      </c>
      <c r="Z100" s="10">
        <f>+IF($H100=Z$6,$G100,0)-IF($I100=Z$6,$G100,0)</f>
        <v>0</v>
      </c>
      <c r="AA100" s="10">
        <f>+IF($H100=AA$6,$G100,0)-IF($I100=AA$6,$G100,0)</f>
        <v>0</v>
      </c>
      <c r="AB100" s="10">
        <f>+IF($H100=AB$6,$G100,0)-IF($I100=AB$6,$G100,0)</f>
        <v>0</v>
      </c>
      <c r="AC100" s="10">
        <f>+IF($H100=AC$6,$G100,0)-IF($I100=AC$6,$G100,0)</f>
        <v>0</v>
      </c>
      <c r="AD100" s="10">
        <f>+IF($H100=AD$6,$G100,0)-IF($I100=AD$6,$G100,0)</f>
        <v>0</v>
      </c>
      <c r="AE100" s="10">
        <f>+IF($H100=AE$6,$G100,0)-IF($I100=AE$6,$G100,0)</f>
        <v>0</v>
      </c>
      <c r="AF100" s="10">
        <f>+IF($H100=AF$6,$G100,0)-IF($I100=AF$6,$G100,0)</f>
        <v>0</v>
      </c>
      <c r="AG100" s="10">
        <f>+IF($H100=AG$6,$C100,0)-IF($I100=AG$6,$C100,0)</f>
        <v>2493.52</v>
      </c>
      <c r="AH100" s="10">
        <f>+IF($H100=AH$6,$C100,0)-IF($I100=AH$6,$C100,0)</f>
        <v>-2493.52</v>
      </c>
      <c r="AI100" s="10">
        <f>+IF($H100=AI$6,$C100,0)-IF($I100=AI$6,$C100,0)</f>
        <v>0</v>
      </c>
      <c r="AJ100" s="10">
        <f>+IF($H100=AJ$6,$C100,0)-IF($I100=AJ$6,$C100,0)</f>
        <v>0</v>
      </c>
      <c r="AK100" s="10">
        <f>IF(D100="payée",$E100,0)</f>
        <v>0</v>
      </c>
      <c r="AL100" s="10">
        <f>IF(D100="payée",$F100,0)</f>
        <v>0</v>
      </c>
      <c r="AM100" s="10">
        <f>IF(D100="perçue",-$E100,0)</f>
        <v>0</v>
      </c>
      <c r="AN100" s="10">
        <f>IF(D100="perçue",-$F100,0)</f>
        <v>0</v>
      </c>
      <c r="AO100" s="10">
        <f>+IF($H100=AO$6,$G100,0)-IF($I100=AO$6,$G100,0)</f>
        <v>0</v>
      </c>
      <c r="AP100" s="10">
        <f>+IF($H100=AP$6,$G100,0)-IF($I100=AP$6,$G100,0)</f>
        <v>0</v>
      </c>
      <c r="AQ100" s="10">
        <f>+IF($H100=AQ$6,$G100,0)-IF($I100=AQ$6,$G100,0)</f>
        <v>0</v>
      </c>
      <c r="AR100" s="10">
        <f>+IF($H100=AR$6,$G100,0)-IF($I100=AR$6,$G100,0)</f>
        <v>0</v>
      </c>
      <c r="AS100" s="10">
        <f>+IF($H100=AS$6,$G100,0)-IF($I100=AS$6,$G100,0)</f>
        <v>0</v>
      </c>
      <c r="AT100" s="10">
        <f>+IF($H100=AT$6,$G100,0)-IF($I100=AT$6,$G100,0)</f>
        <v>0</v>
      </c>
      <c r="AU100" s="10">
        <f>+IF($H100=AU$6,$G100,0)-IF($I100=AU$6,$G100,0)</f>
        <v>0</v>
      </c>
      <c r="AV100" s="10">
        <f>+IF($H100=AV$6,$G100,0)-IF($I100=AV$6,$G100,0)</f>
        <v>0</v>
      </c>
      <c r="AW100" s="10">
        <f>+IF($H100=AW$6,$G100,0)-IF($I100=AW$6,$G100,0)</f>
        <v>0</v>
      </c>
      <c r="AX100" s="10">
        <f>+IF($H100=AX$6,$G100,0)-IF($I100=AX$6,$G100,0)</f>
        <v>0</v>
      </c>
      <c r="AY100" s="10">
        <f>+IF($H100=AY$6,$G100,0)-IF($I100=AY$6,$G100,0)</f>
        <v>0</v>
      </c>
      <c r="AZ100" s="10">
        <f>+IF($H100=AZ$6,$G100,0)-IF($I100=AZ$6,$G100,0)</f>
        <v>0</v>
      </c>
      <c r="BA100" s="10">
        <f>+IF($H100=BA$6,$C100,0)-IF($I100=BA$6,$C100,0)</f>
        <v>0</v>
      </c>
      <c r="BB100" s="10">
        <f>+IF($H100=BB$6,$C100,0)-IF($I100=BB$6,$C100,0)</f>
        <v>0</v>
      </c>
      <c r="BC100" s="10">
        <f>+IF($H100=BC$6,$C100,0)-IF($I100=BC$6,$C100,0)</f>
        <v>0</v>
      </c>
      <c r="BD100" s="10">
        <f>+IF($H100=BD$6,$C100,0)-IF($I100=BD$6,$C100,0)</f>
        <v>0</v>
      </c>
      <c r="BE100" s="10">
        <f>+IF($H100=BE$6,$C100,0)-IF($I100=BE$6,$C100,0)</f>
        <v>0</v>
      </c>
      <c r="BF100" s="10">
        <f>+IF($H100=BF$6,$C100,0)-IF($I100=BF$6,$C100,0)</f>
        <v>0</v>
      </c>
      <c r="BG100" s="10">
        <f>+IF($H100=BG$6,$C100,0)-IF($I100=BG$6,$C100,0)</f>
        <v>0</v>
      </c>
      <c r="BH100" s="10">
        <f>+IF($H100=BH$6,$C100,0)-IF($I100=BH$6,$C100,0)</f>
        <v>0</v>
      </c>
      <c r="BI100" s="10">
        <f>+IF($H100=BI$6,$G100,0)-IF($I100=BI$6,$G100,0)</f>
        <v>0</v>
      </c>
      <c r="BJ100" s="10">
        <f>+IF($H100=BJ$6,$G100,0)-IF($I100=BJ$6,$G100,0)</f>
        <v>0</v>
      </c>
      <c r="BK100" s="10">
        <f>+IF($H100=BK$6,$G100,0)-IF($I100=BK$6,$G100,0)</f>
        <v>0</v>
      </c>
      <c r="BL100" s="10">
        <f>+IF($H100=BL$6,$G100,0)-IF($I100=BL$6,$G100,0)</f>
        <v>0</v>
      </c>
      <c r="BM100" s="10">
        <f>+IF($H100=BM$6,$G100,0)-IF($I100=BM$6,$G100,0)</f>
        <v>0</v>
      </c>
      <c r="BN100" s="10">
        <f>+IF($H100=BN$6,$G100,0)-IF($I100=BN$6,$G100,0)</f>
        <v>0</v>
      </c>
      <c r="BO100" s="10">
        <f>+IF($H100=BO$6,$G100,0)-IF($I100=BO$6,$G100,0)</f>
        <v>0</v>
      </c>
      <c r="BP100" s="10">
        <f>+IF($H100=BP$6,$G100,0)-IF($I100=BP$6,$G100,0)</f>
        <v>0</v>
      </c>
      <c r="BQ100" s="10">
        <f>+IF($H100=BQ$6,$G100,0)-IF($I100=BQ$6,$G100,0)</f>
        <v>0</v>
      </c>
      <c r="BR100" s="10">
        <f>SUM(J100:BQ100)</f>
        <v>0</v>
      </c>
    </row>
    <row r="101" spans="1:70" s="9" customFormat="1" x14ac:dyDescent="0.25">
      <c r="A101" s="9">
        <v>45518</v>
      </c>
      <c r="B101" s="16" t="s">
        <v>53</v>
      </c>
      <c r="C101" s="11">
        <v>7976.4</v>
      </c>
      <c r="D101" s="11" t="s">
        <v>13</v>
      </c>
      <c r="E101" s="11">
        <f>ROUND(IF(D101='[1]Liste choix'!$C$8,0,IF($H101=$S$6,(C101/1.14975*0.05*0.5),C101/1.14975*0.05)),2)</f>
        <v>0</v>
      </c>
      <c r="F101" s="11">
        <f>ROUND(IF(D101='[1]Liste choix'!$C$8,0,IF($H101=$S$6,C101/1.14975*0.09975*0.5,C101/1.14975*0.09975)),2)</f>
        <v>0</v>
      </c>
      <c r="G101" s="11">
        <f>C101-E101-F101</f>
        <v>7976.4</v>
      </c>
      <c r="H101" s="9" t="s">
        <v>17</v>
      </c>
      <c r="I101" s="9" t="s">
        <v>8</v>
      </c>
      <c r="J101" s="10">
        <f>+IF($H101=$J$6,$G101,0)-IF($I101=$J$6,$G101,0)</f>
        <v>0</v>
      </c>
      <c r="K101" s="10">
        <f>+IF($H101=K$6,$G101,0)-IF($I101=K$6,$G101,0)</f>
        <v>0</v>
      </c>
      <c r="L101" s="10">
        <f>+IF($H101=L$6,$G101,0)-IF($I101=L$6,$G101,0)</f>
        <v>0</v>
      </c>
      <c r="M101" s="10">
        <f>+IF($H101=M$6,$G101,0)-IF($I101=M$6,$G101,0)</f>
        <v>0</v>
      </c>
      <c r="N101" s="10">
        <f>+IF($H101=N$6,$G101,0)-IF($I101=N$6,$G101,0)</f>
        <v>0</v>
      </c>
      <c r="O101" s="10">
        <f>+IF($H101=O$6,$G101,0)-IF($I101=O$6,$G101,0)</f>
        <v>0</v>
      </c>
      <c r="P101" s="10">
        <f>+IF($H101=P$6,$G101,0)-IF($I101=P$6,$G101,0)</f>
        <v>0</v>
      </c>
      <c r="Q101" s="10">
        <f>+IF($H101=Q$6,$G101,0)-IF($I101=Q$6,$G101,0)</f>
        <v>0</v>
      </c>
      <c r="R101" s="10">
        <f>+IF($H101=R$6,$G101,0)-IF($I101=R$6,$G101,0)</f>
        <v>0</v>
      </c>
      <c r="S101" s="10">
        <f>+IF($H101=S$6,$G101,0)-IF($I101=S$6,$G101,0)</f>
        <v>0</v>
      </c>
      <c r="T101" s="10">
        <f>+IF($H101=T$6,$G101,0)-IF($I101=T$6,$G101,0)</f>
        <v>0</v>
      </c>
      <c r="U101" s="10">
        <f>+IF($H101=U$6,$G101,0)-IF($I101=U$6,$G101,0)</f>
        <v>0</v>
      </c>
      <c r="V101" s="10">
        <f>+IF($H101=V$6,$G101,0)-IF($I101=V$6,$G101,0)</f>
        <v>0</v>
      </c>
      <c r="W101" s="10">
        <f>+IF($H101=W$6,$G101,0)-IF($I101=W$6,$G101,0)</f>
        <v>0</v>
      </c>
      <c r="X101" s="10">
        <f>+IF($H101=X$6,$G101,0)-IF($I101=X$6,$G101,0)</f>
        <v>0</v>
      </c>
      <c r="Y101" s="10">
        <f>+IF($H101=Y$6,$G101,0)-IF($I101=Y$6,$G101,0)</f>
        <v>0</v>
      </c>
      <c r="Z101" s="10">
        <f>+IF($H101=Z$6,$G101,0)-IF($I101=Z$6,$G101,0)</f>
        <v>0</v>
      </c>
      <c r="AA101" s="10">
        <f>+IF($H101=AA$6,$G101,0)-IF($I101=AA$6,$G101,0)</f>
        <v>0</v>
      </c>
      <c r="AB101" s="10">
        <f>+IF($H101=AB$6,$G101,0)-IF($I101=AB$6,$G101,0)</f>
        <v>0</v>
      </c>
      <c r="AC101" s="10">
        <f>+IF($H101=AC$6,$G101,0)-IF($I101=AC$6,$G101,0)</f>
        <v>0</v>
      </c>
      <c r="AD101" s="10">
        <f>+IF($H101=AD$6,$G101,0)-IF($I101=AD$6,$G101,0)</f>
        <v>0</v>
      </c>
      <c r="AE101" s="10">
        <f>+IF($H101=AE$6,$G101,0)-IF($I101=AE$6,$G101,0)</f>
        <v>0</v>
      </c>
      <c r="AF101" s="10">
        <f>+IF($H101=AF$6,$G101,0)-IF($I101=AF$6,$G101,0)</f>
        <v>0</v>
      </c>
      <c r="AG101" s="10">
        <f>+IF($H101=AG$6,$C101,0)-IF($I101=AG$6,$C101,0)</f>
        <v>7976.4</v>
      </c>
      <c r="AH101" s="10">
        <f>+IF($H101=AH$6,$C101,0)-IF($I101=AH$6,$C101,0)</f>
        <v>-7976.4</v>
      </c>
      <c r="AI101" s="10">
        <f>+IF($H101=AI$6,$C101,0)-IF($I101=AI$6,$C101,0)</f>
        <v>0</v>
      </c>
      <c r="AJ101" s="10">
        <f>+IF($H101=AJ$6,$C101,0)-IF($I101=AJ$6,$C101,0)</f>
        <v>0</v>
      </c>
      <c r="AK101" s="10">
        <f>IF(D101="payée",$E101,0)</f>
        <v>0</v>
      </c>
      <c r="AL101" s="10">
        <f>IF(D101="payée",$F101,0)</f>
        <v>0</v>
      </c>
      <c r="AM101" s="10">
        <f>IF(D101="perçue",-$E101,0)</f>
        <v>0</v>
      </c>
      <c r="AN101" s="10">
        <f>IF(D101="perçue",-$F101,0)</f>
        <v>0</v>
      </c>
      <c r="AO101" s="10">
        <f>+IF($H101=AO$6,$G101,0)-IF($I101=AO$6,$G101,0)</f>
        <v>0</v>
      </c>
      <c r="AP101" s="10">
        <f>+IF($H101=AP$6,$G101,0)-IF($I101=AP$6,$G101,0)</f>
        <v>0</v>
      </c>
      <c r="AQ101" s="10">
        <f>+IF($H101=AQ$6,$G101,0)-IF($I101=AQ$6,$G101,0)</f>
        <v>0</v>
      </c>
      <c r="AR101" s="10">
        <f>+IF($H101=AR$6,$G101,0)-IF($I101=AR$6,$G101,0)</f>
        <v>0</v>
      </c>
      <c r="AS101" s="10">
        <f>+IF($H101=AS$6,$G101,0)-IF($I101=AS$6,$G101,0)</f>
        <v>0</v>
      </c>
      <c r="AT101" s="10">
        <f>+IF($H101=AT$6,$G101,0)-IF($I101=AT$6,$G101,0)</f>
        <v>0</v>
      </c>
      <c r="AU101" s="10">
        <f>+IF($H101=AU$6,$G101,0)-IF($I101=AU$6,$G101,0)</f>
        <v>0</v>
      </c>
      <c r="AV101" s="10">
        <f>+IF($H101=AV$6,$G101,0)-IF($I101=AV$6,$G101,0)</f>
        <v>0</v>
      </c>
      <c r="AW101" s="10">
        <f>+IF($H101=AW$6,$G101,0)-IF($I101=AW$6,$G101,0)</f>
        <v>0</v>
      </c>
      <c r="AX101" s="10">
        <f>+IF($H101=AX$6,$G101,0)-IF($I101=AX$6,$G101,0)</f>
        <v>0</v>
      </c>
      <c r="AY101" s="10">
        <f>+IF($H101=AY$6,$G101,0)-IF($I101=AY$6,$G101,0)</f>
        <v>0</v>
      </c>
      <c r="AZ101" s="10">
        <f>+IF($H101=AZ$6,$G101,0)-IF($I101=AZ$6,$G101,0)</f>
        <v>0</v>
      </c>
      <c r="BA101" s="10">
        <f>+IF($H101=BA$6,$C101,0)-IF($I101=BA$6,$C101,0)</f>
        <v>0</v>
      </c>
      <c r="BB101" s="10">
        <f>+IF($H101=BB$6,$C101,0)-IF($I101=BB$6,$C101,0)</f>
        <v>0</v>
      </c>
      <c r="BC101" s="10">
        <f>+IF($H101=BC$6,$C101,0)-IF($I101=BC$6,$C101,0)</f>
        <v>0</v>
      </c>
      <c r="BD101" s="10">
        <f>+IF($H101=BD$6,$C101,0)-IF($I101=BD$6,$C101,0)</f>
        <v>0</v>
      </c>
      <c r="BE101" s="10">
        <f>+IF($H101=BE$6,$C101,0)-IF($I101=BE$6,$C101,0)</f>
        <v>0</v>
      </c>
      <c r="BF101" s="10">
        <f>+IF($H101=BF$6,$C101,0)-IF($I101=BF$6,$C101,0)</f>
        <v>0</v>
      </c>
      <c r="BG101" s="10">
        <f>+IF($H101=BG$6,$C101,0)-IF($I101=BG$6,$C101,0)</f>
        <v>0</v>
      </c>
      <c r="BH101" s="10">
        <f>+IF($H101=BH$6,$C101,0)-IF($I101=BH$6,$C101,0)</f>
        <v>0</v>
      </c>
      <c r="BI101" s="10">
        <f>+IF($H101=BI$6,$G101,0)-IF($I101=BI$6,$G101,0)</f>
        <v>0</v>
      </c>
      <c r="BJ101" s="10">
        <f>+IF($H101=BJ$6,$G101,0)-IF($I101=BJ$6,$G101,0)</f>
        <v>0</v>
      </c>
      <c r="BK101" s="10">
        <f>+IF($H101=BK$6,$G101,0)-IF($I101=BK$6,$G101,0)</f>
        <v>0</v>
      </c>
      <c r="BL101" s="10">
        <f>+IF($H101=BL$6,$G101,0)-IF($I101=BL$6,$G101,0)</f>
        <v>0</v>
      </c>
      <c r="BM101" s="10">
        <f>+IF($H101=BM$6,$G101,0)-IF($I101=BM$6,$G101,0)</f>
        <v>0</v>
      </c>
      <c r="BN101" s="10">
        <f>+IF($H101=BN$6,$G101,0)-IF($I101=BN$6,$G101,0)</f>
        <v>0</v>
      </c>
      <c r="BO101" s="10">
        <f>+IF($H101=BO$6,$G101,0)-IF($I101=BO$6,$G101,0)</f>
        <v>0</v>
      </c>
      <c r="BP101" s="10">
        <f>+IF($H101=BP$6,$G101,0)-IF($I101=BP$6,$G101,0)</f>
        <v>0</v>
      </c>
      <c r="BQ101" s="10">
        <f>+IF($H101=BQ$6,$G101,0)-IF($I101=BQ$6,$G101,0)</f>
        <v>0</v>
      </c>
      <c r="BR101" s="10">
        <f>SUM(J101:BQ101)</f>
        <v>0</v>
      </c>
    </row>
    <row r="102" spans="1:70" s="9" customFormat="1" x14ac:dyDescent="0.25">
      <c r="A102" s="9">
        <v>45519</v>
      </c>
      <c r="B102" s="16" t="s">
        <v>19</v>
      </c>
      <c r="C102" s="11">
        <v>100000</v>
      </c>
      <c r="D102" s="11" t="s">
        <v>13</v>
      </c>
      <c r="E102" s="11">
        <f>ROUND(IF(D102='[1]Liste choix'!$C$8,0,IF($H102=$S$6,(C102/1.14975*0.05*0.5),C102/1.14975*0.05)),2)</f>
        <v>0</v>
      </c>
      <c r="F102" s="11">
        <f>ROUND(IF(D102='[1]Liste choix'!$C$8,0,IF($H102=$S$6,C102/1.14975*0.09975*0.5,C102/1.14975*0.09975)),2)</f>
        <v>0</v>
      </c>
      <c r="G102" s="11">
        <f>C102-E102-F102</f>
        <v>100000</v>
      </c>
      <c r="H102" s="9" t="s">
        <v>18</v>
      </c>
      <c r="I102" s="9" t="s">
        <v>17</v>
      </c>
      <c r="J102" s="10">
        <f>+IF($H102=$J$6,$G102,0)-IF($I102=$J$6,$G102,0)</f>
        <v>0</v>
      </c>
      <c r="K102" s="10">
        <f>+IF($H102=K$6,$G102,0)-IF($I102=K$6,$G102,0)</f>
        <v>0</v>
      </c>
      <c r="L102" s="10">
        <f>+IF($H102=L$6,$G102,0)-IF($I102=L$6,$G102,0)</f>
        <v>0</v>
      </c>
      <c r="M102" s="10">
        <f>+IF($H102=M$6,$G102,0)-IF($I102=M$6,$G102,0)</f>
        <v>0</v>
      </c>
      <c r="N102" s="10">
        <f>+IF($H102=N$6,$G102,0)-IF($I102=N$6,$G102,0)</f>
        <v>0</v>
      </c>
      <c r="O102" s="10">
        <f>+IF($H102=O$6,$G102,0)-IF($I102=O$6,$G102,0)</f>
        <v>0</v>
      </c>
      <c r="P102" s="10">
        <f>+IF($H102=P$6,$G102,0)-IF($I102=P$6,$G102,0)</f>
        <v>0</v>
      </c>
      <c r="Q102" s="10">
        <f>+IF($H102=Q$6,$G102,0)-IF($I102=Q$6,$G102,0)</f>
        <v>0</v>
      </c>
      <c r="R102" s="10">
        <f>+IF($H102=R$6,$G102,0)-IF($I102=R$6,$G102,0)</f>
        <v>0</v>
      </c>
      <c r="S102" s="10">
        <f>+IF($H102=S$6,$G102,0)-IF($I102=S$6,$G102,0)</f>
        <v>0</v>
      </c>
      <c r="T102" s="10">
        <f>+IF($H102=T$6,$G102,0)-IF($I102=T$6,$G102,0)</f>
        <v>0</v>
      </c>
      <c r="U102" s="10">
        <f>+IF($H102=U$6,$G102,0)-IF($I102=U$6,$G102,0)</f>
        <v>0</v>
      </c>
      <c r="V102" s="10">
        <f>+IF($H102=V$6,$G102,0)-IF($I102=V$6,$G102,0)</f>
        <v>0</v>
      </c>
      <c r="W102" s="10">
        <f>+IF($H102=W$6,$G102,0)-IF($I102=W$6,$G102,0)</f>
        <v>0</v>
      </c>
      <c r="X102" s="10">
        <f>+IF($H102=X$6,$G102,0)-IF($I102=X$6,$G102,0)</f>
        <v>0</v>
      </c>
      <c r="Y102" s="10">
        <f>+IF($H102=Y$6,$G102,0)-IF($I102=Y$6,$G102,0)</f>
        <v>0</v>
      </c>
      <c r="Z102" s="10">
        <f>+IF($H102=Z$6,$G102,0)-IF($I102=Z$6,$G102,0)</f>
        <v>0</v>
      </c>
      <c r="AA102" s="10">
        <f>+IF($H102=AA$6,$G102,0)-IF($I102=AA$6,$G102,0)</f>
        <v>0</v>
      </c>
      <c r="AB102" s="10">
        <f>+IF($H102=AB$6,$G102,0)-IF($I102=AB$6,$G102,0)</f>
        <v>0</v>
      </c>
      <c r="AC102" s="10">
        <f>+IF($H102=AC$6,$G102,0)-IF($I102=AC$6,$G102,0)</f>
        <v>0</v>
      </c>
      <c r="AD102" s="10">
        <f>+IF($H102=AD$6,$G102,0)-IF($I102=AD$6,$G102,0)</f>
        <v>0</v>
      </c>
      <c r="AE102" s="10">
        <f>+IF($H102=AE$6,$G102,0)-IF($I102=AE$6,$G102,0)</f>
        <v>0</v>
      </c>
      <c r="AF102" s="10">
        <f>+IF($H102=AF$6,$G102,0)-IF($I102=AF$6,$G102,0)</f>
        <v>0</v>
      </c>
      <c r="AG102" s="10">
        <f>+IF($H102=AG$6,$C102,0)-IF($I102=AG$6,$C102,0)</f>
        <v>-100000</v>
      </c>
      <c r="AH102" s="10">
        <f>+IF($H102=AH$6,$C102,0)-IF($I102=AH$6,$C102,0)</f>
        <v>0</v>
      </c>
      <c r="AI102" s="10">
        <f>+IF($H102=AI$6,$C102,0)-IF($I102=AI$6,$C102,0)</f>
        <v>0</v>
      </c>
      <c r="AJ102" s="10">
        <f>+IF($H102=AJ$6,$C102,0)-IF($I102=AJ$6,$C102,0)</f>
        <v>0</v>
      </c>
      <c r="AK102" s="10">
        <f>IF(D102="payée",$E102,0)</f>
        <v>0</v>
      </c>
      <c r="AL102" s="10">
        <f>IF(D102="payée",$F102,0)</f>
        <v>0</v>
      </c>
      <c r="AM102" s="10">
        <f>IF(D102="perçue",-$E102,0)</f>
        <v>0</v>
      </c>
      <c r="AN102" s="10">
        <f>IF(D102="perçue",-$F102,0)</f>
        <v>0</v>
      </c>
      <c r="AO102" s="10">
        <f>+IF($H102=AO$6,$G102,0)-IF($I102=AO$6,$G102,0)</f>
        <v>0</v>
      </c>
      <c r="AP102" s="10">
        <f>+IF($H102=AP$6,$G102,0)-IF($I102=AP$6,$G102,0)</f>
        <v>0</v>
      </c>
      <c r="AQ102" s="10">
        <f>+IF($H102=AQ$6,$G102,0)-IF($I102=AQ$6,$G102,0)</f>
        <v>0</v>
      </c>
      <c r="AR102" s="10">
        <f>+IF($H102=AR$6,$G102,0)-IF($I102=AR$6,$G102,0)</f>
        <v>0</v>
      </c>
      <c r="AS102" s="10">
        <f>+IF($H102=AS$6,$G102,0)-IF($I102=AS$6,$G102,0)</f>
        <v>0</v>
      </c>
      <c r="AT102" s="10">
        <f>+IF($H102=AT$6,$G102,0)-IF($I102=AT$6,$G102,0)</f>
        <v>0</v>
      </c>
      <c r="AU102" s="10">
        <f>+IF($H102=AU$6,$G102,0)-IF($I102=AU$6,$G102,0)</f>
        <v>0</v>
      </c>
      <c r="AV102" s="10">
        <f>+IF($H102=AV$6,$G102,0)-IF($I102=AV$6,$G102,0)</f>
        <v>0</v>
      </c>
      <c r="AW102" s="10">
        <f>+IF($H102=AW$6,$G102,0)-IF($I102=AW$6,$G102,0)</f>
        <v>0</v>
      </c>
      <c r="AX102" s="10">
        <f>+IF($H102=AX$6,$G102,0)-IF($I102=AX$6,$G102,0)</f>
        <v>0</v>
      </c>
      <c r="AY102" s="10">
        <f>+IF($H102=AY$6,$G102,0)-IF($I102=AY$6,$G102,0)</f>
        <v>0</v>
      </c>
      <c r="AZ102" s="10">
        <f>+IF($H102=AZ$6,$G102,0)-IF($I102=AZ$6,$G102,0)</f>
        <v>0</v>
      </c>
      <c r="BA102" s="10">
        <f>+IF($H102=BA$6,$C102,0)-IF($I102=BA$6,$C102,0)</f>
        <v>0</v>
      </c>
      <c r="BB102" s="10">
        <f>+IF($H102=BB$6,$C102,0)-IF($I102=BB$6,$C102,0)</f>
        <v>0</v>
      </c>
      <c r="BC102" s="10">
        <f>+IF($H102=BC$6,$C102,0)-IF($I102=BC$6,$C102,0)</f>
        <v>0</v>
      </c>
      <c r="BD102" s="10">
        <f>+IF($H102=BD$6,$C102,0)-IF($I102=BD$6,$C102,0)</f>
        <v>0</v>
      </c>
      <c r="BE102" s="10">
        <f>+IF($H102=BE$6,$C102,0)-IF($I102=BE$6,$C102,0)</f>
        <v>0</v>
      </c>
      <c r="BF102" s="10">
        <f>+IF($H102=BF$6,$C102,0)-IF($I102=BF$6,$C102,0)</f>
        <v>0</v>
      </c>
      <c r="BG102" s="10">
        <f>+IF($H102=BG$6,$C102,0)-IF($I102=BG$6,$C102,0)</f>
        <v>100000</v>
      </c>
      <c r="BH102" s="10">
        <f>+IF($H102=BH$6,$C102,0)-IF($I102=BH$6,$C102,0)</f>
        <v>0</v>
      </c>
      <c r="BI102" s="10">
        <f>+IF($H102=BI$6,$G102,0)-IF($I102=BI$6,$G102,0)</f>
        <v>0</v>
      </c>
      <c r="BJ102" s="10">
        <f>+IF($H102=BJ$6,$G102,0)-IF($I102=BJ$6,$G102,0)</f>
        <v>0</v>
      </c>
      <c r="BK102" s="10">
        <f>+IF($H102=BK$6,$G102,0)-IF($I102=BK$6,$G102,0)</f>
        <v>0</v>
      </c>
      <c r="BL102" s="10">
        <f>+IF($H102=BL$6,$G102,0)-IF($I102=BL$6,$G102,0)</f>
        <v>0</v>
      </c>
      <c r="BM102" s="10">
        <f>+IF($H102=BM$6,$G102,0)-IF($I102=BM$6,$G102,0)</f>
        <v>0</v>
      </c>
      <c r="BN102" s="10">
        <f>+IF($H102=BN$6,$G102,0)-IF($I102=BN$6,$G102,0)</f>
        <v>0</v>
      </c>
      <c r="BO102" s="10">
        <f>+IF($H102=BO$6,$G102,0)-IF($I102=BO$6,$G102,0)</f>
        <v>0</v>
      </c>
      <c r="BP102" s="10">
        <f>+IF($H102=BP$6,$G102,0)-IF($I102=BP$6,$G102,0)</f>
        <v>0</v>
      </c>
      <c r="BQ102" s="10">
        <f>+IF($H102=BQ$6,$G102,0)-IF($I102=BQ$6,$G102,0)</f>
        <v>0</v>
      </c>
      <c r="BR102" s="10">
        <f>SUM(J102:BQ102)</f>
        <v>0</v>
      </c>
    </row>
    <row r="103" spans="1:70" s="9" customFormat="1" x14ac:dyDescent="0.25">
      <c r="A103" s="9">
        <v>45519</v>
      </c>
      <c r="B103" s="16" t="s">
        <v>52</v>
      </c>
      <c r="C103" s="11">
        <v>1810.86</v>
      </c>
      <c r="D103" s="11" t="s">
        <v>13</v>
      </c>
      <c r="E103" s="11">
        <f>ROUND(IF(D103='[1]Liste choix'!$C$8,0,IF($H103=$S$6,(C103/1.14975*0.05*0.5),C103/1.14975*0.05)),2)</f>
        <v>0</v>
      </c>
      <c r="F103" s="11">
        <f>ROUND(IF(D103='[1]Liste choix'!$C$8,0,IF($H103=$S$6,C103/1.14975*0.09975*0.5,C103/1.14975*0.09975)),2)</f>
        <v>0</v>
      </c>
      <c r="G103" s="11">
        <f>C103-E103-F103</f>
        <v>1810.86</v>
      </c>
      <c r="H103" s="9" t="s">
        <v>17</v>
      </c>
      <c r="I103" s="9" t="s">
        <v>8</v>
      </c>
      <c r="J103" s="10">
        <f>+IF($H103=$J$6,$G103,0)-IF($I103=$J$6,$G103,0)</f>
        <v>0</v>
      </c>
      <c r="K103" s="10">
        <f>+IF($H103=K$6,$G103,0)-IF($I103=K$6,$G103,0)</f>
        <v>0</v>
      </c>
      <c r="L103" s="10">
        <f>+IF($H103=L$6,$G103,0)-IF($I103=L$6,$G103,0)</f>
        <v>0</v>
      </c>
      <c r="M103" s="10">
        <f>+IF($H103=M$6,$G103,0)-IF($I103=M$6,$G103,0)</f>
        <v>0</v>
      </c>
      <c r="N103" s="10">
        <f>+IF($H103=N$6,$G103,0)-IF($I103=N$6,$G103,0)</f>
        <v>0</v>
      </c>
      <c r="O103" s="10">
        <f>+IF($H103=O$6,$G103,0)-IF($I103=O$6,$G103,0)</f>
        <v>0</v>
      </c>
      <c r="P103" s="10">
        <f>+IF($H103=P$6,$G103,0)-IF($I103=P$6,$G103,0)</f>
        <v>0</v>
      </c>
      <c r="Q103" s="10">
        <f>+IF($H103=Q$6,$G103,0)-IF($I103=Q$6,$G103,0)</f>
        <v>0</v>
      </c>
      <c r="R103" s="10">
        <f>+IF($H103=R$6,$G103,0)-IF($I103=R$6,$G103,0)</f>
        <v>0</v>
      </c>
      <c r="S103" s="10">
        <f>+IF($H103=S$6,$G103,0)-IF($I103=S$6,$G103,0)</f>
        <v>0</v>
      </c>
      <c r="T103" s="10">
        <f>+IF($H103=T$6,$G103,0)-IF($I103=T$6,$G103,0)</f>
        <v>0</v>
      </c>
      <c r="U103" s="10">
        <f>+IF($H103=U$6,$G103,0)-IF($I103=U$6,$G103,0)</f>
        <v>0</v>
      </c>
      <c r="V103" s="10">
        <f>+IF($H103=V$6,$G103,0)-IF($I103=V$6,$G103,0)</f>
        <v>0</v>
      </c>
      <c r="W103" s="10">
        <f>+IF($H103=W$6,$G103,0)-IF($I103=W$6,$G103,0)</f>
        <v>0</v>
      </c>
      <c r="X103" s="10">
        <f>+IF($H103=X$6,$G103,0)-IF($I103=X$6,$G103,0)</f>
        <v>0</v>
      </c>
      <c r="Y103" s="10">
        <f>+IF($H103=Y$6,$G103,0)-IF($I103=Y$6,$G103,0)</f>
        <v>0</v>
      </c>
      <c r="Z103" s="10">
        <f>+IF($H103=Z$6,$G103,0)-IF($I103=Z$6,$G103,0)</f>
        <v>0</v>
      </c>
      <c r="AA103" s="10">
        <f>+IF($H103=AA$6,$G103,0)-IF($I103=AA$6,$G103,0)</f>
        <v>0</v>
      </c>
      <c r="AB103" s="10">
        <f>+IF($H103=AB$6,$G103,0)-IF($I103=AB$6,$G103,0)</f>
        <v>0</v>
      </c>
      <c r="AC103" s="10">
        <f>+IF($H103=AC$6,$G103,0)-IF($I103=AC$6,$G103,0)</f>
        <v>0</v>
      </c>
      <c r="AD103" s="10">
        <f>+IF($H103=AD$6,$G103,0)-IF($I103=AD$6,$G103,0)</f>
        <v>0</v>
      </c>
      <c r="AE103" s="10">
        <f>+IF($H103=AE$6,$G103,0)-IF($I103=AE$6,$G103,0)</f>
        <v>0</v>
      </c>
      <c r="AF103" s="10">
        <f>+IF($H103=AF$6,$G103,0)-IF($I103=AF$6,$G103,0)</f>
        <v>0</v>
      </c>
      <c r="AG103" s="10">
        <f>+IF($H103=AG$6,$C103,0)-IF($I103=AG$6,$C103,0)</f>
        <v>1810.86</v>
      </c>
      <c r="AH103" s="10">
        <f>+IF($H103=AH$6,$C103,0)-IF($I103=AH$6,$C103,0)</f>
        <v>-1810.86</v>
      </c>
      <c r="AI103" s="10">
        <f>+IF($H103=AI$6,$C103,0)-IF($I103=AI$6,$C103,0)</f>
        <v>0</v>
      </c>
      <c r="AJ103" s="10">
        <f>+IF($H103=AJ$6,$C103,0)-IF($I103=AJ$6,$C103,0)</f>
        <v>0</v>
      </c>
      <c r="AK103" s="10">
        <f>IF(D103="payée",$E103,0)</f>
        <v>0</v>
      </c>
      <c r="AL103" s="10">
        <f>IF(D103="payée",$F103,0)</f>
        <v>0</v>
      </c>
      <c r="AM103" s="10">
        <f>IF(D103="perçue",-$E103,0)</f>
        <v>0</v>
      </c>
      <c r="AN103" s="10">
        <f>IF(D103="perçue",-$F103,0)</f>
        <v>0</v>
      </c>
      <c r="AO103" s="10">
        <f>+IF($H103=AO$6,$G103,0)-IF($I103=AO$6,$G103,0)</f>
        <v>0</v>
      </c>
      <c r="AP103" s="10">
        <f>+IF($H103=AP$6,$G103,0)-IF($I103=AP$6,$G103,0)</f>
        <v>0</v>
      </c>
      <c r="AQ103" s="10">
        <f>+IF($H103=AQ$6,$G103,0)-IF($I103=AQ$6,$G103,0)</f>
        <v>0</v>
      </c>
      <c r="AR103" s="10">
        <f>+IF($H103=AR$6,$G103,0)-IF($I103=AR$6,$G103,0)</f>
        <v>0</v>
      </c>
      <c r="AS103" s="10">
        <f>+IF($H103=AS$6,$G103,0)-IF($I103=AS$6,$G103,0)</f>
        <v>0</v>
      </c>
      <c r="AT103" s="10">
        <f>+IF($H103=AT$6,$G103,0)-IF($I103=AT$6,$G103,0)</f>
        <v>0</v>
      </c>
      <c r="AU103" s="10">
        <f>+IF($H103=AU$6,$G103,0)-IF($I103=AU$6,$G103,0)</f>
        <v>0</v>
      </c>
      <c r="AV103" s="10">
        <f>+IF($H103=AV$6,$G103,0)-IF($I103=AV$6,$G103,0)</f>
        <v>0</v>
      </c>
      <c r="AW103" s="10">
        <f>+IF($H103=AW$6,$G103,0)-IF($I103=AW$6,$G103,0)</f>
        <v>0</v>
      </c>
      <c r="AX103" s="10">
        <f>+IF($H103=AX$6,$G103,0)-IF($I103=AX$6,$G103,0)</f>
        <v>0</v>
      </c>
      <c r="AY103" s="10">
        <f>+IF($H103=AY$6,$G103,0)-IF($I103=AY$6,$G103,0)</f>
        <v>0</v>
      </c>
      <c r="AZ103" s="10">
        <f>+IF($H103=AZ$6,$G103,0)-IF($I103=AZ$6,$G103,0)</f>
        <v>0</v>
      </c>
      <c r="BA103" s="10">
        <f>+IF($H103=BA$6,$C103,0)-IF($I103=BA$6,$C103,0)</f>
        <v>0</v>
      </c>
      <c r="BB103" s="10">
        <f>+IF($H103=BB$6,$C103,0)-IF($I103=BB$6,$C103,0)</f>
        <v>0</v>
      </c>
      <c r="BC103" s="10">
        <f>+IF($H103=BC$6,$C103,0)-IF($I103=BC$6,$C103,0)</f>
        <v>0</v>
      </c>
      <c r="BD103" s="10">
        <f>+IF($H103=BD$6,$C103,0)-IF($I103=BD$6,$C103,0)</f>
        <v>0</v>
      </c>
      <c r="BE103" s="10">
        <f>+IF($H103=BE$6,$C103,0)-IF($I103=BE$6,$C103,0)</f>
        <v>0</v>
      </c>
      <c r="BF103" s="10">
        <f>+IF($H103=BF$6,$C103,0)-IF($I103=BF$6,$C103,0)</f>
        <v>0</v>
      </c>
      <c r="BG103" s="10">
        <f>+IF($H103=BG$6,$C103,0)-IF($I103=BG$6,$C103,0)</f>
        <v>0</v>
      </c>
      <c r="BH103" s="10">
        <f>+IF($H103=BH$6,$C103,0)-IF($I103=BH$6,$C103,0)</f>
        <v>0</v>
      </c>
      <c r="BI103" s="10">
        <f>+IF($H103=BI$6,$G103,0)-IF($I103=BI$6,$G103,0)</f>
        <v>0</v>
      </c>
      <c r="BJ103" s="10">
        <f>+IF($H103=BJ$6,$G103,0)-IF($I103=BJ$6,$G103,0)</f>
        <v>0</v>
      </c>
      <c r="BK103" s="10">
        <f>+IF($H103=BK$6,$G103,0)-IF($I103=BK$6,$G103,0)</f>
        <v>0</v>
      </c>
      <c r="BL103" s="10">
        <f>+IF($H103=BL$6,$G103,0)-IF($I103=BL$6,$G103,0)</f>
        <v>0</v>
      </c>
      <c r="BM103" s="10">
        <f>+IF($H103=BM$6,$G103,0)-IF($I103=BM$6,$G103,0)</f>
        <v>0</v>
      </c>
      <c r="BN103" s="10">
        <f>+IF($H103=BN$6,$G103,0)-IF($I103=BN$6,$G103,0)</f>
        <v>0</v>
      </c>
      <c r="BO103" s="10">
        <f>+IF($H103=BO$6,$G103,0)-IF($I103=BO$6,$G103,0)</f>
        <v>0</v>
      </c>
      <c r="BP103" s="10">
        <f>+IF($H103=BP$6,$G103,0)-IF($I103=BP$6,$G103,0)</f>
        <v>0</v>
      </c>
      <c r="BQ103" s="10">
        <f>+IF($H103=BQ$6,$G103,0)-IF($I103=BQ$6,$G103,0)</f>
        <v>0</v>
      </c>
      <c r="BR103" s="10">
        <f>SUM(J103:BQ103)</f>
        <v>0</v>
      </c>
    </row>
    <row r="104" spans="1:70" s="9" customFormat="1" x14ac:dyDescent="0.25">
      <c r="A104" s="9">
        <v>45519</v>
      </c>
      <c r="B104" s="16" t="s">
        <v>51</v>
      </c>
      <c r="C104" s="11">
        <v>6740.41</v>
      </c>
      <c r="D104" s="11" t="s">
        <v>13</v>
      </c>
      <c r="E104" s="11">
        <f>ROUND(IF(D104='[1]Liste choix'!$C$8,0,IF($H104=$S$6,(C104/1.14975*0.05*0.5),C104/1.14975*0.05)),2)</f>
        <v>0</v>
      </c>
      <c r="F104" s="11">
        <f>ROUND(IF(D104='[1]Liste choix'!$C$8,0,IF($H104=$S$6,C104/1.14975*0.09975*0.5,C104/1.14975*0.09975)),2)</f>
        <v>0</v>
      </c>
      <c r="G104" s="11">
        <f>C104-E104-F104</f>
        <v>6740.41</v>
      </c>
      <c r="H104" s="9" t="s">
        <v>17</v>
      </c>
      <c r="I104" s="9" t="s">
        <v>8</v>
      </c>
      <c r="J104" s="10">
        <f>+IF($H104=$J$6,$G104,0)-IF($I104=$J$6,$G104,0)</f>
        <v>0</v>
      </c>
      <c r="K104" s="10">
        <f>+IF($H104=K$6,$G104,0)-IF($I104=K$6,$G104,0)</f>
        <v>0</v>
      </c>
      <c r="L104" s="10">
        <f>+IF($H104=L$6,$G104,0)-IF($I104=L$6,$G104,0)</f>
        <v>0</v>
      </c>
      <c r="M104" s="10">
        <f>+IF($H104=M$6,$G104,0)-IF($I104=M$6,$G104,0)</f>
        <v>0</v>
      </c>
      <c r="N104" s="10">
        <f>+IF($H104=N$6,$G104,0)-IF($I104=N$6,$G104,0)</f>
        <v>0</v>
      </c>
      <c r="O104" s="10">
        <f>+IF($H104=O$6,$G104,0)-IF($I104=O$6,$G104,0)</f>
        <v>0</v>
      </c>
      <c r="P104" s="10">
        <f>+IF($H104=P$6,$G104,0)-IF($I104=P$6,$G104,0)</f>
        <v>0</v>
      </c>
      <c r="Q104" s="10">
        <f>+IF($H104=Q$6,$G104,0)-IF($I104=Q$6,$G104,0)</f>
        <v>0</v>
      </c>
      <c r="R104" s="10">
        <f>+IF($H104=R$6,$G104,0)-IF($I104=R$6,$G104,0)</f>
        <v>0</v>
      </c>
      <c r="S104" s="10">
        <f>+IF($H104=S$6,$G104,0)-IF($I104=S$6,$G104,0)</f>
        <v>0</v>
      </c>
      <c r="T104" s="10">
        <f>+IF($H104=T$6,$G104,0)-IF($I104=T$6,$G104,0)</f>
        <v>0</v>
      </c>
      <c r="U104" s="10">
        <f>+IF($H104=U$6,$G104,0)-IF($I104=U$6,$G104,0)</f>
        <v>0</v>
      </c>
      <c r="V104" s="10">
        <f>+IF($H104=V$6,$G104,0)-IF($I104=V$6,$G104,0)</f>
        <v>0</v>
      </c>
      <c r="W104" s="10">
        <f>+IF($H104=W$6,$G104,0)-IF($I104=W$6,$G104,0)</f>
        <v>0</v>
      </c>
      <c r="X104" s="10">
        <f>+IF($H104=X$6,$G104,0)-IF($I104=X$6,$G104,0)</f>
        <v>0</v>
      </c>
      <c r="Y104" s="10">
        <f>+IF($H104=Y$6,$G104,0)-IF($I104=Y$6,$G104,0)</f>
        <v>0</v>
      </c>
      <c r="Z104" s="10">
        <f>+IF($H104=Z$6,$G104,0)-IF($I104=Z$6,$G104,0)</f>
        <v>0</v>
      </c>
      <c r="AA104" s="10">
        <f>+IF($H104=AA$6,$G104,0)-IF($I104=AA$6,$G104,0)</f>
        <v>0</v>
      </c>
      <c r="AB104" s="10">
        <f>+IF($H104=AB$6,$G104,0)-IF($I104=AB$6,$G104,0)</f>
        <v>0</v>
      </c>
      <c r="AC104" s="10">
        <f>+IF($H104=AC$6,$G104,0)-IF($I104=AC$6,$G104,0)</f>
        <v>0</v>
      </c>
      <c r="AD104" s="10">
        <f>+IF($H104=AD$6,$G104,0)-IF($I104=AD$6,$G104,0)</f>
        <v>0</v>
      </c>
      <c r="AE104" s="10">
        <f>+IF($H104=AE$6,$G104,0)-IF($I104=AE$6,$G104,0)</f>
        <v>0</v>
      </c>
      <c r="AF104" s="10">
        <f>+IF($H104=AF$6,$G104,0)-IF($I104=AF$6,$G104,0)</f>
        <v>0</v>
      </c>
      <c r="AG104" s="10">
        <f>+IF($H104=AG$6,$C104,0)-IF($I104=AG$6,$C104,0)</f>
        <v>6740.41</v>
      </c>
      <c r="AH104" s="10">
        <f>+IF($H104=AH$6,$C104,0)-IF($I104=AH$6,$C104,0)</f>
        <v>-6740.41</v>
      </c>
      <c r="AI104" s="10">
        <f>+IF($H104=AI$6,$C104,0)-IF($I104=AI$6,$C104,0)</f>
        <v>0</v>
      </c>
      <c r="AJ104" s="10">
        <f>+IF($H104=AJ$6,$C104,0)-IF($I104=AJ$6,$C104,0)</f>
        <v>0</v>
      </c>
      <c r="AK104" s="10">
        <f>IF(D104="payée",$E104,0)</f>
        <v>0</v>
      </c>
      <c r="AL104" s="10">
        <f>IF(D104="payée",$F104,0)</f>
        <v>0</v>
      </c>
      <c r="AM104" s="10">
        <f>IF(D104="perçue",-$E104,0)</f>
        <v>0</v>
      </c>
      <c r="AN104" s="10">
        <f>IF(D104="perçue",-$F104,0)</f>
        <v>0</v>
      </c>
      <c r="AO104" s="10">
        <f>+IF($H104=AO$6,$G104,0)-IF($I104=AO$6,$G104,0)</f>
        <v>0</v>
      </c>
      <c r="AP104" s="10">
        <f>+IF($H104=AP$6,$G104,0)-IF($I104=AP$6,$G104,0)</f>
        <v>0</v>
      </c>
      <c r="AQ104" s="10">
        <f>+IF($H104=AQ$6,$G104,0)-IF($I104=AQ$6,$G104,0)</f>
        <v>0</v>
      </c>
      <c r="AR104" s="10">
        <f>+IF($H104=AR$6,$G104,0)-IF($I104=AR$6,$G104,0)</f>
        <v>0</v>
      </c>
      <c r="AS104" s="10">
        <f>+IF($H104=AS$6,$G104,0)-IF($I104=AS$6,$G104,0)</f>
        <v>0</v>
      </c>
      <c r="AT104" s="10">
        <f>+IF($H104=AT$6,$G104,0)-IF($I104=AT$6,$G104,0)</f>
        <v>0</v>
      </c>
      <c r="AU104" s="10">
        <f>+IF($H104=AU$6,$G104,0)-IF($I104=AU$6,$G104,0)</f>
        <v>0</v>
      </c>
      <c r="AV104" s="10">
        <f>+IF($H104=AV$6,$G104,0)-IF($I104=AV$6,$G104,0)</f>
        <v>0</v>
      </c>
      <c r="AW104" s="10">
        <f>+IF($H104=AW$6,$G104,0)-IF($I104=AW$6,$G104,0)</f>
        <v>0</v>
      </c>
      <c r="AX104" s="10">
        <f>+IF($H104=AX$6,$G104,0)-IF($I104=AX$6,$G104,0)</f>
        <v>0</v>
      </c>
      <c r="AY104" s="10">
        <f>+IF($H104=AY$6,$G104,0)-IF($I104=AY$6,$G104,0)</f>
        <v>0</v>
      </c>
      <c r="AZ104" s="10">
        <f>+IF($H104=AZ$6,$G104,0)-IF($I104=AZ$6,$G104,0)</f>
        <v>0</v>
      </c>
      <c r="BA104" s="10">
        <f>+IF($H104=BA$6,$C104,0)-IF($I104=BA$6,$C104,0)</f>
        <v>0</v>
      </c>
      <c r="BB104" s="10">
        <f>+IF($H104=BB$6,$C104,0)-IF($I104=BB$6,$C104,0)</f>
        <v>0</v>
      </c>
      <c r="BC104" s="10">
        <f>+IF($H104=BC$6,$C104,0)-IF($I104=BC$6,$C104,0)</f>
        <v>0</v>
      </c>
      <c r="BD104" s="10">
        <f>+IF($H104=BD$6,$C104,0)-IF($I104=BD$6,$C104,0)</f>
        <v>0</v>
      </c>
      <c r="BE104" s="10">
        <f>+IF($H104=BE$6,$C104,0)-IF($I104=BE$6,$C104,0)</f>
        <v>0</v>
      </c>
      <c r="BF104" s="10">
        <f>+IF($H104=BF$6,$C104,0)-IF($I104=BF$6,$C104,0)</f>
        <v>0</v>
      </c>
      <c r="BG104" s="10">
        <f>+IF($H104=BG$6,$C104,0)-IF($I104=BG$6,$C104,0)</f>
        <v>0</v>
      </c>
      <c r="BH104" s="10">
        <f>+IF($H104=BH$6,$C104,0)-IF($I104=BH$6,$C104,0)</f>
        <v>0</v>
      </c>
      <c r="BI104" s="10">
        <f>+IF($H104=BI$6,$G104,0)-IF($I104=BI$6,$G104,0)</f>
        <v>0</v>
      </c>
      <c r="BJ104" s="10">
        <f>+IF($H104=BJ$6,$G104,0)-IF($I104=BJ$6,$G104,0)</f>
        <v>0</v>
      </c>
      <c r="BK104" s="10">
        <f>+IF($H104=BK$6,$G104,0)-IF($I104=BK$6,$G104,0)</f>
        <v>0</v>
      </c>
      <c r="BL104" s="10">
        <f>+IF($H104=BL$6,$G104,0)-IF($I104=BL$6,$G104,0)</f>
        <v>0</v>
      </c>
      <c r="BM104" s="10">
        <f>+IF($H104=BM$6,$G104,0)-IF($I104=BM$6,$G104,0)</f>
        <v>0</v>
      </c>
      <c r="BN104" s="10">
        <f>+IF($H104=BN$6,$G104,0)-IF($I104=BN$6,$G104,0)</f>
        <v>0</v>
      </c>
      <c r="BO104" s="10">
        <f>+IF($H104=BO$6,$G104,0)-IF($I104=BO$6,$G104,0)</f>
        <v>0</v>
      </c>
      <c r="BP104" s="10">
        <f>+IF($H104=BP$6,$G104,0)-IF($I104=BP$6,$G104,0)</f>
        <v>0</v>
      </c>
      <c r="BQ104" s="10">
        <f>+IF($H104=BQ$6,$G104,0)-IF($I104=BQ$6,$G104,0)</f>
        <v>0</v>
      </c>
      <c r="BR104" s="10">
        <f>SUM(J104:BQ104)</f>
        <v>0</v>
      </c>
    </row>
    <row r="105" spans="1:70" s="9" customFormat="1" x14ac:dyDescent="0.25">
      <c r="A105" s="9">
        <v>45519</v>
      </c>
      <c r="B105" s="16" t="s">
        <v>50</v>
      </c>
      <c r="C105" s="11">
        <v>2989.35</v>
      </c>
      <c r="D105" s="11" t="s">
        <v>13</v>
      </c>
      <c r="E105" s="11">
        <f>ROUND(IF(D105='[1]Liste choix'!$C$8,0,IF($H105=$S$6,(C105/1.14975*0.05*0.5),C105/1.14975*0.05)),2)</f>
        <v>0</v>
      </c>
      <c r="F105" s="11">
        <f>ROUND(IF(D105='[1]Liste choix'!$C$8,0,IF($H105=$S$6,C105/1.14975*0.09975*0.5,C105/1.14975*0.09975)),2)</f>
        <v>0</v>
      </c>
      <c r="G105" s="11">
        <f>C105-E105-F105</f>
        <v>2989.35</v>
      </c>
      <c r="H105" s="9" t="s">
        <v>17</v>
      </c>
      <c r="I105" s="9" t="s">
        <v>8</v>
      </c>
      <c r="J105" s="10">
        <f>+IF($H105=$J$6,$G105,0)-IF($I105=$J$6,$G105,0)</f>
        <v>0</v>
      </c>
      <c r="K105" s="10">
        <f>+IF($H105=K$6,$G105,0)-IF($I105=K$6,$G105,0)</f>
        <v>0</v>
      </c>
      <c r="L105" s="10">
        <f>+IF($H105=L$6,$G105,0)-IF($I105=L$6,$G105,0)</f>
        <v>0</v>
      </c>
      <c r="M105" s="10">
        <f>+IF($H105=M$6,$G105,0)-IF($I105=M$6,$G105,0)</f>
        <v>0</v>
      </c>
      <c r="N105" s="10">
        <f>+IF($H105=N$6,$G105,0)-IF($I105=N$6,$G105,0)</f>
        <v>0</v>
      </c>
      <c r="O105" s="10">
        <f>+IF($H105=O$6,$G105,0)-IF($I105=O$6,$G105,0)</f>
        <v>0</v>
      </c>
      <c r="P105" s="10">
        <f>+IF($H105=P$6,$G105,0)-IF($I105=P$6,$G105,0)</f>
        <v>0</v>
      </c>
      <c r="Q105" s="10">
        <f>+IF($H105=Q$6,$G105,0)-IF($I105=Q$6,$G105,0)</f>
        <v>0</v>
      </c>
      <c r="R105" s="10">
        <f>+IF($H105=R$6,$G105,0)-IF($I105=R$6,$G105,0)</f>
        <v>0</v>
      </c>
      <c r="S105" s="10">
        <f>+IF($H105=S$6,$G105,0)-IF($I105=S$6,$G105,0)</f>
        <v>0</v>
      </c>
      <c r="T105" s="10">
        <f>+IF($H105=T$6,$G105,0)-IF($I105=T$6,$G105,0)</f>
        <v>0</v>
      </c>
      <c r="U105" s="10">
        <f>+IF($H105=U$6,$G105,0)-IF($I105=U$6,$G105,0)</f>
        <v>0</v>
      </c>
      <c r="V105" s="10">
        <f>+IF($H105=V$6,$G105,0)-IF($I105=V$6,$G105,0)</f>
        <v>0</v>
      </c>
      <c r="W105" s="10">
        <f>+IF($H105=W$6,$G105,0)-IF($I105=W$6,$G105,0)</f>
        <v>0</v>
      </c>
      <c r="X105" s="10">
        <f>+IF($H105=X$6,$G105,0)-IF($I105=X$6,$G105,0)</f>
        <v>0</v>
      </c>
      <c r="Y105" s="10">
        <f>+IF($H105=Y$6,$G105,0)-IF($I105=Y$6,$G105,0)</f>
        <v>0</v>
      </c>
      <c r="Z105" s="10">
        <f>+IF($H105=Z$6,$G105,0)-IF($I105=Z$6,$G105,0)</f>
        <v>0</v>
      </c>
      <c r="AA105" s="10">
        <f>+IF($H105=AA$6,$G105,0)-IF($I105=AA$6,$G105,0)</f>
        <v>0</v>
      </c>
      <c r="AB105" s="10">
        <f>+IF($H105=AB$6,$G105,0)-IF($I105=AB$6,$G105,0)</f>
        <v>0</v>
      </c>
      <c r="AC105" s="10">
        <f>+IF($H105=AC$6,$G105,0)-IF($I105=AC$6,$G105,0)</f>
        <v>0</v>
      </c>
      <c r="AD105" s="10">
        <f>+IF($H105=AD$6,$G105,0)-IF($I105=AD$6,$G105,0)</f>
        <v>0</v>
      </c>
      <c r="AE105" s="10">
        <f>+IF($H105=AE$6,$G105,0)-IF($I105=AE$6,$G105,0)</f>
        <v>0</v>
      </c>
      <c r="AF105" s="10">
        <f>+IF($H105=AF$6,$G105,0)-IF($I105=AF$6,$G105,0)</f>
        <v>0</v>
      </c>
      <c r="AG105" s="10">
        <f>+IF($H105=AG$6,$C105,0)-IF($I105=AG$6,$C105,0)</f>
        <v>2989.35</v>
      </c>
      <c r="AH105" s="10">
        <f>+IF($H105=AH$6,$C105,0)-IF($I105=AH$6,$C105,0)</f>
        <v>-2989.35</v>
      </c>
      <c r="AI105" s="10">
        <f>+IF($H105=AI$6,$C105,0)-IF($I105=AI$6,$C105,0)</f>
        <v>0</v>
      </c>
      <c r="AJ105" s="10">
        <f>+IF($H105=AJ$6,$C105,0)-IF($I105=AJ$6,$C105,0)</f>
        <v>0</v>
      </c>
      <c r="AK105" s="10">
        <f>IF(D105="payée",$E105,0)</f>
        <v>0</v>
      </c>
      <c r="AL105" s="10">
        <f>IF(D105="payée",$F105,0)</f>
        <v>0</v>
      </c>
      <c r="AM105" s="10">
        <f>IF(D105="perçue",-$E105,0)</f>
        <v>0</v>
      </c>
      <c r="AN105" s="10">
        <f>IF(D105="perçue",-$F105,0)</f>
        <v>0</v>
      </c>
      <c r="AO105" s="10">
        <f>+IF($H105=AO$6,$G105,0)-IF($I105=AO$6,$G105,0)</f>
        <v>0</v>
      </c>
      <c r="AP105" s="10">
        <f>+IF($H105=AP$6,$G105,0)-IF($I105=AP$6,$G105,0)</f>
        <v>0</v>
      </c>
      <c r="AQ105" s="10">
        <f>+IF($H105=AQ$6,$G105,0)-IF($I105=AQ$6,$G105,0)</f>
        <v>0</v>
      </c>
      <c r="AR105" s="10">
        <f>+IF($H105=AR$6,$G105,0)-IF($I105=AR$6,$G105,0)</f>
        <v>0</v>
      </c>
      <c r="AS105" s="10">
        <f>+IF($H105=AS$6,$G105,0)-IF($I105=AS$6,$G105,0)</f>
        <v>0</v>
      </c>
      <c r="AT105" s="10">
        <f>+IF($H105=AT$6,$G105,0)-IF($I105=AT$6,$G105,0)</f>
        <v>0</v>
      </c>
      <c r="AU105" s="10">
        <f>+IF($H105=AU$6,$G105,0)-IF($I105=AU$6,$G105,0)</f>
        <v>0</v>
      </c>
      <c r="AV105" s="10">
        <f>+IF($H105=AV$6,$G105,0)-IF($I105=AV$6,$G105,0)</f>
        <v>0</v>
      </c>
      <c r="AW105" s="10">
        <f>+IF($H105=AW$6,$G105,0)-IF($I105=AW$6,$G105,0)</f>
        <v>0</v>
      </c>
      <c r="AX105" s="10">
        <f>+IF($H105=AX$6,$G105,0)-IF($I105=AX$6,$G105,0)</f>
        <v>0</v>
      </c>
      <c r="AY105" s="10">
        <f>+IF($H105=AY$6,$G105,0)-IF($I105=AY$6,$G105,0)</f>
        <v>0</v>
      </c>
      <c r="AZ105" s="10">
        <f>+IF($H105=AZ$6,$G105,0)-IF($I105=AZ$6,$G105,0)</f>
        <v>0</v>
      </c>
      <c r="BA105" s="10">
        <f>+IF($H105=BA$6,$C105,0)-IF($I105=BA$6,$C105,0)</f>
        <v>0</v>
      </c>
      <c r="BB105" s="10">
        <f>+IF($H105=BB$6,$C105,0)-IF($I105=BB$6,$C105,0)</f>
        <v>0</v>
      </c>
      <c r="BC105" s="10">
        <f>+IF($H105=BC$6,$C105,0)-IF($I105=BC$6,$C105,0)</f>
        <v>0</v>
      </c>
      <c r="BD105" s="10">
        <f>+IF($H105=BD$6,$C105,0)-IF($I105=BD$6,$C105,0)</f>
        <v>0</v>
      </c>
      <c r="BE105" s="10">
        <f>+IF($H105=BE$6,$C105,0)-IF($I105=BE$6,$C105,0)</f>
        <v>0</v>
      </c>
      <c r="BF105" s="10">
        <f>+IF($H105=BF$6,$C105,0)-IF($I105=BF$6,$C105,0)</f>
        <v>0</v>
      </c>
      <c r="BG105" s="10">
        <f>+IF($H105=BG$6,$C105,0)-IF($I105=BG$6,$C105,0)</f>
        <v>0</v>
      </c>
      <c r="BH105" s="10">
        <f>+IF($H105=BH$6,$C105,0)-IF($I105=BH$6,$C105,0)</f>
        <v>0</v>
      </c>
      <c r="BI105" s="10">
        <f>+IF($H105=BI$6,$G105,0)-IF($I105=BI$6,$G105,0)</f>
        <v>0</v>
      </c>
      <c r="BJ105" s="10">
        <f>+IF($H105=BJ$6,$G105,0)-IF($I105=BJ$6,$G105,0)</f>
        <v>0</v>
      </c>
      <c r="BK105" s="10">
        <f>+IF($H105=BK$6,$G105,0)-IF($I105=BK$6,$G105,0)</f>
        <v>0</v>
      </c>
      <c r="BL105" s="10">
        <f>+IF($H105=BL$6,$G105,0)-IF($I105=BL$6,$G105,0)</f>
        <v>0</v>
      </c>
      <c r="BM105" s="10">
        <f>+IF($H105=BM$6,$G105,0)-IF($I105=BM$6,$G105,0)</f>
        <v>0</v>
      </c>
      <c r="BN105" s="10">
        <f>+IF($H105=BN$6,$G105,0)-IF($I105=BN$6,$G105,0)</f>
        <v>0</v>
      </c>
      <c r="BO105" s="10">
        <f>+IF($H105=BO$6,$G105,0)-IF($I105=BO$6,$G105,0)</f>
        <v>0</v>
      </c>
      <c r="BP105" s="10">
        <f>+IF($H105=BP$6,$G105,0)-IF($I105=BP$6,$G105,0)</f>
        <v>0</v>
      </c>
      <c r="BQ105" s="10">
        <f>+IF($H105=BQ$6,$G105,0)-IF($I105=BQ$6,$G105,0)</f>
        <v>0</v>
      </c>
      <c r="BR105" s="10">
        <f>SUM(J105:BQ105)</f>
        <v>0</v>
      </c>
    </row>
    <row r="106" spans="1:70" s="9" customFormat="1" x14ac:dyDescent="0.25">
      <c r="A106" s="9">
        <v>45519</v>
      </c>
      <c r="B106" s="16" t="s">
        <v>49</v>
      </c>
      <c r="C106" s="11">
        <v>804.83</v>
      </c>
      <c r="D106" s="11" t="s">
        <v>13</v>
      </c>
      <c r="E106" s="11">
        <f>ROUND(IF(D106='[1]Liste choix'!$C$8,0,IF($H106=$S$6,(C106/1.14975*0.05*0.5),C106/1.14975*0.05)),2)</f>
        <v>0</v>
      </c>
      <c r="F106" s="11">
        <f>ROUND(IF(D106='[1]Liste choix'!$C$8,0,IF($H106=$S$6,C106/1.14975*0.09975*0.5,C106/1.14975*0.09975)),2)</f>
        <v>0</v>
      </c>
      <c r="G106" s="11">
        <f>C106-E106-F106</f>
        <v>804.83</v>
      </c>
      <c r="H106" s="9" t="s">
        <v>17</v>
      </c>
      <c r="I106" s="9" t="s">
        <v>8</v>
      </c>
      <c r="J106" s="10">
        <f>+IF($H106=$J$6,$G106,0)-IF($I106=$J$6,$G106,0)</f>
        <v>0</v>
      </c>
      <c r="K106" s="10">
        <f>+IF($H106=K$6,$G106,0)-IF($I106=K$6,$G106,0)</f>
        <v>0</v>
      </c>
      <c r="L106" s="10">
        <f>+IF($H106=L$6,$G106,0)-IF($I106=L$6,$G106,0)</f>
        <v>0</v>
      </c>
      <c r="M106" s="10">
        <f>+IF($H106=M$6,$G106,0)-IF($I106=M$6,$G106,0)</f>
        <v>0</v>
      </c>
      <c r="N106" s="10">
        <f>+IF($H106=N$6,$G106,0)-IF($I106=N$6,$G106,0)</f>
        <v>0</v>
      </c>
      <c r="O106" s="10">
        <f>+IF($H106=O$6,$G106,0)-IF($I106=O$6,$G106,0)</f>
        <v>0</v>
      </c>
      <c r="P106" s="10">
        <f>+IF($H106=P$6,$G106,0)-IF($I106=P$6,$G106,0)</f>
        <v>0</v>
      </c>
      <c r="Q106" s="10">
        <f>+IF($H106=Q$6,$G106,0)-IF($I106=Q$6,$G106,0)</f>
        <v>0</v>
      </c>
      <c r="R106" s="10">
        <f>+IF($H106=R$6,$G106,0)-IF($I106=R$6,$G106,0)</f>
        <v>0</v>
      </c>
      <c r="S106" s="10">
        <f>+IF($H106=S$6,$G106,0)-IF($I106=S$6,$G106,0)</f>
        <v>0</v>
      </c>
      <c r="T106" s="10">
        <f>+IF($H106=T$6,$G106,0)-IF($I106=T$6,$G106,0)</f>
        <v>0</v>
      </c>
      <c r="U106" s="10">
        <f>+IF($H106=U$6,$G106,0)-IF($I106=U$6,$G106,0)</f>
        <v>0</v>
      </c>
      <c r="V106" s="10">
        <f>+IF($H106=V$6,$G106,0)-IF($I106=V$6,$G106,0)</f>
        <v>0</v>
      </c>
      <c r="W106" s="10">
        <f>+IF($H106=W$6,$G106,0)-IF($I106=W$6,$G106,0)</f>
        <v>0</v>
      </c>
      <c r="X106" s="10">
        <f>+IF($H106=X$6,$G106,0)-IF($I106=X$6,$G106,0)</f>
        <v>0</v>
      </c>
      <c r="Y106" s="10">
        <f>+IF($H106=Y$6,$G106,0)-IF($I106=Y$6,$G106,0)</f>
        <v>0</v>
      </c>
      <c r="Z106" s="10">
        <f>+IF($H106=Z$6,$G106,0)-IF($I106=Z$6,$G106,0)</f>
        <v>0</v>
      </c>
      <c r="AA106" s="10">
        <f>+IF($H106=AA$6,$G106,0)-IF($I106=AA$6,$G106,0)</f>
        <v>0</v>
      </c>
      <c r="AB106" s="10">
        <f>+IF($H106=AB$6,$G106,0)-IF($I106=AB$6,$G106,0)</f>
        <v>0</v>
      </c>
      <c r="AC106" s="10">
        <f>+IF($H106=AC$6,$G106,0)-IF($I106=AC$6,$G106,0)</f>
        <v>0</v>
      </c>
      <c r="AD106" s="10">
        <f>+IF($H106=AD$6,$G106,0)-IF($I106=AD$6,$G106,0)</f>
        <v>0</v>
      </c>
      <c r="AE106" s="10">
        <f>+IF($H106=AE$6,$G106,0)-IF($I106=AE$6,$G106,0)</f>
        <v>0</v>
      </c>
      <c r="AF106" s="10">
        <f>+IF($H106=AF$6,$G106,0)-IF($I106=AF$6,$G106,0)</f>
        <v>0</v>
      </c>
      <c r="AG106" s="10">
        <f>+IF($H106=AG$6,$C106,0)-IF($I106=AG$6,$C106,0)</f>
        <v>804.83</v>
      </c>
      <c r="AH106" s="10">
        <f>+IF($H106=AH$6,$C106,0)-IF($I106=AH$6,$C106,0)</f>
        <v>-804.83</v>
      </c>
      <c r="AI106" s="10">
        <f>+IF($H106=AI$6,$C106,0)-IF($I106=AI$6,$C106,0)</f>
        <v>0</v>
      </c>
      <c r="AJ106" s="10">
        <f>+IF($H106=AJ$6,$C106,0)-IF($I106=AJ$6,$C106,0)</f>
        <v>0</v>
      </c>
      <c r="AK106" s="10">
        <f>IF(D106="payée",$E106,0)</f>
        <v>0</v>
      </c>
      <c r="AL106" s="10">
        <f>IF(D106="payée",$F106,0)</f>
        <v>0</v>
      </c>
      <c r="AM106" s="10">
        <f>IF(D106="perçue",-$E106,0)</f>
        <v>0</v>
      </c>
      <c r="AN106" s="10">
        <f>IF(D106="perçue",-$F106,0)</f>
        <v>0</v>
      </c>
      <c r="AO106" s="10">
        <f>+IF($H106=AO$6,$G106,0)-IF($I106=AO$6,$G106,0)</f>
        <v>0</v>
      </c>
      <c r="AP106" s="10">
        <f>+IF($H106=AP$6,$G106,0)-IF($I106=AP$6,$G106,0)</f>
        <v>0</v>
      </c>
      <c r="AQ106" s="10">
        <f>+IF($H106=AQ$6,$G106,0)-IF($I106=AQ$6,$G106,0)</f>
        <v>0</v>
      </c>
      <c r="AR106" s="10">
        <f>+IF($H106=AR$6,$G106,0)-IF($I106=AR$6,$G106,0)</f>
        <v>0</v>
      </c>
      <c r="AS106" s="10">
        <f>+IF($H106=AS$6,$G106,0)-IF($I106=AS$6,$G106,0)</f>
        <v>0</v>
      </c>
      <c r="AT106" s="10">
        <f>+IF($H106=AT$6,$G106,0)-IF($I106=AT$6,$G106,0)</f>
        <v>0</v>
      </c>
      <c r="AU106" s="10">
        <f>+IF($H106=AU$6,$G106,0)-IF($I106=AU$6,$G106,0)</f>
        <v>0</v>
      </c>
      <c r="AV106" s="10">
        <f>+IF($H106=AV$6,$G106,0)-IF($I106=AV$6,$G106,0)</f>
        <v>0</v>
      </c>
      <c r="AW106" s="10">
        <f>+IF($H106=AW$6,$G106,0)-IF($I106=AW$6,$G106,0)</f>
        <v>0</v>
      </c>
      <c r="AX106" s="10">
        <f>+IF($H106=AX$6,$G106,0)-IF($I106=AX$6,$G106,0)</f>
        <v>0</v>
      </c>
      <c r="AY106" s="10">
        <f>+IF($H106=AY$6,$G106,0)-IF($I106=AY$6,$G106,0)</f>
        <v>0</v>
      </c>
      <c r="AZ106" s="10">
        <f>+IF($H106=AZ$6,$G106,0)-IF($I106=AZ$6,$G106,0)</f>
        <v>0</v>
      </c>
      <c r="BA106" s="10">
        <f>+IF($H106=BA$6,$C106,0)-IF($I106=BA$6,$C106,0)</f>
        <v>0</v>
      </c>
      <c r="BB106" s="10">
        <f>+IF($H106=BB$6,$C106,0)-IF($I106=BB$6,$C106,0)</f>
        <v>0</v>
      </c>
      <c r="BC106" s="10">
        <f>+IF($H106=BC$6,$C106,0)-IF($I106=BC$6,$C106,0)</f>
        <v>0</v>
      </c>
      <c r="BD106" s="10">
        <f>+IF($H106=BD$6,$C106,0)-IF($I106=BD$6,$C106,0)</f>
        <v>0</v>
      </c>
      <c r="BE106" s="10">
        <f>+IF($H106=BE$6,$C106,0)-IF($I106=BE$6,$C106,0)</f>
        <v>0</v>
      </c>
      <c r="BF106" s="10">
        <f>+IF($H106=BF$6,$C106,0)-IF($I106=BF$6,$C106,0)</f>
        <v>0</v>
      </c>
      <c r="BG106" s="10">
        <f>+IF($H106=BG$6,$C106,0)-IF($I106=BG$6,$C106,0)</f>
        <v>0</v>
      </c>
      <c r="BH106" s="10">
        <f>+IF($H106=BH$6,$C106,0)-IF($I106=BH$6,$C106,0)</f>
        <v>0</v>
      </c>
      <c r="BI106" s="10">
        <f>+IF($H106=BI$6,$G106,0)-IF($I106=BI$6,$G106,0)</f>
        <v>0</v>
      </c>
      <c r="BJ106" s="10">
        <f>+IF($H106=BJ$6,$G106,0)-IF($I106=BJ$6,$G106,0)</f>
        <v>0</v>
      </c>
      <c r="BK106" s="10">
        <f>+IF($H106=BK$6,$G106,0)-IF($I106=BK$6,$G106,0)</f>
        <v>0</v>
      </c>
      <c r="BL106" s="10">
        <f>+IF($H106=BL$6,$G106,0)-IF($I106=BL$6,$G106,0)</f>
        <v>0</v>
      </c>
      <c r="BM106" s="10">
        <f>+IF($H106=BM$6,$G106,0)-IF($I106=BM$6,$G106,0)</f>
        <v>0</v>
      </c>
      <c r="BN106" s="10">
        <f>+IF($H106=BN$6,$G106,0)-IF($I106=BN$6,$G106,0)</f>
        <v>0</v>
      </c>
      <c r="BO106" s="10">
        <f>+IF($H106=BO$6,$G106,0)-IF($I106=BO$6,$G106,0)</f>
        <v>0</v>
      </c>
      <c r="BP106" s="10">
        <f>+IF($H106=BP$6,$G106,0)-IF($I106=BP$6,$G106,0)</f>
        <v>0</v>
      </c>
      <c r="BQ106" s="10">
        <f>+IF($H106=BQ$6,$G106,0)-IF($I106=BQ$6,$G106,0)</f>
        <v>0</v>
      </c>
      <c r="BR106" s="10">
        <f>SUM(J106:BQ106)</f>
        <v>0</v>
      </c>
    </row>
    <row r="107" spans="1:70" s="9" customFormat="1" x14ac:dyDescent="0.25">
      <c r="A107" s="9">
        <v>45519</v>
      </c>
      <c r="B107" s="16" t="s">
        <v>49</v>
      </c>
      <c r="C107" s="11">
        <f>1408.44-804.83</f>
        <v>603.61</v>
      </c>
      <c r="D107" s="11" t="s">
        <v>13</v>
      </c>
      <c r="E107" s="11">
        <f>ROUND(IF(D107='[1]Liste choix'!$C$8,0,IF($H107=$S$6,(C107/1.14975*0.05*0.5),C107/1.14975*0.05)),2)</f>
        <v>0</v>
      </c>
      <c r="F107" s="11">
        <f>ROUND(IF(D107='[1]Liste choix'!$C$8,0,IF($H107=$S$6,C107/1.14975*0.09975*0.5,C107/1.14975*0.09975)),2)</f>
        <v>0</v>
      </c>
      <c r="G107" s="11">
        <f>C107-E107-F107</f>
        <v>603.61</v>
      </c>
      <c r="H107" s="9" t="s">
        <v>17</v>
      </c>
      <c r="I107" s="9" t="s">
        <v>48</v>
      </c>
      <c r="J107" s="10">
        <f>+IF($H107=$J$6,$G107,0)-IF($I107=$J$6,$G107,0)</f>
        <v>0</v>
      </c>
      <c r="K107" s="10">
        <f>+IF($H107=K$6,$G107,0)-IF($I107=K$6,$G107,0)</f>
        <v>0</v>
      </c>
      <c r="L107" s="10">
        <f>+IF($H107=L$6,$G107,0)-IF($I107=L$6,$G107,0)</f>
        <v>0</v>
      </c>
      <c r="M107" s="10">
        <f>+IF($H107=M$6,$G107,0)-IF($I107=M$6,$G107,0)</f>
        <v>0</v>
      </c>
      <c r="N107" s="10">
        <f>+IF($H107=N$6,$G107,0)-IF($I107=N$6,$G107,0)</f>
        <v>0</v>
      </c>
      <c r="O107" s="10">
        <f>+IF($H107=O$6,$G107,0)-IF($I107=O$6,$G107,0)</f>
        <v>0</v>
      </c>
      <c r="P107" s="10">
        <f>+IF($H107=P$6,$G107,0)-IF($I107=P$6,$G107,0)</f>
        <v>0</v>
      </c>
      <c r="Q107" s="10">
        <f>+IF($H107=Q$6,$G107,0)-IF($I107=Q$6,$G107,0)</f>
        <v>0</v>
      </c>
      <c r="R107" s="10">
        <f>+IF($H107=R$6,$G107,0)-IF($I107=R$6,$G107,0)</f>
        <v>0</v>
      </c>
      <c r="S107" s="10">
        <f>+IF($H107=S$6,$G107,0)-IF($I107=S$6,$G107,0)</f>
        <v>0</v>
      </c>
      <c r="T107" s="10">
        <f>+IF($H107=T$6,$G107,0)-IF($I107=T$6,$G107,0)</f>
        <v>0</v>
      </c>
      <c r="U107" s="10">
        <f>+IF($H107=U$6,$G107,0)-IF($I107=U$6,$G107,0)</f>
        <v>0</v>
      </c>
      <c r="V107" s="10">
        <f>+IF($H107=V$6,$G107,0)-IF($I107=V$6,$G107,0)</f>
        <v>0</v>
      </c>
      <c r="W107" s="10">
        <f>+IF($H107=W$6,$G107,0)-IF($I107=W$6,$G107,0)</f>
        <v>0</v>
      </c>
      <c r="X107" s="10">
        <f>+IF($H107=X$6,$G107,0)-IF($I107=X$6,$G107,0)</f>
        <v>0</v>
      </c>
      <c r="Y107" s="10">
        <f>+IF($H107=Y$6,$G107,0)-IF($I107=Y$6,$G107,0)</f>
        <v>0</v>
      </c>
      <c r="Z107" s="10">
        <f>+IF($H107=Z$6,$G107,0)-IF($I107=Z$6,$G107,0)</f>
        <v>0</v>
      </c>
      <c r="AA107" s="10">
        <f>+IF($H107=AA$6,$G107,0)-IF($I107=AA$6,$G107,0)</f>
        <v>0</v>
      </c>
      <c r="AB107" s="10">
        <f>+IF($H107=AB$6,$G107,0)-IF($I107=AB$6,$G107,0)</f>
        <v>0</v>
      </c>
      <c r="AC107" s="10">
        <f>+IF($H107=AC$6,$G107,0)-IF($I107=AC$6,$G107,0)</f>
        <v>0</v>
      </c>
      <c r="AD107" s="10">
        <f>+IF($H107=AD$6,$G107,0)-IF($I107=AD$6,$G107,0)</f>
        <v>0</v>
      </c>
      <c r="AE107" s="10">
        <f>+IF($H107=AE$6,$G107,0)-IF($I107=AE$6,$G107,0)</f>
        <v>0</v>
      </c>
      <c r="AF107" s="10">
        <f>+IF($H107=AF$6,$G107,0)-IF($I107=AF$6,$G107,0)</f>
        <v>0</v>
      </c>
      <c r="AG107" s="10">
        <f>+IF($H107=AG$6,$C107,0)-IF($I107=AG$6,$C107,0)</f>
        <v>603.61</v>
      </c>
      <c r="AH107" s="10">
        <f>+IF($H107=AH$6,$C107,0)-IF($I107=AH$6,$C107,0)</f>
        <v>0</v>
      </c>
      <c r="AI107" s="10">
        <f>+IF($H107=AI$6,$C107,0)-IF($I107=AI$6,$C107,0)</f>
        <v>0</v>
      </c>
      <c r="AJ107" s="10">
        <f>+IF($H107=AJ$6,$C107,0)-IF($I107=AJ$6,$C107,0)</f>
        <v>0</v>
      </c>
      <c r="AK107" s="10">
        <f>IF(D107="payée",$E107,0)</f>
        <v>0</v>
      </c>
      <c r="AL107" s="10">
        <f>IF(D107="payée",$F107,0)</f>
        <v>0</v>
      </c>
      <c r="AM107" s="10">
        <f>IF(D107="perçue",-$E107,0)</f>
        <v>0</v>
      </c>
      <c r="AN107" s="10">
        <f>IF(D107="perçue",-$F107,0)</f>
        <v>0</v>
      </c>
      <c r="AO107" s="10">
        <f>+IF($H107=AO$6,$G107,0)-IF($I107=AO$6,$G107,0)</f>
        <v>0</v>
      </c>
      <c r="AP107" s="10">
        <f>+IF($H107=AP$6,$G107,0)-IF($I107=AP$6,$G107,0)</f>
        <v>0</v>
      </c>
      <c r="AQ107" s="10">
        <f>+IF($H107=AQ$6,$G107,0)-IF($I107=AQ$6,$G107,0)</f>
        <v>0</v>
      </c>
      <c r="AR107" s="10">
        <f>+IF($H107=AR$6,$G107,0)-IF($I107=AR$6,$G107,0)</f>
        <v>0</v>
      </c>
      <c r="AS107" s="10">
        <f>+IF($H107=AS$6,$G107,0)-IF($I107=AS$6,$G107,0)</f>
        <v>0</v>
      </c>
      <c r="AT107" s="10">
        <f>+IF($H107=AT$6,$G107,0)-IF($I107=AT$6,$G107,0)</f>
        <v>0</v>
      </c>
      <c r="AU107" s="10">
        <f>+IF($H107=AU$6,$G107,0)-IF($I107=AU$6,$G107,0)</f>
        <v>0</v>
      </c>
      <c r="AV107" s="10">
        <f>+IF($H107=AV$6,$G107,0)-IF($I107=AV$6,$G107,0)</f>
        <v>0</v>
      </c>
      <c r="AW107" s="10">
        <f>+IF($H107=AW$6,$G107,0)-IF($I107=AW$6,$G107,0)</f>
        <v>0</v>
      </c>
      <c r="AX107" s="10">
        <f>+IF($H107=AX$6,$G107,0)-IF($I107=AX$6,$G107,0)</f>
        <v>0</v>
      </c>
      <c r="AY107" s="10">
        <f>+IF($H107=AY$6,$G107,0)-IF($I107=AY$6,$G107,0)</f>
        <v>0</v>
      </c>
      <c r="AZ107" s="10">
        <f>+IF($H107=AZ$6,$G107,0)-IF($I107=AZ$6,$G107,0)</f>
        <v>0</v>
      </c>
      <c r="BA107" s="10">
        <f>+IF($H107=BA$6,$C107,0)-IF($I107=BA$6,$C107,0)</f>
        <v>0</v>
      </c>
      <c r="BB107" s="10">
        <f>+IF($H107=BB$6,$C107,0)-IF($I107=BB$6,$C107,0)</f>
        <v>0</v>
      </c>
      <c r="BC107" s="10">
        <f>+IF($H107=BC$6,$C107,0)-IF($I107=BC$6,$C107,0)</f>
        <v>0</v>
      </c>
      <c r="BD107" s="10">
        <f>+IF($H107=BD$6,$C107,0)-IF($I107=BD$6,$C107,0)</f>
        <v>0</v>
      </c>
      <c r="BE107" s="10">
        <f>+IF($H107=BE$6,$C107,0)-IF($I107=BE$6,$C107,0)</f>
        <v>0</v>
      </c>
      <c r="BF107" s="10">
        <f>+IF($H107=BF$6,$C107,0)-IF($I107=BF$6,$C107,0)</f>
        <v>0</v>
      </c>
      <c r="BG107" s="10">
        <f>+IF($H107=BG$6,$C107,0)-IF($I107=BG$6,$C107,0)</f>
        <v>0</v>
      </c>
      <c r="BH107" s="10">
        <f>+IF($H107=BH$6,$C107,0)-IF($I107=BH$6,$C107,0)</f>
        <v>0</v>
      </c>
      <c r="BI107" s="10">
        <f>+IF($H107=BI$6,$G107,0)-IF($I107=BI$6,$G107,0)</f>
        <v>0</v>
      </c>
      <c r="BJ107" s="10">
        <f>+IF($H107=BJ$6,$G107,0)-IF($I107=BJ$6,$G107,0)</f>
        <v>0</v>
      </c>
      <c r="BK107" s="10">
        <f>+IF($H107=BK$6,$G107,0)-IF($I107=BK$6,$G107,0)</f>
        <v>0</v>
      </c>
      <c r="BL107" s="10">
        <f>+IF($H107=BL$6,$G107,0)-IF($I107=BL$6,$G107,0)</f>
        <v>0</v>
      </c>
      <c r="BM107" s="10">
        <f>+IF($H107=BM$6,$G107,0)-IF($I107=BM$6,$G107,0)</f>
        <v>-603.61</v>
      </c>
      <c r="BN107" s="10">
        <f>+IF($H107=BN$6,$G107,0)-IF($I107=BN$6,$G107,0)</f>
        <v>0</v>
      </c>
      <c r="BO107" s="10">
        <f>+IF($H107=BO$6,$G107,0)-IF($I107=BO$6,$G107,0)</f>
        <v>0</v>
      </c>
      <c r="BP107" s="10">
        <f>+IF($H107=BP$6,$G107,0)-IF($I107=BP$6,$G107,0)</f>
        <v>0</v>
      </c>
      <c r="BQ107" s="10">
        <f>+IF($H107=BQ$6,$G107,0)-IF($I107=BQ$6,$G107,0)</f>
        <v>0</v>
      </c>
      <c r="BR107" s="10">
        <f>SUM(J107:BQ107)</f>
        <v>0</v>
      </c>
    </row>
    <row r="108" spans="1:70" s="9" customFormat="1" x14ac:dyDescent="0.25">
      <c r="A108" s="9">
        <v>45524</v>
      </c>
      <c r="B108" s="16" t="s">
        <v>10</v>
      </c>
      <c r="C108" s="11">
        <v>905.43</v>
      </c>
      <c r="D108" s="11" t="s">
        <v>9</v>
      </c>
      <c r="E108" s="11">
        <f>ROUND(IF(D108='[1]Liste choix'!$C$8,0,IF($H108=$S$6,(C108/1.14975*0.05*0.5),C108/1.14975*0.05)),2)</f>
        <v>39.380000000000003</v>
      </c>
      <c r="F108" s="11">
        <f>ROUND(IF(D108='[1]Liste choix'!$C$8,0,IF($H108=$S$6,C108/1.14975*0.09975*0.5,C108/1.14975*0.09975)),2)</f>
        <v>78.55</v>
      </c>
      <c r="G108" s="11">
        <f>C108-E108-F108</f>
        <v>787.5</v>
      </c>
      <c r="H108" s="9" t="s">
        <v>8</v>
      </c>
      <c r="I108" s="9" t="s">
        <v>7</v>
      </c>
      <c r="J108" s="10">
        <f>+IF($H108=$J$6,$G108,0)-IF($I108=$J$6,$G108,0)</f>
        <v>-787.5</v>
      </c>
      <c r="K108" s="10">
        <f>+IF($H108=K$6,$G108,0)-IF($I108=K$6,$G108,0)</f>
        <v>0</v>
      </c>
      <c r="L108" s="10">
        <f>+IF($H108=L$6,$G108,0)-IF($I108=L$6,$G108,0)</f>
        <v>0</v>
      </c>
      <c r="M108" s="10">
        <f>+IF($H108=M$6,$G108,0)-IF($I108=M$6,$G108,0)</f>
        <v>0</v>
      </c>
      <c r="N108" s="10">
        <f>+IF($H108=N$6,$G108,0)-IF($I108=N$6,$G108,0)</f>
        <v>0</v>
      </c>
      <c r="O108" s="10">
        <f>+IF($H108=O$6,$G108,0)-IF($I108=O$6,$G108,0)</f>
        <v>0</v>
      </c>
      <c r="P108" s="10">
        <f>+IF($H108=P$6,$G108,0)-IF($I108=P$6,$G108,0)</f>
        <v>0</v>
      </c>
      <c r="Q108" s="10">
        <f>+IF($H108=Q$6,$G108,0)-IF($I108=Q$6,$G108,0)</f>
        <v>0</v>
      </c>
      <c r="R108" s="10">
        <f>+IF($H108=R$6,$G108,0)-IF($I108=R$6,$G108,0)</f>
        <v>0</v>
      </c>
      <c r="S108" s="10">
        <f>+IF($H108=S$6,$G108,0)-IF($I108=S$6,$G108,0)</f>
        <v>0</v>
      </c>
      <c r="T108" s="10">
        <f>+IF($H108=T$6,$G108,0)-IF($I108=T$6,$G108,0)</f>
        <v>0</v>
      </c>
      <c r="U108" s="10">
        <f>+IF($H108=U$6,$G108,0)-IF($I108=U$6,$G108,0)</f>
        <v>0</v>
      </c>
      <c r="V108" s="10">
        <f>+IF($H108=V$6,$G108,0)-IF($I108=V$6,$G108,0)</f>
        <v>0</v>
      </c>
      <c r="W108" s="10">
        <f>+IF($H108=W$6,$G108,0)-IF($I108=W$6,$G108,0)</f>
        <v>0</v>
      </c>
      <c r="X108" s="10">
        <f>+IF($H108=X$6,$G108,0)-IF($I108=X$6,$G108,0)</f>
        <v>0</v>
      </c>
      <c r="Y108" s="10">
        <f>+IF($H108=Y$6,$G108,0)-IF($I108=Y$6,$G108,0)</f>
        <v>0</v>
      </c>
      <c r="Z108" s="10">
        <f>+IF($H108=Z$6,$G108,0)-IF($I108=Z$6,$G108,0)</f>
        <v>0</v>
      </c>
      <c r="AA108" s="10">
        <f>+IF($H108=AA$6,$G108,0)-IF($I108=AA$6,$G108,0)</f>
        <v>0</v>
      </c>
      <c r="AB108" s="10">
        <f>+IF($H108=AB$6,$G108,0)-IF($I108=AB$6,$G108,0)</f>
        <v>0</v>
      </c>
      <c r="AC108" s="10">
        <f>+IF($H108=AC$6,$G108,0)-IF($I108=AC$6,$G108,0)</f>
        <v>0</v>
      </c>
      <c r="AD108" s="10">
        <f>+IF($H108=AD$6,$G108,0)-IF($I108=AD$6,$G108,0)</f>
        <v>0</v>
      </c>
      <c r="AE108" s="10">
        <f>+IF($H108=AE$6,$G108,0)-IF($I108=AE$6,$G108,0)</f>
        <v>0</v>
      </c>
      <c r="AF108" s="10">
        <f>+IF($H108=AF$6,$G108,0)-IF($I108=AF$6,$G108,0)</f>
        <v>0</v>
      </c>
      <c r="AG108" s="10">
        <f>+IF($H108=AG$6,$C108,0)-IF($I108=AG$6,$C108,0)</f>
        <v>0</v>
      </c>
      <c r="AH108" s="10">
        <f>+IF($H108=AH$6,$C108,0)-IF($I108=AH$6,$C108,0)</f>
        <v>905.43</v>
      </c>
      <c r="AI108" s="10">
        <f>+IF($H108=AI$6,$C108,0)-IF($I108=AI$6,$C108,0)</f>
        <v>0</v>
      </c>
      <c r="AJ108" s="10">
        <f>+IF($H108=AJ$6,$C108,0)-IF($I108=AJ$6,$C108,0)</f>
        <v>0</v>
      </c>
      <c r="AK108" s="10">
        <f>IF(D108="payée",$E108,0)</f>
        <v>0</v>
      </c>
      <c r="AL108" s="10">
        <f>IF(D108="payée",$F108,0)</f>
        <v>0</v>
      </c>
      <c r="AM108" s="10">
        <f>IF(D108="perçue",-$E108,0)</f>
        <v>-39.380000000000003</v>
      </c>
      <c r="AN108" s="10">
        <f>IF(D108="perçue",-$F108,0)</f>
        <v>-78.55</v>
      </c>
      <c r="AO108" s="10">
        <f>+IF($H108=AO$6,$G108,0)-IF($I108=AO$6,$G108,0)</f>
        <v>0</v>
      </c>
      <c r="AP108" s="10">
        <f>+IF($H108=AP$6,$G108,0)-IF($I108=AP$6,$G108,0)</f>
        <v>0</v>
      </c>
      <c r="AQ108" s="10">
        <f>+IF($H108=AQ$6,$G108,0)-IF($I108=AQ$6,$G108,0)</f>
        <v>0</v>
      </c>
      <c r="AR108" s="10">
        <f>+IF($H108=AR$6,$G108,0)-IF($I108=AR$6,$G108,0)</f>
        <v>0</v>
      </c>
      <c r="AS108" s="10">
        <f>+IF($H108=AS$6,$G108,0)-IF($I108=AS$6,$G108,0)</f>
        <v>0</v>
      </c>
      <c r="AT108" s="10">
        <f>+IF($H108=AT$6,$G108,0)-IF($I108=AT$6,$G108,0)</f>
        <v>0</v>
      </c>
      <c r="AU108" s="10">
        <f>+IF($H108=AU$6,$G108,0)-IF($I108=AU$6,$G108,0)</f>
        <v>0</v>
      </c>
      <c r="AV108" s="10">
        <f>+IF($H108=AV$6,$G108,0)-IF($I108=AV$6,$G108,0)</f>
        <v>0</v>
      </c>
      <c r="AW108" s="10">
        <f>+IF($H108=AW$6,$G108,0)-IF($I108=AW$6,$G108,0)</f>
        <v>0</v>
      </c>
      <c r="AX108" s="10">
        <f>+IF($H108=AX$6,$G108,0)-IF($I108=AX$6,$G108,0)</f>
        <v>0</v>
      </c>
      <c r="AY108" s="10">
        <f>+IF($H108=AY$6,$G108,0)-IF($I108=AY$6,$G108,0)</f>
        <v>0</v>
      </c>
      <c r="AZ108" s="10">
        <f>+IF($H108=AZ$6,$G108,0)-IF($I108=AZ$6,$G108,0)</f>
        <v>0</v>
      </c>
      <c r="BA108" s="10">
        <f>+IF($H108=BA$6,$C108,0)-IF($I108=BA$6,$C108,0)</f>
        <v>0</v>
      </c>
      <c r="BB108" s="10">
        <f>+IF($H108=BB$6,$C108,0)-IF($I108=BB$6,$C108,0)</f>
        <v>0</v>
      </c>
      <c r="BC108" s="10">
        <f>+IF($H108=BC$6,$C108,0)-IF($I108=BC$6,$C108,0)</f>
        <v>0</v>
      </c>
      <c r="BD108" s="10">
        <f>+IF($H108=BD$6,$C108,0)-IF($I108=BD$6,$C108,0)</f>
        <v>0</v>
      </c>
      <c r="BE108" s="10">
        <f>+IF($H108=BE$6,$C108,0)-IF($I108=BE$6,$C108,0)</f>
        <v>0</v>
      </c>
      <c r="BF108" s="10">
        <f>+IF($H108=BF$6,$C108,0)-IF($I108=BF$6,$C108,0)</f>
        <v>0</v>
      </c>
      <c r="BG108" s="10">
        <f>+IF($H108=BG$6,$C108,0)-IF($I108=BG$6,$C108,0)</f>
        <v>0</v>
      </c>
      <c r="BH108" s="10">
        <f>+IF($H108=BH$6,$C108,0)-IF($I108=BH$6,$C108,0)</f>
        <v>0</v>
      </c>
      <c r="BI108" s="10">
        <f>+IF($H108=BI$6,$G108,0)-IF($I108=BI$6,$G108,0)</f>
        <v>0</v>
      </c>
      <c r="BJ108" s="10">
        <f>+IF($H108=BJ$6,$G108,0)-IF($I108=BJ$6,$G108,0)</f>
        <v>0</v>
      </c>
      <c r="BK108" s="10">
        <f>+IF($H108=BK$6,$G108,0)-IF($I108=BK$6,$G108,0)</f>
        <v>0</v>
      </c>
      <c r="BL108" s="10">
        <f>+IF($H108=BL$6,$G108,0)-IF($I108=BL$6,$G108,0)</f>
        <v>0</v>
      </c>
      <c r="BM108" s="10">
        <f>+IF($H108=BM$6,$G108,0)-IF($I108=BM$6,$G108,0)</f>
        <v>0</v>
      </c>
      <c r="BN108" s="10">
        <f>+IF($H108=BN$6,$G108,0)-IF($I108=BN$6,$G108,0)</f>
        <v>0</v>
      </c>
      <c r="BO108" s="10">
        <f>+IF($H108=BO$6,$G108,0)-IF($I108=BO$6,$G108,0)</f>
        <v>0</v>
      </c>
      <c r="BP108" s="10">
        <f>+IF($H108=BP$6,$G108,0)-IF($I108=BP$6,$G108,0)</f>
        <v>0</v>
      </c>
      <c r="BQ108" s="10">
        <f>+IF($H108=BQ$6,$G108,0)-IF($I108=BQ$6,$G108,0)</f>
        <v>0</v>
      </c>
      <c r="BR108" s="10">
        <f>SUM(J108:BQ108)</f>
        <v>-4.2632564145606011E-14</v>
      </c>
    </row>
    <row r="109" spans="1:70" s="9" customFormat="1" x14ac:dyDescent="0.25">
      <c r="A109" s="9">
        <v>45520</v>
      </c>
      <c r="B109" s="16" t="s">
        <v>47</v>
      </c>
      <c r="C109" s="11">
        <v>11368.16</v>
      </c>
      <c r="D109" s="11" t="s">
        <v>13</v>
      </c>
      <c r="E109" s="11">
        <f>ROUND(IF(D109='[1]Liste choix'!$C$8,0,IF($H109=$S$6,(C109/1.14975*0.05*0.5),C109/1.14975*0.05)),2)</f>
        <v>0</v>
      </c>
      <c r="F109" s="11">
        <f>ROUND(IF(D109='[1]Liste choix'!$C$8,0,IF($H109=$S$6,C109/1.14975*0.09975*0.5,C109/1.14975*0.09975)),2)</f>
        <v>0</v>
      </c>
      <c r="G109" s="11">
        <f>C109-E109-F109</f>
        <v>11368.16</v>
      </c>
      <c r="H109" s="9" t="s">
        <v>17</v>
      </c>
      <c r="I109" s="9" t="s">
        <v>8</v>
      </c>
      <c r="J109" s="10">
        <f>+IF($H109=$J$6,$G109,0)-IF($I109=$J$6,$G109,0)</f>
        <v>0</v>
      </c>
      <c r="K109" s="10">
        <f>+IF($H109=K$6,$G109,0)-IF($I109=K$6,$G109,0)</f>
        <v>0</v>
      </c>
      <c r="L109" s="10">
        <f>+IF($H109=L$6,$G109,0)-IF($I109=L$6,$G109,0)</f>
        <v>0</v>
      </c>
      <c r="M109" s="10">
        <f>+IF($H109=M$6,$G109,0)-IF($I109=M$6,$G109,0)</f>
        <v>0</v>
      </c>
      <c r="N109" s="10">
        <f>+IF($H109=N$6,$G109,0)-IF($I109=N$6,$G109,0)</f>
        <v>0</v>
      </c>
      <c r="O109" s="10">
        <f>+IF($H109=O$6,$G109,0)-IF($I109=O$6,$G109,0)</f>
        <v>0</v>
      </c>
      <c r="P109" s="10">
        <f>+IF($H109=P$6,$G109,0)-IF($I109=P$6,$G109,0)</f>
        <v>0</v>
      </c>
      <c r="Q109" s="10">
        <f>+IF($H109=Q$6,$G109,0)-IF($I109=Q$6,$G109,0)</f>
        <v>0</v>
      </c>
      <c r="R109" s="10">
        <f>+IF($H109=R$6,$G109,0)-IF($I109=R$6,$G109,0)</f>
        <v>0</v>
      </c>
      <c r="S109" s="10">
        <f>+IF($H109=S$6,$G109,0)-IF($I109=S$6,$G109,0)</f>
        <v>0</v>
      </c>
      <c r="T109" s="10">
        <f>+IF($H109=T$6,$G109,0)-IF($I109=T$6,$G109,0)</f>
        <v>0</v>
      </c>
      <c r="U109" s="10">
        <f>+IF($H109=U$6,$G109,0)-IF($I109=U$6,$G109,0)</f>
        <v>0</v>
      </c>
      <c r="V109" s="10">
        <f>+IF($H109=V$6,$G109,0)-IF($I109=V$6,$G109,0)</f>
        <v>0</v>
      </c>
      <c r="W109" s="10">
        <f>+IF($H109=W$6,$G109,0)-IF($I109=W$6,$G109,0)</f>
        <v>0</v>
      </c>
      <c r="X109" s="10">
        <f>+IF($H109=X$6,$G109,0)-IF($I109=X$6,$G109,0)</f>
        <v>0</v>
      </c>
      <c r="Y109" s="10">
        <f>+IF($H109=Y$6,$G109,0)-IF($I109=Y$6,$G109,0)</f>
        <v>0</v>
      </c>
      <c r="Z109" s="10">
        <f>+IF($H109=Z$6,$G109,0)-IF($I109=Z$6,$G109,0)</f>
        <v>0</v>
      </c>
      <c r="AA109" s="10">
        <f>+IF($H109=AA$6,$G109,0)-IF($I109=AA$6,$G109,0)</f>
        <v>0</v>
      </c>
      <c r="AB109" s="10">
        <f>+IF($H109=AB$6,$G109,0)-IF($I109=AB$6,$G109,0)</f>
        <v>0</v>
      </c>
      <c r="AC109" s="10">
        <f>+IF($H109=AC$6,$G109,0)-IF($I109=AC$6,$G109,0)</f>
        <v>0</v>
      </c>
      <c r="AD109" s="10">
        <f>+IF($H109=AD$6,$G109,0)-IF($I109=AD$6,$G109,0)</f>
        <v>0</v>
      </c>
      <c r="AE109" s="10">
        <f>+IF($H109=AE$6,$G109,0)-IF($I109=AE$6,$G109,0)</f>
        <v>0</v>
      </c>
      <c r="AF109" s="10">
        <f>+IF($H109=AF$6,$G109,0)-IF($I109=AF$6,$G109,0)</f>
        <v>0</v>
      </c>
      <c r="AG109" s="10">
        <f>+IF($H109=AG$6,$C109,0)-IF($I109=AG$6,$C109,0)</f>
        <v>11368.16</v>
      </c>
      <c r="AH109" s="10">
        <f>+IF($H109=AH$6,$C109,0)-IF($I109=AH$6,$C109,0)</f>
        <v>-11368.16</v>
      </c>
      <c r="AI109" s="10">
        <f>+IF($H109=AI$6,$C109,0)-IF($I109=AI$6,$C109,0)</f>
        <v>0</v>
      </c>
      <c r="AJ109" s="10">
        <f>+IF($H109=AJ$6,$C109,0)-IF($I109=AJ$6,$C109,0)</f>
        <v>0</v>
      </c>
      <c r="AK109" s="10">
        <f>IF(D109="payée",$E109,0)</f>
        <v>0</v>
      </c>
      <c r="AL109" s="10">
        <f>IF(D109="payée",$F109,0)</f>
        <v>0</v>
      </c>
      <c r="AM109" s="10">
        <f>IF(D109="perçue",-$E109,0)</f>
        <v>0</v>
      </c>
      <c r="AN109" s="10">
        <f>IF(D109="perçue",-$F109,0)</f>
        <v>0</v>
      </c>
      <c r="AO109" s="10">
        <f>+IF($H109=AO$6,$G109,0)-IF($I109=AO$6,$G109,0)</f>
        <v>0</v>
      </c>
      <c r="AP109" s="10">
        <f>+IF($H109=AP$6,$G109,0)-IF($I109=AP$6,$G109,0)</f>
        <v>0</v>
      </c>
      <c r="AQ109" s="10">
        <f>+IF($H109=AQ$6,$G109,0)-IF($I109=AQ$6,$G109,0)</f>
        <v>0</v>
      </c>
      <c r="AR109" s="10">
        <f>+IF($H109=AR$6,$G109,0)-IF($I109=AR$6,$G109,0)</f>
        <v>0</v>
      </c>
      <c r="AS109" s="10">
        <f>+IF($H109=AS$6,$G109,0)-IF($I109=AS$6,$G109,0)</f>
        <v>0</v>
      </c>
      <c r="AT109" s="10">
        <f>+IF($H109=AT$6,$G109,0)-IF($I109=AT$6,$G109,0)</f>
        <v>0</v>
      </c>
      <c r="AU109" s="10">
        <f>+IF($H109=AU$6,$G109,0)-IF($I109=AU$6,$G109,0)</f>
        <v>0</v>
      </c>
      <c r="AV109" s="10">
        <f>+IF($H109=AV$6,$G109,0)-IF($I109=AV$6,$G109,0)</f>
        <v>0</v>
      </c>
      <c r="AW109" s="10">
        <f>+IF($H109=AW$6,$G109,0)-IF($I109=AW$6,$G109,0)</f>
        <v>0</v>
      </c>
      <c r="AX109" s="10">
        <f>+IF($H109=AX$6,$G109,0)-IF($I109=AX$6,$G109,0)</f>
        <v>0</v>
      </c>
      <c r="AY109" s="10">
        <f>+IF($H109=AY$6,$G109,0)-IF($I109=AY$6,$G109,0)</f>
        <v>0</v>
      </c>
      <c r="AZ109" s="10">
        <f>+IF($H109=AZ$6,$G109,0)-IF($I109=AZ$6,$G109,0)</f>
        <v>0</v>
      </c>
      <c r="BA109" s="10">
        <f>+IF($H109=BA$6,$C109,0)-IF($I109=BA$6,$C109,0)</f>
        <v>0</v>
      </c>
      <c r="BB109" s="10">
        <f>+IF($H109=BB$6,$C109,0)-IF($I109=BB$6,$C109,0)</f>
        <v>0</v>
      </c>
      <c r="BC109" s="10">
        <f>+IF($H109=BC$6,$C109,0)-IF($I109=BC$6,$C109,0)</f>
        <v>0</v>
      </c>
      <c r="BD109" s="10">
        <f>+IF($H109=BD$6,$C109,0)-IF($I109=BD$6,$C109,0)</f>
        <v>0</v>
      </c>
      <c r="BE109" s="10">
        <f>+IF($H109=BE$6,$C109,0)-IF($I109=BE$6,$C109,0)</f>
        <v>0</v>
      </c>
      <c r="BF109" s="10">
        <f>+IF($H109=BF$6,$C109,0)-IF($I109=BF$6,$C109,0)</f>
        <v>0</v>
      </c>
      <c r="BG109" s="10">
        <f>+IF($H109=BG$6,$C109,0)-IF($I109=BG$6,$C109,0)</f>
        <v>0</v>
      </c>
      <c r="BH109" s="10">
        <f>+IF($H109=BH$6,$C109,0)-IF($I109=BH$6,$C109,0)</f>
        <v>0</v>
      </c>
      <c r="BI109" s="10">
        <f>+IF($H109=BI$6,$G109,0)-IF($I109=BI$6,$G109,0)</f>
        <v>0</v>
      </c>
      <c r="BJ109" s="10">
        <f>+IF($H109=BJ$6,$G109,0)-IF($I109=BJ$6,$G109,0)</f>
        <v>0</v>
      </c>
      <c r="BK109" s="10">
        <f>+IF($H109=BK$6,$G109,0)-IF($I109=BK$6,$G109,0)</f>
        <v>0</v>
      </c>
      <c r="BL109" s="10">
        <f>+IF($H109=BL$6,$G109,0)-IF($I109=BL$6,$G109,0)</f>
        <v>0</v>
      </c>
      <c r="BM109" s="10">
        <f>+IF($H109=BM$6,$G109,0)-IF($I109=BM$6,$G109,0)</f>
        <v>0</v>
      </c>
      <c r="BN109" s="10">
        <f>+IF($H109=BN$6,$G109,0)-IF($I109=BN$6,$G109,0)</f>
        <v>0</v>
      </c>
      <c r="BO109" s="10">
        <f>+IF($H109=BO$6,$G109,0)-IF($I109=BO$6,$G109,0)</f>
        <v>0</v>
      </c>
      <c r="BP109" s="10">
        <f>+IF($H109=BP$6,$G109,0)-IF($I109=BP$6,$G109,0)</f>
        <v>0</v>
      </c>
      <c r="BQ109" s="10">
        <f>+IF($H109=BQ$6,$G109,0)-IF($I109=BQ$6,$G109,0)</f>
        <v>0</v>
      </c>
      <c r="BR109" s="10">
        <f>SUM(J109:BQ109)</f>
        <v>0</v>
      </c>
    </row>
    <row r="110" spans="1:70" s="9" customFormat="1" x14ac:dyDescent="0.25">
      <c r="A110" s="9">
        <v>45520</v>
      </c>
      <c r="B110" s="16" t="s">
        <v>46</v>
      </c>
      <c r="C110" s="11">
        <v>603.62</v>
      </c>
      <c r="D110" s="11" t="s">
        <v>13</v>
      </c>
      <c r="E110" s="11">
        <f>ROUND(IF(D110='[1]Liste choix'!$C$8,0,IF($H110=$S$6,(C110/1.14975*0.05*0.5),C110/1.14975*0.05)),2)</f>
        <v>0</v>
      </c>
      <c r="F110" s="11">
        <f>ROUND(IF(D110='[1]Liste choix'!$C$8,0,IF($H110=$S$6,C110/1.14975*0.09975*0.5,C110/1.14975*0.09975)),2)</f>
        <v>0</v>
      </c>
      <c r="G110" s="11">
        <f>C110-E110-F110</f>
        <v>603.62</v>
      </c>
      <c r="H110" s="9" t="s">
        <v>17</v>
      </c>
      <c r="I110" s="9" t="s">
        <v>8</v>
      </c>
      <c r="J110" s="10">
        <f>+IF($H110=$J$6,$G110,0)-IF($I110=$J$6,$G110,0)</f>
        <v>0</v>
      </c>
      <c r="K110" s="10">
        <f>+IF($H110=K$6,$G110,0)-IF($I110=K$6,$G110,0)</f>
        <v>0</v>
      </c>
      <c r="L110" s="10">
        <f>+IF($H110=L$6,$G110,0)-IF($I110=L$6,$G110,0)</f>
        <v>0</v>
      </c>
      <c r="M110" s="10">
        <f>+IF($H110=M$6,$G110,0)-IF($I110=M$6,$G110,0)</f>
        <v>0</v>
      </c>
      <c r="N110" s="10">
        <f>+IF($H110=N$6,$G110,0)-IF($I110=N$6,$G110,0)</f>
        <v>0</v>
      </c>
      <c r="O110" s="10">
        <f>+IF($H110=O$6,$G110,0)-IF($I110=O$6,$G110,0)</f>
        <v>0</v>
      </c>
      <c r="P110" s="10">
        <f>+IF($H110=P$6,$G110,0)-IF($I110=P$6,$G110,0)</f>
        <v>0</v>
      </c>
      <c r="Q110" s="10">
        <f>+IF($H110=Q$6,$G110,0)-IF($I110=Q$6,$G110,0)</f>
        <v>0</v>
      </c>
      <c r="R110" s="10">
        <f>+IF($H110=R$6,$G110,0)-IF($I110=R$6,$G110,0)</f>
        <v>0</v>
      </c>
      <c r="S110" s="10">
        <f>+IF($H110=S$6,$G110,0)-IF($I110=S$6,$G110,0)</f>
        <v>0</v>
      </c>
      <c r="T110" s="10">
        <f>+IF($H110=T$6,$G110,0)-IF($I110=T$6,$G110,0)</f>
        <v>0</v>
      </c>
      <c r="U110" s="10">
        <f>+IF($H110=U$6,$G110,0)-IF($I110=U$6,$G110,0)</f>
        <v>0</v>
      </c>
      <c r="V110" s="10">
        <f>+IF($H110=V$6,$G110,0)-IF($I110=V$6,$G110,0)</f>
        <v>0</v>
      </c>
      <c r="W110" s="10">
        <f>+IF($H110=W$6,$G110,0)-IF($I110=W$6,$G110,0)</f>
        <v>0</v>
      </c>
      <c r="X110" s="10">
        <f>+IF($H110=X$6,$G110,0)-IF($I110=X$6,$G110,0)</f>
        <v>0</v>
      </c>
      <c r="Y110" s="10">
        <f>+IF($H110=Y$6,$G110,0)-IF($I110=Y$6,$G110,0)</f>
        <v>0</v>
      </c>
      <c r="Z110" s="10">
        <f>+IF($H110=Z$6,$G110,0)-IF($I110=Z$6,$G110,0)</f>
        <v>0</v>
      </c>
      <c r="AA110" s="10">
        <f>+IF($H110=AA$6,$G110,0)-IF($I110=AA$6,$G110,0)</f>
        <v>0</v>
      </c>
      <c r="AB110" s="10">
        <f>+IF($H110=AB$6,$G110,0)-IF($I110=AB$6,$G110,0)</f>
        <v>0</v>
      </c>
      <c r="AC110" s="10">
        <f>+IF($H110=AC$6,$G110,0)-IF($I110=AC$6,$G110,0)</f>
        <v>0</v>
      </c>
      <c r="AD110" s="10">
        <f>+IF($H110=AD$6,$G110,0)-IF($I110=AD$6,$G110,0)</f>
        <v>0</v>
      </c>
      <c r="AE110" s="10">
        <f>+IF($H110=AE$6,$G110,0)-IF($I110=AE$6,$G110,0)</f>
        <v>0</v>
      </c>
      <c r="AF110" s="10">
        <f>+IF($H110=AF$6,$G110,0)-IF($I110=AF$6,$G110,0)</f>
        <v>0</v>
      </c>
      <c r="AG110" s="10">
        <f>+IF($H110=AG$6,$C110,0)-IF($I110=AG$6,$C110,0)</f>
        <v>603.62</v>
      </c>
      <c r="AH110" s="10">
        <f>+IF($H110=AH$6,$C110,0)-IF($I110=AH$6,$C110,0)</f>
        <v>-603.62</v>
      </c>
      <c r="AI110" s="10">
        <f>+IF($H110=AI$6,$C110,0)-IF($I110=AI$6,$C110,0)</f>
        <v>0</v>
      </c>
      <c r="AJ110" s="10">
        <f>+IF($H110=AJ$6,$C110,0)-IF($I110=AJ$6,$C110,0)</f>
        <v>0</v>
      </c>
      <c r="AK110" s="10">
        <f>IF(D110="payée",$E110,0)</f>
        <v>0</v>
      </c>
      <c r="AL110" s="10">
        <f>IF(D110="payée",$F110,0)</f>
        <v>0</v>
      </c>
      <c r="AM110" s="10">
        <f>IF(D110="perçue",-$E110,0)</f>
        <v>0</v>
      </c>
      <c r="AN110" s="10">
        <f>IF(D110="perçue",-$F110,0)</f>
        <v>0</v>
      </c>
      <c r="AO110" s="10">
        <f>+IF($H110=AO$6,$G110,0)-IF($I110=AO$6,$G110,0)</f>
        <v>0</v>
      </c>
      <c r="AP110" s="10">
        <f>+IF($H110=AP$6,$G110,0)-IF($I110=AP$6,$G110,0)</f>
        <v>0</v>
      </c>
      <c r="AQ110" s="10">
        <f>+IF($H110=AQ$6,$G110,0)-IF($I110=AQ$6,$G110,0)</f>
        <v>0</v>
      </c>
      <c r="AR110" s="10">
        <f>+IF($H110=AR$6,$G110,0)-IF($I110=AR$6,$G110,0)</f>
        <v>0</v>
      </c>
      <c r="AS110" s="10">
        <f>+IF($H110=AS$6,$G110,0)-IF($I110=AS$6,$G110,0)</f>
        <v>0</v>
      </c>
      <c r="AT110" s="10">
        <f>+IF($H110=AT$6,$G110,0)-IF($I110=AT$6,$G110,0)</f>
        <v>0</v>
      </c>
      <c r="AU110" s="10">
        <f>+IF($H110=AU$6,$G110,0)-IF($I110=AU$6,$G110,0)</f>
        <v>0</v>
      </c>
      <c r="AV110" s="10">
        <f>+IF($H110=AV$6,$G110,0)-IF($I110=AV$6,$G110,0)</f>
        <v>0</v>
      </c>
      <c r="AW110" s="10">
        <f>+IF($H110=AW$6,$G110,0)-IF($I110=AW$6,$G110,0)</f>
        <v>0</v>
      </c>
      <c r="AX110" s="10">
        <f>+IF($H110=AX$6,$G110,0)-IF($I110=AX$6,$G110,0)</f>
        <v>0</v>
      </c>
      <c r="AY110" s="10">
        <f>+IF($H110=AY$6,$G110,0)-IF($I110=AY$6,$G110,0)</f>
        <v>0</v>
      </c>
      <c r="AZ110" s="10">
        <f>+IF($H110=AZ$6,$G110,0)-IF($I110=AZ$6,$G110,0)</f>
        <v>0</v>
      </c>
      <c r="BA110" s="10">
        <f>+IF($H110=BA$6,$C110,0)-IF($I110=BA$6,$C110,0)</f>
        <v>0</v>
      </c>
      <c r="BB110" s="10">
        <f>+IF($H110=BB$6,$C110,0)-IF($I110=BB$6,$C110,0)</f>
        <v>0</v>
      </c>
      <c r="BC110" s="10">
        <f>+IF($H110=BC$6,$C110,0)-IF($I110=BC$6,$C110,0)</f>
        <v>0</v>
      </c>
      <c r="BD110" s="10">
        <f>+IF($H110=BD$6,$C110,0)-IF($I110=BD$6,$C110,0)</f>
        <v>0</v>
      </c>
      <c r="BE110" s="10">
        <f>+IF($H110=BE$6,$C110,0)-IF($I110=BE$6,$C110,0)</f>
        <v>0</v>
      </c>
      <c r="BF110" s="10">
        <f>+IF($H110=BF$6,$C110,0)-IF($I110=BF$6,$C110,0)</f>
        <v>0</v>
      </c>
      <c r="BG110" s="10">
        <f>+IF($H110=BG$6,$C110,0)-IF($I110=BG$6,$C110,0)</f>
        <v>0</v>
      </c>
      <c r="BH110" s="10">
        <f>+IF($H110=BH$6,$C110,0)-IF($I110=BH$6,$C110,0)</f>
        <v>0</v>
      </c>
      <c r="BI110" s="10">
        <f>+IF($H110=BI$6,$G110,0)-IF($I110=BI$6,$G110,0)</f>
        <v>0</v>
      </c>
      <c r="BJ110" s="10">
        <f>+IF($H110=BJ$6,$G110,0)-IF($I110=BJ$6,$G110,0)</f>
        <v>0</v>
      </c>
      <c r="BK110" s="10">
        <f>+IF($H110=BK$6,$G110,0)-IF($I110=BK$6,$G110,0)</f>
        <v>0</v>
      </c>
      <c r="BL110" s="10">
        <f>+IF($H110=BL$6,$G110,0)-IF($I110=BL$6,$G110,0)</f>
        <v>0</v>
      </c>
      <c r="BM110" s="10">
        <f>+IF($H110=BM$6,$G110,0)-IF($I110=BM$6,$G110,0)</f>
        <v>0</v>
      </c>
      <c r="BN110" s="10">
        <f>+IF($H110=BN$6,$G110,0)-IF($I110=BN$6,$G110,0)</f>
        <v>0</v>
      </c>
      <c r="BO110" s="10">
        <f>+IF($H110=BO$6,$G110,0)-IF($I110=BO$6,$G110,0)</f>
        <v>0</v>
      </c>
      <c r="BP110" s="10">
        <f>+IF($H110=BP$6,$G110,0)-IF($I110=BP$6,$G110,0)</f>
        <v>0</v>
      </c>
      <c r="BQ110" s="10">
        <f>+IF($H110=BQ$6,$G110,0)-IF($I110=BQ$6,$G110,0)</f>
        <v>0</v>
      </c>
      <c r="BR110" s="10">
        <f>SUM(J110:BQ110)</f>
        <v>0</v>
      </c>
    </row>
    <row r="111" spans="1:70" s="9" customFormat="1" x14ac:dyDescent="0.25">
      <c r="A111" s="9">
        <v>45520</v>
      </c>
      <c r="B111" s="16" t="s">
        <v>45</v>
      </c>
      <c r="C111" s="11">
        <v>636.22</v>
      </c>
      <c r="D111" s="11" t="s">
        <v>13</v>
      </c>
      <c r="E111" s="11">
        <f>ROUND(IF(D111='[1]Liste choix'!$C$8,0,IF($H111=$S$6,(C111/1.14975*0.05*0.5),C111/1.14975*0.05)),2)</f>
        <v>0</v>
      </c>
      <c r="F111" s="11">
        <f>ROUND(IF(D111='[1]Liste choix'!$C$8,0,IF($H111=$S$6,C111/1.14975*0.09975*0.5,C111/1.14975*0.09975)),2)</f>
        <v>0</v>
      </c>
      <c r="G111" s="11">
        <f>C111-E111-F111</f>
        <v>636.22</v>
      </c>
      <c r="H111" s="9" t="s">
        <v>22</v>
      </c>
      <c r="I111" s="9" t="s">
        <v>17</v>
      </c>
      <c r="J111" s="10">
        <f>+IF($H111=$J$6,$G111,0)-IF($I111=$J$6,$G111,0)</f>
        <v>0</v>
      </c>
      <c r="K111" s="10">
        <f>+IF($H111=K$6,$G111,0)-IF($I111=K$6,$G111,0)</f>
        <v>0</v>
      </c>
      <c r="L111" s="10">
        <f>+IF($H111=L$6,$G111,0)-IF($I111=L$6,$G111,0)</f>
        <v>0</v>
      </c>
      <c r="M111" s="10">
        <f>+IF($H111=M$6,$G111,0)-IF($I111=M$6,$G111,0)</f>
        <v>0</v>
      </c>
      <c r="N111" s="10">
        <f>+IF($H111=N$6,$G111,0)-IF($I111=N$6,$G111,0)</f>
        <v>0</v>
      </c>
      <c r="O111" s="10">
        <f>+IF($H111=O$6,$G111,0)-IF($I111=O$6,$G111,0)</f>
        <v>636.22</v>
      </c>
      <c r="P111" s="10">
        <f>+IF($H111=P$6,$G111,0)-IF($I111=P$6,$G111,0)</f>
        <v>0</v>
      </c>
      <c r="Q111" s="10">
        <f>+IF($H111=Q$6,$G111,0)-IF($I111=Q$6,$G111,0)</f>
        <v>0</v>
      </c>
      <c r="R111" s="10">
        <f>+IF($H111=R$6,$G111,0)-IF($I111=R$6,$G111,0)</f>
        <v>0</v>
      </c>
      <c r="S111" s="10">
        <f>+IF($H111=S$6,$G111,0)-IF($I111=S$6,$G111,0)</f>
        <v>0</v>
      </c>
      <c r="T111" s="10">
        <f>+IF($H111=T$6,$G111,0)-IF($I111=T$6,$G111,0)</f>
        <v>0</v>
      </c>
      <c r="U111" s="10">
        <f>+IF($H111=U$6,$G111,0)-IF($I111=U$6,$G111,0)</f>
        <v>0</v>
      </c>
      <c r="V111" s="10">
        <f>+IF($H111=V$6,$G111,0)-IF($I111=V$6,$G111,0)</f>
        <v>0</v>
      </c>
      <c r="W111" s="10">
        <f>+IF($H111=W$6,$G111,0)-IF($I111=W$6,$G111,0)</f>
        <v>0</v>
      </c>
      <c r="X111" s="10">
        <f>+IF($H111=X$6,$G111,0)-IF($I111=X$6,$G111,0)</f>
        <v>0</v>
      </c>
      <c r="Y111" s="10">
        <f>+IF($H111=Y$6,$G111,0)-IF($I111=Y$6,$G111,0)</f>
        <v>0</v>
      </c>
      <c r="Z111" s="10">
        <f>+IF($H111=Z$6,$G111,0)-IF($I111=Z$6,$G111,0)</f>
        <v>0</v>
      </c>
      <c r="AA111" s="10">
        <f>+IF($H111=AA$6,$G111,0)-IF($I111=AA$6,$G111,0)</f>
        <v>0</v>
      </c>
      <c r="AB111" s="10">
        <f>+IF($H111=AB$6,$G111,0)-IF($I111=AB$6,$G111,0)</f>
        <v>0</v>
      </c>
      <c r="AC111" s="10">
        <f>+IF($H111=AC$6,$G111,0)-IF($I111=AC$6,$G111,0)</f>
        <v>0</v>
      </c>
      <c r="AD111" s="10">
        <f>+IF($H111=AD$6,$G111,0)-IF($I111=AD$6,$G111,0)</f>
        <v>0</v>
      </c>
      <c r="AE111" s="10">
        <f>+IF($H111=AE$6,$G111,0)-IF($I111=AE$6,$G111,0)</f>
        <v>0</v>
      </c>
      <c r="AF111" s="10">
        <f>+IF($H111=AF$6,$G111,0)-IF($I111=AF$6,$G111,0)</f>
        <v>0</v>
      </c>
      <c r="AG111" s="10">
        <f>+IF($H111=AG$6,$C111,0)-IF($I111=AG$6,$C111,0)</f>
        <v>-636.22</v>
      </c>
      <c r="AH111" s="10">
        <f>+IF($H111=AH$6,$C111,0)-IF($I111=AH$6,$C111,0)</f>
        <v>0</v>
      </c>
      <c r="AI111" s="10">
        <f>+IF($H111=AI$6,$C111,0)-IF($I111=AI$6,$C111,0)</f>
        <v>0</v>
      </c>
      <c r="AJ111" s="10">
        <f>+IF($H111=AJ$6,$C111,0)-IF($I111=AJ$6,$C111,0)</f>
        <v>0</v>
      </c>
      <c r="AK111" s="10">
        <f>IF(D111="payée",$E111,0)</f>
        <v>0</v>
      </c>
      <c r="AL111" s="10">
        <f>IF(D111="payée",$F111,0)</f>
        <v>0</v>
      </c>
      <c r="AM111" s="10">
        <f>IF(D111="perçue",-$E111,0)</f>
        <v>0</v>
      </c>
      <c r="AN111" s="10">
        <f>IF(D111="perçue",-$F111,0)</f>
        <v>0</v>
      </c>
      <c r="AO111" s="10">
        <f>+IF($H111=AO$6,$G111,0)-IF($I111=AO$6,$G111,0)</f>
        <v>0</v>
      </c>
      <c r="AP111" s="10">
        <f>+IF($H111=AP$6,$G111,0)-IF($I111=AP$6,$G111,0)</f>
        <v>0</v>
      </c>
      <c r="AQ111" s="10">
        <f>+IF($H111=AQ$6,$G111,0)-IF($I111=AQ$6,$G111,0)</f>
        <v>0</v>
      </c>
      <c r="AR111" s="10">
        <f>+IF($H111=AR$6,$G111,0)-IF($I111=AR$6,$G111,0)</f>
        <v>0</v>
      </c>
      <c r="AS111" s="10">
        <f>+IF($H111=AS$6,$G111,0)-IF($I111=AS$6,$G111,0)</f>
        <v>0</v>
      </c>
      <c r="AT111" s="10">
        <f>+IF($H111=AT$6,$G111,0)-IF($I111=AT$6,$G111,0)</f>
        <v>0</v>
      </c>
      <c r="AU111" s="10">
        <f>+IF($H111=AU$6,$G111,0)-IF($I111=AU$6,$G111,0)</f>
        <v>0</v>
      </c>
      <c r="AV111" s="10">
        <f>+IF($H111=AV$6,$G111,0)-IF($I111=AV$6,$G111,0)</f>
        <v>0</v>
      </c>
      <c r="AW111" s="10">
        <f>+IF($H111=AW$6,$G111,0)-IF($I111=AW$6,$G111,0)</f>
        <v>0</v>
      </c>
      <c r="AX111" s="10">
        <f>+IF($H111=AX$6,$G111,0)-IF($I111=AX$6,$G111,0)</f>
        <v>0</v>
      </c>
      <c r="AY111" s="10">
        <f>+IF($H111=AY$6,$G111,0)-IF($I111=AY$6,$G111,0)</f>
        <v>0</v>
      </c>
      <c r="AZ111" s="10">
        <f>+IF($H111=AZ$6,$G111,0)-IF($I111=AZ$6,$G111,0)</f>
        <v>0</v>
      </c>
      <c r="BA111" s="10">
        <f>+IF($H111=BA$6,$C111,0)-IF($I111=BA$6,$C111,0)</f>
        <v>0</v>
      </c>
      <c r="BB111" s="10">
        <f>+IF($H111=BB$6,$C111,0)-IF($I111=BB$6,$C111,0)</f>
        <v>0</v>
      </c>
      <c r="BC111" s="10">
        <f>+IF($H111=BC$6,$C111,0)-IF($I111=BC$6,$C111,0)</f>
        <v>0</v>
      </c>
      <c r="BD111" s="10">
        <f>+IF($H111=BD$6,$C111,0)-IF($I111=BD$6,$C111,0)</f>
        <v>0</v>
      </c>
      <c r="BE111" s="10">
        <f>+IF($H111=BE$6,$C111,0)-IF($I111=BE$6,$C111,0)</f>
        <v>0</v>
      </c>
      <c r="BF111" s="10">
        <f>+IF($H111=BF$6,$C111,0)-IF($I111=BF$6,$C111,0)</f>
        <v>0</v>
      </c>
      <c r="BG111" s="10">
        <f>+IF($H111=BG$6,$C111,0)-IF($I111=BG$6,$C111,0)</f>
        <v>0</v>
      </c>
      <c r="BH111" s="10">
        <f>+IF($H111=BH$6,$C111,0)-IF($I111=BH$6,$C111,0)</f>
        <v>0</v>
      </c>
      <c r="BI111" s="10">
        <f>+IF($H111=BI$6,$G111,0)-IF($I111=BI$6,$G111,0)</f>
        <v>0</v>
      </c>
      <c r="BJ111" s="10">
        <f>+IF($H111=BJ$6,$G111,0)-IF($I111=BJ$6,$G111,0)</f>
        <v>0</v>
      </c>
      <c r="BK111" s="10">
        <f>+IF($H111=BK$6,$G111,0)-IF($I111=BK$6,$G111,0)</f>
        <v>0</v>
      </c>
      <c r="BL111" s="10">
        <f>+IF($H111=BL$6,$G111,0)-IF($I111=BL$6,$G111,0)</f>
        <v>0</v>
      </c>
      <c r="BM111" s="10">
        <f>+IF($H111=BM$6,$G111,0)-IF($I111=BM$6,$G111,0)</f>
        <v>0</v>
      </c>
      <c r="BN111" s="10">
        <f>+IF($H111=BN$6,$G111,0)-IF($I111=BN$6,$G111,0)</f>
        <v>0</v>
      </c>
      <c r="BO111" s="10">
        <f>+IF($H111=BO$6,$G111,0)-IF($I111=BO$6,$G111,0)</f>
        <v>0</v>
      </c>
      <c r="BP111" s="10">
        <f>+IF($H111=BP$6,$G111,0)-IF($I111=BP$6,$G111,0)</f>
        <v>0</v>
      </c>
      <c r="BQ111" s="10">
        <f>+IF($H111=BQ$6,$G111,0)-IF($I111=BQ$6,$G111,0)</f>
        <v>0</v>
      </c>
      <c r="BR111" s="10">
        <f>SUM(J111:BQ111)</f>
        <v>0</v>
      </c>
    </row>
    <row r="112" spans="1:70" s="9" customFormat="1" x14ac:dyDescent="0.25">
      <c r="A112" s="9">
        <v>45520</v>
      </c>
      <c r="B112" s="16" t="s">
        <v>44</v>
      </c>
      <c r="C112" s="11">
        <v>3018.09</v>
      </c>
      <c r="D112" s="11" t="s">
        <v>13</v>
      </c>
      <c r="E112" s="11">
        <f>ROUND(IF(D112='[1]Liste choix'!$C$8,0,IF($H112=$S$6,(C112/1.14975*0.05*0.5),C112/1.14975*0.05)),2)</f>
        <v>0</v>
      </c>
      <c r="F112" s="11">
        <f>ROUND(IF(D112='[1]Liste choix'!$C$8,0,IF($H112=$S$6,C112/1.14975*0.09975*0.5,C112/1.14975*0.09975)),2)</f>
        <v>0</v>
      </c>
      <c r="G112" s="11">
        <f>C112-E112-F112</f>
        <v>3018.09</v>
      </c>
      <c r="H112" s="9" t="s">
        <v>17</v>
      </c>
      <c r="I112" s="9" t="s">
        <v>8</v>
      </c>
      <c r="J112" s="10">
        <f>+IF($H112=$J$6,$G112,0)-IF($I112=$J$6,$G112,0)</f>
        <v>0</v>
      </c>
      <c r="K112" s="10">
        <f>+IF($H112=K$6,$G112,0)-IF($I112=K$6,$G112,0)</f>
        <v>0</v>
      </c>
      <c r="L112" s="10">
        <f>+IF($H112=L$6,$G112,0)-IF($I112=L$6,$G112,0)</f>
        <v>0</v>
      </c>
      <c r="M112" s="10">
        <f>+IF($H112=M$6,$G112,0)-IF($I112=M$6,$G112,0)</f>
        <v>0</v>
      </c>
      <c r="N112" s="10">
        <f>+IF($H112=N$6,$G112,0)-IF($I112=N$6,$G112,0)</f>
        <v>0</v>
      </c>
      <c r="O112" s="10">
        <f>+IF($H112=O$6,$G112,0)-IF($I112=O$6,$G112,0)</f>
        <v>0</v>
      </c>
      <c r="P112" s="10">
        <f>+IF($H112=P$6,$G112,0)-IF($I112=P$6,$G112,0)</f>
        <v>0</v>
      </c>
      <c r="Q112" s="10">
        <f>+IF($H112=Q$6,$G112,0)-IF($I112=Q$6,$G112,0)</f>
        <v>0</v>
      </c>
      <c r="R112" s="10">
        <f>+IF($H112=R$6,$G112,0)-IF($I112=R$6,$G112,0)</f>
        <v>0</v>
      </c>
      <c r="S112" s="10">
        <f>+IF($H112=S$6,$G112,0)-IF($I112=S$6,$G112,0)</f>
        <v>0</v>
      </c>
      <c r="T112" s="10">
        <f>+IF($H112=T$6,$G112,0)-IF($I112=T$6,$G112,0)</f>
        <v>0</v>
      </c>
      <c r="U112" s="10">
        <f>+IF($H112=U$6,$G112,0)-IF($I112=U$6,$G112,0)</f>
        <v>0</v>
      </c>
      <c r="V112" s="10">
        <f>+IF($H112=V$6,$G112,0)-IF($I112=V$6,$G112,0)</f>
        <v>0</v>
      </c>
      <c r="W112" s="10">
        <f>+IF($H112=W$6,$G112,0)-IF($I112=W$6,$G112,0)</f>
        <v>0</v>
      </c>
      <c r="X112" s="10">
        <f>+IF($H112=X$6,$G112,0)-IF($I112=X$6,$G112,0)</f>
        <v>0</v>
      </c>
      <c r="Y112" s="10">
        <f>+IF($H112=Y$6,$G112,0)-IF($I112=Y$6,$G112,0)</f>
        <v>0</v>
      </c>
      <c r="Z112" s="10">
        <f>+IF($H112=Z$6,$G112,0)-IF($I112=Z$6,$G112,0)</f>
        <v>0</v>
      </c>
      <c r="AA112" s="10">
        <f>+IF($H112=AA$6,$G112,0)-IF($I112=AA$6,$G112,0)</f>
        <v>0</v>
      </c>
      <c r="AB112" s="10">
        <f>+IF($H112=AB$6,$G112,0)-IF($I112=AB$6,$G112,0)</f>
        <v>0</v>
      </c>
      <c r="AC112" s="10">
        <f>+IF($H112=AC$6,$G112,0)-IF($I112=AC$6,$G112,0)</f>
        <v>0</v>
      </c>
      <c r="AD112" s="10">
        <f>+IF($H112=AD$6,$G112,0)-IF($I112=AD$6,$G112,0)</f>
        <v>0</v>
      </c>
      <c r="AE112" s="10">
        <f>+IF($H112=AE$6,$G112,0)-IF($I112=AE$6,$G112,0)</f>
        <v>0</v>
      </c>
      <c r="AF112" s="10">
        <f>+IF($H112=AF$6,$G112,0)-IF($I112=AF$6,$G112,0)</f>
        <v>0</v>
      </c>
      <c r="AG112" s="10">
        <f>+IF($H112=AG$6,$C112,0)-IF($I112=AG$6,$C112,0)</f>
        <v>3018.09</v>
      </c>
      <c r="AH112" s="10">
        <f>+IF($H112=AH$6,$C112,0)-IF($I112=AH$6,$C112,0)</f>
        <v>-3018.09</v>
      </c>
      <c r="AI112" s="10">
        <f>+IF($H112=AI$6,$C112,0)-IF($I112=AI$6,$C112,0)</f>
        <v>0</v>
      </c>
      <c r="AJ112" s="10">
        <f>+IF($H112=AJ$6,$C112,0)-IF($I112=AJ$6,$C112,0)</f>
        <v>0</v>
      </c>
      <c r="AK112" s="10">
        <f>IF(D112="payée",$E112,0)</f>
        <v>0</v>
      </c>
      <c r="AL112" s="10">
        <f>IF(D112="payée",$F112,0)</f>
        <v>0</v>
      </c>
      <c r="AM112" s="10">
        <f>IF(D112="perçue",-$E112,0)</f>
        <v>0</v>
      </c>
      <c r="AN112" s="10">
        <f>IF(D112="perçue",-$F112,0)</f>
        <v>0</v>
      </c>
      <c r="AO112" s="10">
        <f>+IF($H112=AO$6,$G112,0)-IF($I112=AO$6,$G112,0)</f>
        <v>0</v>
      </c>
      <c r="AP112" s="10">
        <f>+IF($H112=AP$6,$G112,0)-IF($I112=AP$6,$G112,0)</f>
        <v>0</v>
      </c>
      <c r="AQ112" s="10">
        <f>+IF($H112=AQ$6,$G112,0)-IF($I112=AQ$6,$G112,0)</f>
        <v>0</v>
      </c>
      <c r="AR112" s="10">
        <f>+IF($H112=AR$6,$G112,0)-IF($I112=AR$6,$G112,0)</f>
        <v>0</v>
      </c>
      <c r="AS112" s="10">
        <f>+IF($H112=AS$6,$G112,0)-IF($I112=AS$6,$G112,0)</f>
        <v>0</v>
      </c>
      <c r="AT112" s="10">
        <f>+IF($H112=AT$6,$G112,0)-IF($I112=AT$6,$G112,0)</f>
        <v>0</v>
      </c>
      <c r="AU112" s="10">
        <f>+IF($H112=AU$6,$G112,0)-IF($I112=AU$6,$G112,0)</f>
        <v>0</v>
      </c>
      <c r="AV112" s="10">
        <f>+IF($H112=AV$6,$G112,0)-IF($I112=AV$6,$G112,0)</f>
        <v>0</v>
      </c>
      <c r="AW112" s="10">
        <f>+IF($H112=AW$6,$G112,0)-IF($I112=AW$6,$G112,0)</f>
        <v>0</v>
      </c>
      <c r="AX112" s="10">
        <f>+IF($H112=AX$6,$G112,0)-IF($I112=AX$6,$G112,0)</f>
        <v>0</v>
      </c>
      <c r="AY112" s="10">
        <f>+IF($H112=AY$6,$G112,0)-IF($I112=AY$6,$G112,0)</f>
        <v>0</v>
      </c>
      <c r="AZ112" s="10">
        <f>+IF($H112=AZ$6,$G112,0)-IF($I112=AZ$6,$G112,0)</f>
        <v>0</v>
      </c>
      <c r="BA112" s="10">
        <f>+IF($H112=BA$6,$C112,0)-IF($I112=BA$6,$C112,0)</f>
        <v>0</v>
      </c>
      <c r="BB112" s="10">
        <f>+IF($H112=BB$6,$C112,0)-IF($I112=BB$6,$C112,0)</f>
        <v>0</v>
      </c>
      <c r="BC112" s="10">
        <f>+IF($H112=BC$6,$C112,0)-IF($I112=BC$6,$C112,0)</f>
        <v>0</v>
      </c>
      <c r="BD112" s="10">
        <f>+IF($H112=BD$6,$C112,0)-IF($I112=BD$6,$C112,0)</f>
        <v>0</v>
      </c>
      <c r="BE112" s="10">
        <f>+IF($H112=BE$6,$C112,0)-IF($I112=BE$6,$C112,0)</f>
        <v>0</v>
      </c>
      <c r="BF112" s="10">
        <f>+IF($H112=BF$6,$C112,0)-IF($I112=BF$6,$C112,0)</f>
        <v>0</v>
      </c>
      <c r="BG112" s="10">
        <f>+IF($H112=BG$6,$C112,0)-IF($I112=BG$6,$C112,0)</f>
        <v>0</v>
      </c>
      <c r="BH112" s="10">
        <f>+IF($H112=BH$6,$C112,0)-IF($I112=BH$6,$C112,0)</f>
        <v>0</v>
      </c>
      <c r="BI112" s="10">
        <f>+IF($H112=BI$6,$G112,0)-IF($I112=BI$6,$G112,0)</f>
        <v>0</v>
      </c>
      <c r="BJ112" s="10">
        <f>+IF($H112=BJ$6,$G112,0)-IF($I112=BJ$6,$G112,0)</f>
        <v>0</v>
      </c>
      <c r="BK112" s="10">
        <f>+IF($H112=BK$6,$G112,0)-IF($I112=BK$6,$G112,0)</f>
        <v>0</v>
      </c>
      <c r="BL112" s="10">
        <f>+IF($H112=BL$6,$G112,0)-IF($I112=BL$6,$G112,0)</f>
        <v>0</v>
      </c>
      <c r="BM112" s="10">
        <f>+IF($H112=BM$6,$G112,0)-IF($I112=BM$6,$G112,0)</f>
        <v>0</v>
      </c>
      <c r="BN112" s="10">
        <f>+IF($H112=BN$6,$G112,0)-IF($I112=BN$6,$G112,0)</f>
        <v>0</v>
      </c>
      <c r="BO112" s="10">
        <f>+IF($H112=BO$6,$G112,0)-IF($I112=BO$6,$G112,0)</f>
        <v>0</v>
      </c>
      <c r="BP112" s="10">
        <f>+IF($H112=BP$6,$G112,0)-IF($I112=BP$6,$G112,0)</f>
        <v>0</v>
      </c>
      <c r="BQ112" s="10">
        <f>+IF($H112=BQ$6,$G112,0)-IF($I112=BQ$6,$G112,0)</f>
        <v>0</v>
      </c>
      <c r="BR112" s="10">
        <f>SUM(J112:BQ112)</f>
        <v>0</v>
      </c>
    </row>
    <row r="113" spans="1:70" s="9" customFormat="1" x14ac:dyDescent="0.25">
      <c r="A113" s="9">
        <v>45520</v>
      </c>
      <c r="B113" s="16" t="s">
        <v>43</v>
      </c>
      <c r="C113" s="11">
        <v>905.43</v>
      </c>
      <c r="D113" s="11" t="s">
        <v>13</v>
      </c>
      <c r="E113" s="11">
        <f>ROUND(IF(D113='[1]Liste choix'!$C$8,0,IF($H113=$S$6,(C113/1.14975*0.05*0.5),C113/1.14975*0.05)),2)</f>
        <v>0</v>
      </c>
      <c r="F113" s="11">
        <f>ROUND(IF(D113='[1]Liste choix'!$C$8,0,IF($H113=$S$6,C113/1.14975*0.09975*0.5,C113/1.14975*0.09975)),2)</f>
        <v>0</v>
      </c>
      <c r="G113" s="11">
        <f>C113-E113-F113</f>
        <v>905.43</v>
      </c>
      <c r="H113" s="9" t="s">
        <v>17</v>
      </c>
      <c r="I113" s="9" t="s">
        <v>8</v>
      </c>
      <c r="J113" s="10">
        <f>+IF($H113=$J$6,$G113,0)-IF($I113=$J$6,$G113,0)</f>
        <v>0</v>
      </c>
      <c r="K113" s="10">
        <f>+IF($H113=K$6,$G113,0)-IF($I113=K$6,$G113,0)</f>
        <v>0</v>
      </c>
      <c r="L113" s="10">
        <f>+IF($H113=L$6,$G113,0)-IF($I113=L$6,$G113,0)</f>
        <v>0</v>
      </c>
      <c r="M113" s="10">
        <f>+IF($H113=M$6,$G113,0)-IF($I113=M$6,$G113,0)</f>
        <v>0</v>
      </c>
      <c r="N113" s="10">
        <f>+IF($H113=N$6,$G113,0)-IF($I113=N$6,$G113,0)</f>
        <v>0</v>
      </c>
      <c r="O113" s="10">
        <f>+IF($H113=O$6,$G113,0)-IF($I113=O$6,$G113,0)</f>
        <v>0</v>
      </c>
      <c r="P113" s="10">
        <f>+IF($H113=P$6,$G113,0)-IF($I113=P$6,$G113,0)</f>
        <v>0</v>
      </c>
      <c r="Q113" s="10">
        <f>+IF($H113=Q$6,$G113,0)-IF($I113=Q$6,$G113,0)</f>
        <v>0</v>
      </c>
      <c r="R113" s="10">
        <f>+IF($H113=R$6,$G113,0)-IF($I113=R$6,$G113,0)</f>
        <v>0</v>
      </c>
      <c r="S113" s="10">
        <f>+IF($H113=S$6,$G113,0)-IF($I113=S$6,$G113,0)</f>
        <v>0</v>
      </c>
      <c r="T113" s="10">
        <f>+IF($H113=T$6,$G113,0)-IF($I113=T$6,$G113,0)</f>
        <v>0</v>
      </c>
      <c r="U113" s="10">
        <f>+IF($H113=U$6,$G113,0)-IF($I113=U$6,$G113,0)</f>
        <v>0</v>
      </c>
      <c r="V113" s="10">
        <f>+IF($H113=V$6,$G113,0)-IF($I113=V$6,$G113,0)</f>
        <v>0</v>
      </c>
      <c r="W113" s="10">
        <f>+IF($H113=W$6,$G113,0)-IF($I113=W$6,$G113,0)</f>
        <v>0</v>
      </c>
      <c r="X113" s="10">
        <f>+IF($H113=X$6,$G113,0)-IF($I113=X$6,$G113,0)</f>
        <v>0</v>
      </c>
      <c r="Y113" s="10">
        <f>+IF($H113=Y$6,$G113,0)-IF($I113=Y$6,$G113,0)</f>
        <v>0</v>
      </c>
      <c r="Z113" s="10">
        <f>+IF($H113=Z$6,$G113,0)-IF($I113=Z$6,$G113,0)</f>
        <v>0</v>
      </c>
      <c r="AA113" s="10">
        <f>+IF($H113=AA$6,$G113,0)-IF($I113=AA$6,$G113,0)</f>
        <v>0</v>
      </c>
      <c r="AB113" s="10">
        <f>+IF($H113=AB$6,$G113,0)-IF($I113=AB$6,$G113,0)</f>
        <v>0</v>
      </c>
      <c r="AC113" s="10">
        <f>+IF($H113=AC$6,$G113,0)-IF($I113=AC$6,$G113,0)</f>
        <v>0</v>
      </c>
      <c r="AD113" s="10">
        <f>+IF($H113=AD$6,$G113,0)-IF($I113=AD$6,$G113,0)</f>
        <v>0</v>
      </c>
      <c r="AE113" s="10">
        <f>+IF($H113=AE$6,$G113,0)-IF($I113=AE$6,$G113,0)</f>
        <v>0</v>
      </c>
      <c r="AF113" s="10">
        <f>+IF($H113=AF$6,$G113,0)-IF($I113=AF$6,$G113,0)</f>
        <v>0</v>
      </c>
      <c r="AG113" s="10">
        <f>+IF($H113=AG$6,$C113,0)-IF($I113=AG$6,$C113,0)</f>
        <v>905.43</v>
      </c>
      <c r="AH113" s="10">
        <f>+IF($H113=AH$6,$C113,0)-IF($I113=AH$6,$C113,0)</f>
        <v>-905.43</v>
      </c>
      <c r="AI113" s="10">
        <f>+IF($H113=AI$6,$C113,0)-IF($I113=AI$6,$C113,0)</f>
        <v>0</v>
      </c>
      <c r="AJ113" s="10">
        <f>+IF($H113=AJ$6,$C113,0)-IF($I113=AJ$6,$C113,0)</f>
        <v>0</v>
      </c>
      <c r="AK113" s="10">
        <f>IF(D113="payée",$E113,0)</f>
        <v>0</v>
      </c>
      <c r="AL113" s="10">
        <f>IF(D113="payée",$F113,0)</f>
        <v>0</v>
      </c>
      <c r="AM113" s="10">
        <f>IF(D113="perçue",-$E113,0)</f>
        <v>0</v>
      </c>
      <c r="AN113" s="10">
        <f>IF(D113="perçue",-$F113,0)</f>
        <v>0</v>
      </c>
      <c r="AO113" s="10">
        <f>+IF($H113=AO$6,$G113,0)-IF($I113=AO$6,$G113,0)</f>
        <v>0</v>
      </c>
      <c r="AP113" s="10">
        <f>+IF($H113=AP$6,$G113,0)-IF($I113=AP$6,$G113,0)</f>
        <v>0</v>
      </c>
      <c r="AQ113" s="10">
        <f>+IF($H113=AQ$6,$G113,0)-IF($I113=AQ$6,$G113,0)</f>
        <v>0</v>
      </c>
      <c r="AR113" s="10">
        <f>+IF($H113=AR$6,$G113,0)-IF($I113=AR$6,$G113,0)</f>
        <v>0</v>
      </c>
      <c r="AS113" s="10">
        <f>+IF($H113=AS$6,$G113,0)-IF($I113=AS$6,$G113,0)</f>
        <v>0</v>
      </c>
      <c r="AT113" s="10">
        <f>+IF($H113=AT$6,$G113,0)-IF($I113=AT$6,$G113,0)</f>
        <v>0</v>
      </c>
      <c r="AU113" s="10">
        <f>+IF($H113=AU$6,$G113,0)-IF($I113=AU$6,$G113,0)</f>
        <v>0</v>
      </c>
      <c r="AV113" s="10">
        <f>+IF($H113=AV$6,$G113,0)-IF($I113=AV$6,$G113,0)</f>
        <v>0</v>
      </c>
      <c r="AW113" s="10">
        <f>+IF($H113=AW$6,$G113,0)-IF($I113=AW$6,$G113,0)</f>
        <v>0</v>
      </c>
      <c r="AX113" s="10">
        <f>+IF($H113=AX$6,$G113,0)-IF($I113=AX$6,$G113,0)</f>
        <v>0</v>
      </c>
      <c r="AY113" s="10">
        <f>+IF($H113=AY$6,$G113,0)-IF($I113=AY$6,$G113,0)</f>
        <v>0</v>
      </c>
      <c r="AZ113" s="10">
        <f>+IF($H113=AZ$6,$G113,0)-IF($I113=AZ$6,$G113,0)</f>
        <v>0</v>
      </c>
      <c r="BA113" s="10">
        <f>+IF($H113=BA$6,$C113,0)-IF($I113=BA$6,$C113,0)</f>
        <v>0</v>
      </c>
      <c r="BB113" s="10">
        <f>+IF($H113=BB$6,$C113,0)-IF($I113=BB$6,$C113,0)</f>
        <v>0</v>
      </c>
      <c r="BC113" s="10">
        <f>+IF($H113=BC$6,$C113,0)-IF($I113=BC$6,$C113,0)</f>
        <v>0</v>
      </c>
      <c r="BD113" s="10">
        <f>+IF($H113=BD$6,$C113,0)-IF($I113=BD$6,$C113,0)</f>
        <v>0</v>
      </c>
      <c r="BE113" s="10">
        <f>+IF($H113=BE$6,$C113,0)-IF($I113=BE$6,$C113,0)</f>
        <v>0</v>
      </c>
      <c r="BF113" s="10">
        <f>+IF($H113=BF$6,$C113,0)-IF($I113=BF$6,$C113,0)</f>
        <v>0</v>
      </c>
      <c r="BG113" s="10">
        <f>+IF($H113=BG$6,$C113,0)-IF($I113=BG$6,$C113,0)</f>
        <v>0</v>
      </c>
      <c r="BH113" s="10">
        <f>+IF($H113=BH$6,$C113,0)-IF($I113=BH$6,$C113,0)</f>
        <v>0</v>
      </c>
      <c r="BI113" s="10">
        <f>+IF($H113=BI$6,$G113,0)-IF($I113=BI$6,$G113,0)</f>
        <v>0</v>
      </c>
      <c r="BJ113" s="10">
        <f>+IF($H113=BJ$6,$G113,0)-IF($I113=BJ$6,$G113,0)</f>
        <v>0</v>
      </c>
      <c r="BK113" s="10">
        <f>+IF($H113=BK$6,$G113,0)-IF($I113=BK$6,$G113,0)</f>
        <v>0</v>
      </c>
      <c r="BL113" s="10">
        <f>+IF($H113=BL$6,$G113,0)-IF($I113=BL$6,$G113,0)</f>
        <v>0</v>
      </c>
      <c r="BM113" s="10">
        <f>+IF($H113=BM$6,$G113,0)-IF($I113=BM$6,$G113,0)</f>
        <v>0</v>
      </c>
      <c r="BN113" s="10">
        <f>+IF($H113=BN$6,$G113,0)-IF($I113=BN$6,$G113,0)</f>
        <v>0</v>
      </c>
      <c r="BO113" s="10">
        <f>+IF($H113=BO$6,$G113,0)-IF($I113=BO$6,$G113,0)</f>
        <v>0</v>
      </c>
      <c r="BP113" s="10">
        <f>+IF($H113=BP$6,$G113,0)-IF($I113=BP$6,$G113,0)</f>
        <v>0</v>
      </c>
      <c r="BQ113" s="10">
        <f>+IF($H113=BQ$6,$G113,0)-IF($I113=BQ$6,$G113,0)</f>
        <v>0</v>
      </c>
      <c r="BR113" s="10">
        <f>SUM(J113:BQ113)</f>
        <v>0</v>
      </c>
    </row>
    <row r="114" spans="1:70" s="9" customFormat="1" x14ac:dyDescent="0.25">
      <c r="A114" s="9">
        <v>45520</v>
      </c>
      <c r="B114" s="16" t="s">
        <v>42</v>
      </c>
      <c r="C114" s="11">
        <v>2263.5700000000002</v>
      </c>
      <c r="D114" s="11" t="s">
        <v>13</v>
      </c>
      <c r="E114" s="11">
        <f>ROUND(IF(D114='[1]Liste choix'!$C$8,0,IF($H114=$S$6,(C114/1.14975*0.05*0.5),C114/1.14975*0.05)),2)</f>
        <v>0</v>
      </c>
      <c r="F114" s="11">
        <f>ROUND(IF(D114='[1]Liste choix'!$C$8,0,IF($H114=$S$6,C114/1.14975*0.09975*0.5,C114/1.14975*0.09975)),2)</f>
        <v>0</v>
      </c>
      <c r="G114" s="11">
        <f>C114-E114-F114</f>
        <v>2263.5700000000002</v>
      </c>
      <c r="H114" s="9" t="s">
        <v>17</v>
      </c>
      <c r="I114" s="9" t="s">
        <v>8</v>
      </c>
      <c r="J114" s="10">
        <f>+IF($H114=$J$6,$G114,0)-IF($I114=$J$6,$G114,0)</f>
        <v>0</v>
      </c>
      <c r="K114" s="10">
        <f>+IF($H114=K$6,$G114,0)-IF($I114=K$6,$G114,0)</f>
        <v>0</v>
      </c>
      <c r="L114" s="10">
        <f>+IF($H114=L$6,$G114,0)-IF($I114=L$6,$G114,0)</f>
        <v>0</v>
      </c>
      <c r="M114" s="10">
        <f>+IF($H114=M$6,$G114,0)-IF($I114=M$6,$G114,0)</f>
        <v>0</v>
      </c>
      <c r="N114" s="10">
        <f>+IF($H114=N$6,$G114,0)-IF($I114=N$6,$G114,0)</f>
        <v>0</v>
      </c>
      <c r="O114" s="10">
        <f>+IF($H114=O$6,$G114,0)-IF($I114=O$6,$G114,0)</f>
        <v>0</v>
      </c>
      <c r="P114" s="10">
        <f>+IF($H114=P$6,$G114,0)-IF($I114=P$6,$G114,0)</f>
        <v>0</v>
      </c>
      <c r="Q114" s="10">
        <f>+IF($H114=Q$6,$G114,0)-IF($I114=Q$6,$G114,0)</f>
        <v>0</v>
      </c>
      <c r="R114" s="10">
        <f>+IF($H114=R$6,$G114,0)-IF($I114=R$6,$G114,0)</f>
        <v>0</v>
      </c>
      <c r="S114" s="10">
        <f>+IF($H114=S$6,$G114,0)-IF($I114=S$6,$G114,0)</f>
        <v>0</v>
      </c>
      <c r="T114" s="10">
        <f>+IF($H114=T$6,$G114,0)-IF($I114=T$6,$G114,0)</f>
        <v>0</v>
      </c>
      <c r="U114" s="10">
        <f>+IF($H114=U$6,$G114,0)-IF($I114=U$6,$G114,0)</f>
        <v>0</v>
      </c>
      <c r="V114" s="10">
        <f>+IF($H114=V$6,$G114,0)-IF($I114=V$6,$G114,0)</f>
        <v>0</v>
      </c>
      <c r="W114" s="10">
        <f>+IF($H114=W$6,$G114,0)-IF($I114=W$6,$G114,0)</f>
        <v>0</v>
      </c>
      <c r="X114" s="10">
        <f>+IF($H114=X$6,$G114,0)-IF($I114=X$6,$G114,0)</f>
        <v>0</v>
      </c>
      <c r="Y114" s="10">
        <f>+IF($H114=Y$6,$G114,0)-IF($I114=Y$6,$G114,0)</f>
        <v>0</v>
      </c>
      <c r="Z114" s="10">
        <f>+IF($H114=Z$6,$G114,0)-IF($I114=Z$6,$G114,0)</f>
        <v>0</v>
      </c>
      <c r="AA114" s="10">
        <f>+IF($H114=AA$6,$G114,0)-IF($I114=AA$6,$G114,0)</f>
        <v>0</v>
      </c>
      <c r="AB114" s="10">
        <f>+IF($H114=AB$6,$G114,0)-IF($I114=AB$6,$G114,0)</f>
        <v>0</v>
      </c>
      <c r="AC114" s="10">
        <f>+IF($H114=AC$6,$G114,0)-IF($I114=AC$6,$G114,0)</f>
        <v>0</v>
      </c>
      <c r="AD114" s="10">
        <f>+IF($H114=AD$6,$G114,0)-IF($I114=AD$6,$G114,0)</f>
        <v>0</v>
      </c>
      <c r="AE114" s="10">
        <f>+IF($H114=AE$6,$G114,0)-IF($I114=AE$6,$G114,0)</f>
        <v>0</v>
      </c>
      <c r="AF114" s="10">
        <f>+IF($H114=AF$6,$G114,0)-IF($I114=AF$6,$G114,0)</f>
        <v>0</v>
      </c>
      <c r="AG114" s="10">
        <f>+IF($H114=AG$6,$C114,0)-IF($I114=AG$6,$C114,0)</f>
        <v>2263.5700000000002</v>
      </c>
      <c r="AH114" s="10">
        <f>+IF($H114=AH$6,$C114,0)-IF($I114=AH$6,$C114,0)</f>
        <v>-2263.5700000000002</v>
      </c>
      <c r="AI114" s="10">
        <f>+IF($H114=AI$6,$C114,0)-IF($I114=AI$6,$C114,0)</f>
        <v>0</v>
      </c>
      <c r="AJ114" s="10">
        <f>+IF($H114=AJ$6,$C114,0)-IF($I114=AJ$6,$C114,0)</f>
        <v>0</v>
      </c>
      <c r="AK114" s="10">
        <f>IF(D114="payée",$E114,0)</f>
        <v>0</v>
      </c>
      <c r="AL114" s="10">
        <f>IF(D114="payée",$F114,0)</f>
        <v>0</v>
      </c>
      <c r="AM114" s="10">
        <f>IF(D114="perçue",-$E114,0)</f>
        <v>0</v>
      </c>
      <c r="AN114" s="10">
        <f>IF(D114="perçue",-$F114,0)</f>
        <v>0</v>
      </c>
      <c r="AO114" s="10">
        <f>+IF($H114=AO$6,$G114,0)-IF($I114=AO$6,$G114,0)</f>
        <v>0</v>
      </c>
      <c r="AP114" s="10">
        <f>+IF($H114=AP$6,$G114,0)-IF($I114=AP$6,$G114,0)</f>
        <v>0</v>
      </c>
      <c r="AQ114" s="10">
        <f>+IF($H114=AQ$6,$G114,0)-IF($I114=AQ$6,$G114,0)</f>
        <v>0</v>
      </c>
      <c r="AR114" s="10">
        <f>+IF($H114=AR$6,$G114,0)-IF($I114=AR$6,$G114,0)</f>
        <v>0</v>
      </c>
      <c r="AS114" s="10">
        <f>+IF($H114=AS$6,$G114,0)-IF($I114=AS$6,$G114,0)</f>
        <v>0</v>
      </c>
      <c r="AT114" s="10">
        <f>+IF($H114=AT$6,$G114,0)-IF($I114=AT$6,$G114,0)</f>
        <v>0</v>
      </c>
      <c r="AU114" s="10">
        <f>+IF($H114=AU$6,$G114,0)-IF($I114=AU$6,$G114,0)</f>
        <v>0</v>
      </c>
      <c r="AV114" s="10">
        <f>+IF($H114=AV$6,$G114,0)-IF($I114=AV$6,$G114,0)</f>
        <v>0</v>
      </c>
      <c r="AW114" s="10">
        <f>+IF($H114=AW$6,$G114,0)-IF($I114=AW$6,$G114,0)</f>
        <v>0</v>
      </c>
      <c r="AX114" s="10">
        <f>+IF($H114=AX$6,$G114,0)-IF($I114=AX$6,$G114,0)</f>
        <v>0</v>
      </c>
      <c r="AY114" s="10">
        <f>+IF($H114=AY$6,$G114,0)-IF($I114=AY$6,$G114,0)</f>
        <v>0</v>
      </c>
      <c r="AZ114" s="10">
        <f>+IF($H114=AZ$6,$G114,0)-IF($I114=AZ$6,$G114,0)</f>
        <v>0</v>
      </c>
      <c r="BA114" s="10">
        <f>+IF($H114=BA$6,$C114,0)-IF($I114=BA$6,$C114,0)</f>
        <v>0</v>
      </c>
      <c r="BB114" s="10">
        <f>+IF($H114=BB$6,$C114,0)-IF($I114=BB$6,$C114,0)</f>
        <v>0</v>
      </c>
      <c r="BC114" s="10">
        <f>+IF($H114=BC$6,$C114,0)-IF($I114=BC$6,$C114,0)</f>
        <v>0</v>
      </c>
      <c r="BD114" s="10">
        <f>+IF($H114=BD$6,$C114,0)-IF($I114=BD$6,$C114,0)</f>
        <v>0</v>
      </c>
      <c r="BE114" s="10">
        <f>+IF($H114=BE$6,$C114,0)-IF($I114=BE$6,$C114,0)</f>
        <v>0</v>
      </c>
      <c r="BF114" s="10">
        <f>+IF($H114=BF$6,$C114,0)-IF($I114=BF$6,$C114,0)</f>
        <v>0</v>
      </c>
      <c r="BG114" s="10">
        <f>+IF($H114=BG$6,$C114,0)-IF($I114=BG$6,$C114,0)</f>
        <v>0</v>
      </c>
      <c r="BH114" s="10">
        <f>+IF($H114=BH$6,$C114,0)-IF($I114=BH$6,$C114,0)</f>
        <v>0</v>
      </c>
      <c r="BI114" s="10">
        <f>+IF($H114=BI$6,$G114,0)-IF($I114=BI$6,$G114,0)</f>
        <v>0</v>
      </c>
      <c r="BJ114" s="10">
        <f>+IF($H114=BJ$6,$G114,0)-IF($I114=BJ$6,$G114,0)</f>
        <v>0</v>
      </c>
      <c r="BK114" s="10">
        <f>+IF($H114=BK$6,$G114,0)-IF($I114=BK$6,$G114,0)</f>
        <v>0</v>
      </c>
      <c r="BL114" s="10">
        <f>+IF($H114=BL$6,$G114,0)-IF($I114=BL$6,$G114,0)</f>
        <v>0</v>
      </c>
      <c r="BM114" s="10">
        <f>+IF($H114=BM$6,$G114,0)-IF($I114=BM$6,$G114,0)</f>
        <v>0</v>
      </c>
      <c r="BN114" s="10">
        <f>+IF($H114=BN$6,$G114,0)-IF($I114=BN$6,$G114,0)</f>
        <v>0</v>
      </c>
      <c r="BO114" s="10">
        <f>+IF($H114=BO$6,$G114,0)-IF($I114=BO$6,$G114,0)</f>
        <v>0</v>
      </c>
      <c r="BP114" s="10">
        <f>+IF($H114=BP$6,$G114,0)-IF($I114=BP$6,$G114,0)</f>
        <v>0</v>
      </c>
      <c r="BQ114" s="10">
        <f>+IF($H114=BQ$6,$G114,0)-IF($I114=BQ$6,$G114,0)</f>
        <v>0</v>
      </c>
      <c r="BR114" s="10">
        <f>SUM(J114:BQ114)</f>
        <v>0</v>
      </c>
    </row>
    <row r="115" spans="1:70" s="9" customFormat="1" x14ac:dyDescent="0.25">
      <c r="A115" s="9">
        <v>45520</v>
      </c>
      <c r="B115" s="16" t="s">
        <v>41</v>
      </c>
      <c r="C115" s="11">
        <v>2263.5700000000002</v>
      </c>
      <c r="D115" s="11" t="s">
        <v>13</v>
      </c>
      <c r="E115" s="11">
        <f>ROUND(IF(D115='[1]Liste choix'!$C$8,0,IF($H115=$S$6,(C115/1.14975*0.05*0.5),C115/1.14975*0.05)),2)</f>
        <v>0</v>
      </c>
      <c r="F115" s="11">
        <f>ROUND(IF(D115='[1]Liste choix'!$C$8,0,IF($H115=$S$6,C115/1.14975*0.09975*0.5,C115/1.14975*0.09975)),2)</f>
        <v>0</v>
      </c>
      <c r="G115" s="11">
        <f>C115-E115-F115</f>
        <v>2263.5700000000002</v>
      </c>
      <c r="H115" s="9" t="s">
        <v>17</v>
      </c>
      <c r="I115" s="9" t="s">
        <v>8</v>
      </c>
      <c r="J115" s="10">
        <f>+IF($H115=$J$6,$G115,0)-IF($I115=$J$6,$G115,0)</f>
        <v>0</v>
      </c>
      <c r="K115" s="10">
        <f>+IF($H115=K$6,$G115,0)-IF($I115=K$6,$G115,0)</f>
        <v>0</v>
      </c>
      <c r="L115" s="10">
        <f>+IF($H115=L$6,$G115,0)-IF($I115=L$6,$G115,0)</f>
        <v>0</v>
      </c>
      <c r="M115" s="10">
        <f>+IF($H115=M$6,$G115,0)-IF($I115=M$6,$G115,0)</f>
        <v>0</v>
      </c>
      <c r="N115" s="10">
        <f>+IF($H115=N$6,$G115,0)-IF($I115=N$6,$G115,0)</f>
        <v>0</v>
      </c>
      <c r="O115" s="10">
        <f>+IF($H115=O$6,$G115,0)-IF($I115=O$6,$G115,0)</f>
        <v>0</v>
      </c>
      <c r="P115" s="10">
        <f>+IF($H115=P$6,$G115,0)-IF($I115=P$6,$G115,0)</f>
        <v>0</v>
      </c>
      <c r="Q115" s="10">
        <f>+IF($H115=Q$6,$G115,0)-IF($I115=Q$6,$G115,0)</f>
        <v>0</v>
      </c>
      <c r="R115" s="10">
        <f>+IF($H115=R$6,$G115,0)-IF($I115=R$6,$G115,0)</f>
        <v>0</v>
      </c>
      <c r="S115" s="10">
        <f>+IF($H115=S$6,$G115,0)-IF($I115=S$6,$G115,0)</f>
        <v>0</v>
      </c>
      <c r="T115" s="10">
        <f>+IF($H115=T$6,$G115,0)-IF($I115=T$6,$G115,0)</f>
        <v>0</v>
      </c>
      <c r="U115" s="10">
        <f>+IF($H115=U$6,$G115,0)-IF($I115=U$6,$G115,0)</f>
        <v>0</v>
      </c>
      <c r="V115" s="10">
        <f>+IF($H115=V$6,$G115,0)-IF($I115=V$6,$G115,0)</f>
        <v>0</v>
      </c>
      <c r="W115" s="10">
        <f>+IF($H115=W$6,$G115,0)-IF($I115=W$6,$G115,0)</f>
        <v>0</v>
      </c>
      <c r="X115" s="10">
        <f>+IF($H115=X$6,$G115,0)-IF($I115=X$6,$G115,0)</f>
        <v>0</v>
      </c>
      <c r="Y115" s="10">
        <f>+IF($H115=Y$6,$G115,0)-IF($I115=Y$6,$G115,0)</f>
        <v>0</v>
      </c>
      <c r="Z115" s="10">
        <f>+IF($H115=Z$6,$G115,0)-IF($I115=Z$6,$G115,0)</f>
        <v>0</v>
      </c>
      <c r="AA115" s="10">
        <f>+IF($H115=AA$6,$G115,0)-IF($I115=AA$6,$G115,0)</f>
        <v>0</v>
      </c>
      <c r="AB115" s="10">
        <f>+IF($H115=AB$6,$G115,0)-IF($I115=AB$6,$G115,0)</f>
        <v>0</v>
      </c>
      <c r="AC115" s="10">
        <f>+IF($H115=AC$6,$G115,0)-IF($I115=AC$6,$G115,0)</f>
        <v>0</v>
      </c>
      <c r="AD115" s="10">
        <f>+IF($H115=AD$6,$G115,0)-IF($I115=AD$6,$G115,0)</f>
        <v>0</v>
      </c>
      <c r="AE115" s="10">
        <f>+IF($H115=AE$6,$G115,0)-IF($I115=AE$6,$G115,0)</f>
        <v>0</v>
      </c>
      <c r="AF115" s="10">
        <f>+IF($H115=AF$6,$G115,0)-IF($I115=AF$6,$G115,0)</f>
        <v>0</v>
      </c>
      <c r="AG115" s="10">
        <f>+IF($H115=AG$6,$C115,0)-IF($I115=AG$6,$C115,0)</f>
        <v>2263.5700000000002</v>
      </c>
      <c r="AH115" s="10">
        <f>+IF($H115=AH$6,$C115,0)-IF($I115=AH$6,$C115,0)</f>
        <v>-2263.5700000000002</v>
      </c>
      <c r="AI115" s="10">
        <f>+IF($H115=AI$6,$C115,0)-IF($I115=AI$6,$C115,0)</f>
        <v>0</v>
      </c>
      <c r="AJ115" s="10">
        <f>+IF($H115=AJ$6,$C115,0)-IF($I115=AJ$6,$C115,0)</f>
        <v>0</v>
      </c>
      <c r="AK115" s="10">
        <f>IF(D115="payée",$E115,0)</f>
        <v>0</v>
      </c>
      <c r="AL115" s="10">
        <f>IF(D115="payée",$F115,0)</f>
        <v>0</v>
      </c>
      <c r="AM115" s="10">
        <f>IF(D115="perçue",-$E115,0)</f>
        <v>0</v>
      </c>
      <c r="AN115" s="10">
        <f>IF(D115="perçue",-$F115,0)</f>
        <v>0</v>
      </c>
      <c r="AO115" s="10">
        <f>+IF($H115=AO$6,$G115,0)-IF($I115=AO$6,$G115,0)</f>
        <v>0</v>
      </c>
      <c r="AP115" s="10">
        <f>+IF($H115=AP$6,$G115,0)-IF($I115=AP$6,$G115,0)</f>
        <v>0</v>
      </c>
      <c r="AQ115" s="10">
        <f>+IF($H115=AQ$6,$G115,0)-IF($I115=AQ$6,$G115,0)</f>
        <v>0</v>
      </c>
      <c r="AR115" s="10">
        <f>+IF($H115=AR$6,$G115,0)-IF($I115=AR$6,$G115,0)</f>
        <v>0</v>
      </c>
      <c r="AS115" s="10">
        <f>+IF($H115=AS$6,$G115,0)-IF($I115=AS$6,$G115,0)</f>
        <v>0</v>
      </c>
      <c r="AT115" s="10">
        <f>+IF($H115=AT$6,$G115,0)-IF($I115=AT$6,$G115,0)</f>
        <v>0</v>
      </c>
      <c r="AU115" s="10">
        <f>+IF($H115=AU$6,$G115,0)-IF($I115=AU$6,$G115,0)</f>
        <v>0</v>
      </c>
      <c r="AV115" s="10">
        <f>+IF($H115=AV$6,$G115,0)-IF($I115=AV$6,$G115,0)</f>
        <v>0</v>
      </c>
      <c r="AW115" s="10">
        <f>+IF($H115=AW$6,$G115,0)-IF($I115=AW$6,$G115,0)</f>
        <v>0</v>
      </c>
      <c r="AX115" s="10">
        <f>+IF($H115=AX$6,$G115,0)-IF($I115=AX$6,$G115,0)</f>
        <v>0</v>
      </c>
      <c r="AY115" s="10">
        <f>+IF($H115=AY$6,$G115,0)-IF($I115=AY$6,$G115,0)</f>
        <v>0</v>
      </c>
      <c r="AZ115" s="10">
        <f>+IF($H115=AZ$6,$G115,0)-IF($I115=AZ$6,$G115,0)</f>
        <v>0</v>
      </c>
      <c r="BA115" s="10">
        <f>+IF($H115=BA$6,$C115,0)-IF($I115=BA$6,$C115,0)</f>
        <v>0</v>
      </c>
      <c r="BB115" s="10">
        <f>+IF($H115=BB$6,$C115,0)-IF($I115=BB$6,$C115,0)</f>
        <v>0</v>
      </c>
      <c r="BC115" s="10">
        <f>+IF($H115=BC$6,$C115,0)-IF($I115=BC$6,$C115,0)</f>
        <v>0</v>
      </c>
      <c r="BD115" s="10">
        <f>+IF($H115=BD$6,$C115,0)-IF($I115=BD$6,$C115,0)</f>
        <v>0</v>
      </c>
      <c r="BE115" s="10">
        <f>+IF($H115=BE$6,$C115,0)-IF($I115=BE$6,$C115,0)</f>
        <v>0</v>
      </c>
      <c r="BF115" s="10">
        <f>+IF($H115=BF$6,$C115,0)-IF($I115=BF$6,$C115,0)</f>
        <v>0</v>
      </c>
      <c r="BG115" s="10">
        <f>+IF($H115=BG$6,$C115,0)-IF($I115=BG$6,$C115,0)</f>
        <v>0</v>
      </c>
      <c r="BH115" s="10">
        <f>+IF($H115=BH$6,$C115,0)-IF($I115=BH$6,$C115,0)</f>
        <v>0</v>
      </c>
      <c r="BI115" s="10">
        <f>+IF($H115=BI$6,$G115,0)-IF($I115=BI$6,$G115,0)</f>
        <v>0</v>
      </c>
      <c r="BJ115" s="10">
        <f>+IF($H115=BJ$6,$G115,0)-IF($I115=BJ$6,$G115,0)</f>
        <v>0</v>
      </c>
      <c r="BK115" s="10">
        <f>+IF($H115=BK$6,$G115,0)-IF($I115=BK$6,$G115,0)</f>
        <v>0</v>
      </c>
      <c r="BL115" s="10">
        <f>+IF($H115=BL$6,$G115,0)-IF($I115=BL$6,$G115,0)</f>
        <v>0</v>
      </c>
      <c r="BM115" s="10">
        <f>+IF($H115=BM$6,$G115,0)-IF($I115=BM$6,$G115,0)</f>
        <v>0</v>
      </c>
      <c r="BN115" s="10">
        <f>+IF($H115=BN$6,$G115,0)-IF($I115=BN$6,$G115,0)</f>
        <v>0</v>
      </c>
      <c r="BO115" s="10">
        <f>+IF($H115=BO$6,$G115,0)-IF($I115=BO$6,$G115,0)</f>
        <v>0</v>
      </c>
      <c r="BP115" s="10">
        <f>+IF($H115=BP$6,$G115,0)-IF($I115=BP$6,$G115,0)</f>
        <v>0</v>
      </c>
      <c r="BQ115" s="10">
        <f>+IF($H115=BQ$6,$G115,0)-IF($I115=BQ$6,$G115,0)</f>
        <v>0</v>
      </c>
      <c r="BR115" s="10">
        <f>SUM(J115:BQ115)</f>
        <v>0</v>
      </c>
    </row>
    <row r="116" spans="1:70" s="9" customFormat="1" x14ac:dyDescent="0.25">
      <c r="A116" s="9">
        <v>45520</v>
      </c>
      <c r="B116" s="16" t="s">
        <v>40</v>
      </c>
      <c r="C116" s="11">
        <v>999.13</v>
      </c>
      <c r="D116" s="11" t="s">
        <v>13</v>
      </c>
      <c r="E116" s="11">
        <f>ROUND(IF(D116='[1]Liste choix'!$C$8,0,IF($H116=$S$6,(C116/1.14975*0.05*0.5),C116/1.14975*0.05)),2)</f>
        <v>0</v>
      </c>
      <c r="F116" s="11">
        <f>ROUND(IF(D116='[1]Liste choix'!$C$8,0,IF($H116=$S$6,C116/1.14975*0.09975*0.5,C116/1.14975*0.09975)),2)</f>
        <v>0</v>
      </c>
      <c r="G116" s="11">
        <f>C116-E116-F116</f>
        <v>999.13</v>
      </c>
      <c r="H116" s="9" t="s">
        <v>17</v>
      </c>
      <c r="I116" s="9" t="s">
        <v>8</v>
      </c>
      <c r="J116" s="10">
        <f>+IF($H116=$J$6,$G116,0)-IF($I116=$J$6,$G116,0)</f>
        <v>0</v>
      </c>
      <c r="K116" s="10">
        <f>+IF($H116=K$6,$G116,0)-IF($I116=K$6,$G116,0)</f>
        <v>0</v>
      </c>
      <c r="L116" s="10">
        <f>+IF($H116=L$6,$G116,0)-IF($I116=L$6,$G116,0)</f>
        <v>0</v>
      </c>
      <c r="M116" s="10">
        <f>+IF($H116=M$6,$G116,0)-IF($I116=M$6,$G116,0)</f>
        <v>0</v>
      </c>
      <c r="N116" s="10">
        <f>+IF($H116=N$6,$G116,0)-IF($I116=N$6,$G116,0)</f>
        <v>0</v>
      </c>
      <c r="O116" s="10">
        <f>+IF($H116=O$6,$G116,0)-IF($I116=O$6,$G116,0)</f>
        <v>0</v>
      </c>
      <c r="P116" s="10">
        <f>+IF($H116=P$6,$G116,0)-IF($I116=P$6,$G116,0)</f>
        <v>0</v>
      </c>
      <c r="Q116" s="10">
        <f>+IF($H116=Q$6,$G116,0)-IF($I116=Q$6,$G116,0)</f>
        <v>0</v>
      </c>
      <c r="R116" s="10">
        <f>+IF($H116=R$6,$G116,0)-IF($I116=R$6,$G116,0)</f>
        <v>0</v>
      </c>
      <c r="S116" s="10">
        <f>+IF($H116=S$6,$G116,0)-IF($I116=S$6,$G116,0)</f>
        <v>0</v>
      </c>
      <c r="T116" s="10">
        <f>+IF($H116=T$6,$G116,0)-IF($I116=T$6,$G116,0)</f>
        <v>0</v>
      </c>
      <c r="U116" s="10">
        <f>+IF($H116=U$6,$G116,0)-IF($I116=U$6,$G116,0)</f>
        <v>0</v>
      </c>
      <c r="V116" s="10">
        <f>+IF($H116=V$6,$G116,0)-IF($I116=V$6,$G116,0)</f>
        <v>0</v>
      </c>
      <c r="W116" s="10">
        <f>+IF($H116=W$6,$G116,0)-IF($I116=W$6,$G116,0)</f>
        <v>0</v>
      </c>
      <c r="X116" s="10">
        <f>+IF($H116=X$6,$G116,0)-IF($I116=X$6,$G116,0)</f>
        <v>0</v>
      </c>
      <c r="Y116" s="10">
        <f>+IF($H116=Y$6,$G116,0)-IF($I116=Y$6,$G116,0)</f>
        <v>0</v>
      </c>
      <c r="Z116" s="10">
        <f>+IF($H116=Z$6,$G116,0)-IF($I116=Z$6,$G116,0)</f>
        <v>0</v>
      </c>
      <c r="AA116" s="10">
        <f>+IF($H116=AA$6,$G116,0)-IF($I116=AA$6,$G116,0)</f>
        <v>0</v>
      </c>
      <c r="AB116" s="10">
        <f>+IF($H116=AB$6,$G116,0)-IF($I116=AB$6,$G116,0)</f>
        <v>0</v>
      </c>
      <c r="AC116" s="10">
        <f>+IF($H116=AC$6,$G116,0)-IF($I116=AC$6,$G116,0)</f>
        <v>0</v>
      </c>
      <c r="AD116" s="10">
        <f>+IF($H116=AD$6,$G116,0)-IF($I116=AD$6,$G116,0)</f>
        <v>0</v>
      </c>
      <c r="AE116" s="10">
        <f>+IF($H116=AE$6,$G116,0)-IF($I116=AE$6,$G116,0)</f>
        <v>0</v>
      </c>
      <c r="AF116" s="10">
        <f>+IF($H116=AF$6,$G116,0)-IF($I116=AF$6,$G116,0)</f>
        <v>0</v>
      </c>
      <c r="AG116" s="10">
        <f>+IF($H116=AG$6,$C116,0)-IF($I116=AG$6,$C116,0)</f>
        <v>999.13</v>
      </c>
      <c r="AH116" s="10">
        <f>+IF($H116=AH$6,$C116,0)-IF($I116=AH$6,$C116,0)</f>
        <v>-999.13</v>
      </c>
      <c r="AI116" s="10">
        <f>+IF($H116=AI$6,$C116,0)-IF($I116=AI$6,$C116,0)</f>
        <v>0</v>
      </c>
      <c r="AJ116" s="10">
        <f>+IF($H116=AJ$6,$C116,0)-IF($I116=AJ$6,$C116,0)</f>
        <v>0</v>
      </c>
      <c r="AK116" s="10">
        <f>IF(D116="payée",$E116,0)</f>
        <v>0</v>
      </c>
      <c r="AL116" s="10">
        <f>IF(D116="payée",$F116,0)</f>
        <v>0</v>
      </c>
      <c r="AM116" s="10">
        <f>IF(D116="perçue",-$E116,0)</f>
        <v>0</v>
      </c>
      <c r="AN116" s="10">
        <f>IF(D116="perçue",-$F116,0)</f>
        <v>0</v>
      </c>
      <c r="AO116" s="10">
        <f>+IF($H116=AO$6,$G116,0)-IF($I116=AO$6,$G116,0)</f>
        <v>0</v>
      </c>
      <c r="AP116" s="10">
        <f>+IF($H116=AP$6,$G116,0)-IF($I116=AP$6,$G116,0)</f>
        <v>0</v>
      </c>
      <c r="AQ116" s="10">
        <f>+IF($H116=AQ$6,$G116,0)-IF($I116=AQ$6,$G116,0)</f>
        <v>0</v>
      </c>
      <c r="AR116" s="10">
        <f>+IF($H116=AR$6,$G116,0)-IF($I116=AR$6,$G116,0)</f>
        <v>0</v>
      </c>
      <c r="AS116" s="10">
        <f>+IF($H116=AS$6,$G116,0)-IF($I116=AS$6,$G116,0)</f>
        <v>0</v>
      </c>
      <c r="AT116" s="10">
        <f>+IF($H116=AT$6,$G116,0)-IF($I116=AT$6,$G116,0)</f>
        <v>0</v>
      </c>
      <c r="AU116" s="10">
        <f>+IF($H116=AU$6,$G116,0)-IF($I116=AU$6,$G116,0)</f>
        <v>0</v>
      </c>
      <c r="AV116" s="10">
        <f>+IF($H116=AV$6,$G116,0)-IF($I116=AV$6,$G116,0)</f>
        <v>0</v>
      </c>
      <c r="AW116" s="10">
        <f>+IF($H116=AW$6,$G116,0)-IF($I116=AW$6,$G116,0)</f>
        <v>0</v>
      </c>
      <c r="AX116" s="10">
        <f>+IF($H116=AX$6,$G116,0)-IF($I116=AX$6,$G116,0)</f>
        <v>0</v>
      </c>
      <c r="AY116" s="10">
        <f>+IF($H116=AY$6,$G116,0)-IF($I116=AY$6,$G116,0)</f>
        <v>0</v>
      </c>
      <c r="AZ116" s="10">
        <f>+IF($H116=AZ$6,$G116,0)-IF($I116=AZ$6,$G116,0)</f>
        <v>0</v>
      </c>
      <c r="BA116" s="10">
        <f>+IF($H116=BA$6,$C116,0)-IF($I116=BA$6,$C116,0)</f>
        <v>0</v>
      </c>
      <c r="BB116" s="10">
        <f>+IF($H116=BB$6,$C116,0)-IF($I116=BB$6,$C116,0)</f>
        <v>0</v>
      </c>
      <c r="BC116" s="10">
        <f>+IF($H116=BC$6,$C116,0)-IF($I116=BC$6,$C116,0)</f>
        <v>0</v>
      </c>
      <c r="BD116" s="10">
        <f>+IF($H116=BD$6,$C116,0)-IF($I116=BD$6,$C116,0)</f>
        <v>0</v>
      </c>
      <c r="BE116" s="10">
        <f>+IF($H116=BE$6,$C116,0)-IF($I116=BE$6,$C116,0)</f>
        <v>0</v>
      </c>
      <c r="BF116" s="10">
        <f>+IF($H116=BF$6,$C116,0)-IF($I116=BF$6,$C116,0)</f>
        <v>0</v>
      </c>
      <c r="BG116" s="10">
        <f>+IF($H116=BG$6,$C116,0)-IF($I116=BG$6,$C116,0)</f>
        <v>0</v>
      </c>
      <c r="BH116" s="10">
        <f>+IF($H116=BH$6,$C116,0)-IF($I116=BH$6,$C116,0)</f>
        <v>0</v>
      </c>
      <c r="BI116" s="10">
        <f>+IF($H116=BI$6,$G116,0)-IF($I116=BI$6,$G116,0)</f>
        <v>0</v>
      </c>
      <c r="BJ116" s="10">
        <f>+IF($H116=BJ$6,$G116,0)-IF($I116=BJ$6,$G116,0)</f>
        <v>0</v>
      </c>
      <c r="BK116" s="10">
        <f>+IF($H116=BK$6,$G116,0)-IF($I116=BK$6,$G116,0)</f>
        <v>0</v>
      </c>
      <c r="BL116" s="10">
        <f>+IF($H116=BL$6,$G116,0)-IF($I116=BL$6,$G116,0)</f>
        <v>0</v>
      </c>
      <c r="BM116" s="10">
        <f>+IF($H116=BM$6,$G116,0)-IF($I116=BM$6,$G116,0)</f>
        <v>0</v>
      </c>
      <c r="BN116" s="10">
        <f>+IF($H116=BN$6,$G116,0)-IF($I116=BN$6,$G116,0)</f>
        <v>0</v>
      </c>
      <c r="BO116" s="10">
        <f>+IF($H116=BO$6,$G116,0)-IF($I116=BO$6,$G116,0)</f>
        <v>0</v>
      </c>
      <c r="BP116" s="10">
        <f>+IF($H116=BP$6,$G116,0)-IF($I116=BP$6,$G116,0)</f>
        <v>0</v>
      </c>
      <c r="BQ116" s="10">
        <f>+IF($H116=BQ$6,$G116,0)-IF($I116=BQ$6,$G116,0)</f>
        <v>0</v>
      </c>
      <c r="BR116" s="10">
        <f>SUM(J116:BQ116)</f>
        <v>0</v>
      </c>
    </row>
    <row r="117" spans="1:70" s="9" customFormat="1" x14ac:dyDescent="0.25">
      <c r="A117" s="9">
        <v>45520</v>
      </c>
      <c r="B117" s="16" t="s">
        <v>39</v>
      </c>
      <c r="C117" s="11">
        <v>11871.17</v>
      </c>
      <c r="D117" s="11" t="s">
        <v>13</v>
      </c>
      <c r="E117" s="11">
        <f>ROUND(IF(D117='[1]Liste choix'!$C$8,0,IF($H117=$S$6,(C117/1.14975*0.05*0.5),C117/1.14975*0.05)),2)</f>
        <v>0</v>
      </c>
      <c r="F117" s="11">
        <f>ROUND(IF(D117='[1]Liste choix'!$C$8,0,IF($H117=$S$6,C117/1.14975*0.09975*0.5,C117/1.14975*0.09975)),2)</f>
        <v>0</v>
      </c>
      <c r="G117" s="11">
        <f>C117-E117-F117</f>
        <v>11871.17</v>
      </c>
      <c r="H117" s="9" t="s">
        <v>17</v>
      </c>
      <c r="I117" s="9" t="s">
        <v>8</v>
      </c>
      <c r="J117" s="10">
        <f>+IF($H117=$J$6,$G117,0)-IF($I117=$J$6,$G117,0)</f>
        <v>0</v>
      </c>
      <c r="K117" s="10">
        <f>+IF($H117=K$6,$G117,0)-IF($I117=K$6,$G117,0)</f>
        <v>0</v>
      </c>
      <c r="L117" s="10">
        <f>+IF($H117=L$6,$G117,0)-IF($I117=L$6,$G117,0)</f>
        <v>0</v>
      </c>
      <c r="M117" s="10">
        <f>+IF($H117=M$6,$G117,0)-IF($I117=M$6,$G117,0)</f>
        <v>0</v>
      </c>
      <c r="N117" s="10">
        <f>+IF($H117=N$6,$G117,0)-IF($I117=N$6,$G117,0)</f>
        <v>0</v>
      </c>
      <c r="O117" s="10">
        <f>+IF($H117=O$6,$G117,0)-IF($I117=O$6,$G117,0)</f>
        <v>0</v>
      </c>
      <c r="P117" s="10">
        <f>+IF($H117=P$6,$G117,0)-IF($I117=P$6,$G117,0)</f>
        <v>0</v>
      </c>
      <c r="Q117" s="10">
        <f>+IF($H117=Q$6,$G117,0)-IF($I117=Q$6,$G117,0)</f>
        <v>0</v>
      </c>
      <c r="R117" s="10">
        <f>+IF($H117=R$6,$G117,0)-IF($I117=R$6,$G117,0)</f>
        <v>0</v>
      </c>
      <c r="S117" s="10">
        <f>+IF($H117=S$6,$G117,0)-IF($I117=S$6,$G117,0)</f>
        <v>0</v>
      </c>
      <c r="T117" s="10">
        <f>+IF($H117=T$6,$G117,0)-IF($I117=T$6,$G117,0)</f>
        <v>0</v>
      </c>
      <c r="U117" s="10">
        <f>+IF($H117=U$6,$G117,0)-IF($I117=U$6,$G117,0)</f>
        <v>0</v>
      </c>
      <c r="V117" s="10">
        <f>+IF($H117=V$6,$G117,0)-IF($I117=V$6,$G117,0)</f>
        <v>0</v>
      </c>
      <c r="W117" s="10">
        <f>+IF($H117=W$6,$G117,0)-IF($I117=W$6,$G117,0)</f>
        <v>0</v>
      </c>
      <c r="X117" s="10">
        <f>+IF($H117=X$6,$G117,0)-IF($I117=X$6,$G117,0)</f>
        <v>0</v>
      </c>
      <c r="Y117" s="10">
        <f>+IF($H117=Y$6,$G117,0)-IF($I117=Y$6,$G117,0)</f>
        <v>0</v>
      </c>
      <c r="Z117" s="10">
        <f>+IF($H117=Z$6,$G117,0)-IF($I117=Z$6,$G117,0)</f>
        <v>0</v>
      </c>
      <c r="AA117" s="10">
        <f>+IF($H117=AA$6,$G117,0)-IF($I117=AA$6,$G117,0)</f>
        <v>0</v>
      </c>
      <c r="AB117" s="10">
        <f>+IF($H117=AB$6,$G117,0)-IF($I117=AB$6,$G117,0)</f>
        <v>0</v>
      </c>
      <c r="AC117" s="10">
        <f>+IF($H117=AC$6,$G117,0)-IF($I117=AC$6,$G117,0)</f>
        <v>0</v>
      </c>
      <c r="AD117" s="10">
        <f>+IF($H117=AD$6,$G117,0)-IF($I117=AD$6,$G117,0)</f>
        <v>0</v>
      </c>
      <c r="AE117" s="10">
        <f>+IF($H117=AE$6,$G117,0)-IF($I117=AE$6,$G117,0)</f>
        <v>0</v>
      </c>
      <c r="AF117" s="10">
        <f>+IF($H117=AF$6,$G117,0)-IF($I117=AF$6,$G117,0)</f>
        <v>0</v>
      </c>
      <c r="AG117" s="10">
        <f>+IF($H117=AG$6,$C117,0)-IF($I117=AG$6,$C117,0)</f>
        <v>11871.17</v>
      </c>
      <c r="AH117" s="10">
        <f>+IF($H117=AH$6,$C117,0)-IF($I117=AH$6,$C117,0)</f>
        <v>-11871.17</v>
      </c>
      <c r="AI117" s="10">
        <f>+IF($H117=AI$6,$C117,0)-IF($I117=AI$6,$C117,0)</f>
        <v>0</v>
      </c>
      <c r="AJ117" s="10">
        <f>+IF($H117=AJ$6,$C117,0)-IF($I117=AJ$6,$C117,0)</f>
        <v>0</v>
      </c>
      <c r="AK117" s="10">
        <f>IF(D117="payée",$E117,0)</f>
        <v>0</v>
      </c>
      <c r="AL117" s="10">
        <f>IF(D117="payée",$F117,0)</f>
        <v>0</v>
      </c>
      <c r="AM117" s="10">
        <f>IF(D117="perçue",-$E117,0)</f>
        <v>0</v>
      </c>
      <c r="AN117" s="10">
        <f>IF(D117="perçue",-$F117,0)</f>
        <v>0</v>
      </c>
      <c r="AO117" s="10">
        <f>+IF($H117=AO$6,$G117,0)-IF($I117=AO$6,$G117,0)</f>
        <v>0</v>
      </c>
      <c r="AP117" s="10">
        <f>+IF($H117=AP$6,$G117,0)-IF($I117=AP$6,$G117,0)</f>
        <v>0</v>
      </c>
      <c r="AQ117" s="10">
        <f>+IF($H117=AQ$6,$G117,0)-IF($I117=AQ$6,$G117,0)</f>
        <v>0</v>
      </c>
      <c r="AR117" s="10">
        <f>+IF($H117=AR$6,$G117,0)-IF($I117=AR$6,$G117,0)</f>
        <v>0</v>
      </c>
      <c r="AS117" s="10">
        <f>+IF($H117=AS$6,$G117,0)-IF($I117=AS$6,$G117,0)</f>
        <v>0</v>
      </c>
      <c r="AT117" s="10">
        <f>+IF($H117=AT$6,$G117,0)-IF($I117=AT$6,$G117,0)</f>
        <v>0</v>
      </c>
      <c r="AU117" s="10">
        <f>+IF($H117=AU$6,$G117,0)-IF($I117=AU$6,$G117,0)</f>
        <v>0</v>
      </c>
      <c r="AV117" s="10">
        <f>+IF($H117=AV$6,$G117,0)-IF($I117=AV$6,$G117,0)</f>
        <v>0</v>
      </c>
      <c r="AW117" s="10">
        <f>+IF($H117=AW$6,$G117,0)-IF($I117=AW$6,$G117,0)</f>
        <v>0</v>
      </c>
      <c r="AX117" s="10">
        <f>+IF($H117=AX$6,$G117,0)-IF($I117=AX$6,$G117,0)</f>
        <v>0</v>
      </c>
      <c r="AY117" s="10">
        <f>+IF($H117=AY$6,$G117,0)-IF($I117=AY$6,$G117,0)</f>
        <v>0</v>
      </c>
      <c r="AZ117" s="10">
        <f>+IF($H117=AZ$6,$G117,0)-IF($I117=AZ$6,$G117,0)</f>
        <v>0</v>
      </c>
      <c r="BA117" s="10">
        <f>+IF($H117=BA$6,$C117,0)-IF($I117=BA$6,$C117,0)</f>
        <v>0</v>
      </c>
      <c r="BB117" s="10">
        <f>+IF($H117=BB$6,$C117,0)-IF($I117=BB$6,$C117,0)</f>
        <v>0</v>
      </c>
      <c r="BC117" s="10">
        <f>+IF($H117=BC$6,$C117,0)-IF($I117=BC$6,$C117,0)</f>
        <v>0</v>
      </c>
      <c r="BD117" s="10">
        <f>+IF($H117=BD$6,$C117,0)-IF($I117=BD$6,$C117,0)</f>
        <v>0</v>
      </c>
      <c r="BE117" s="10">
        <f>+IF($H117=BE$6,$C117,0)-IF($I117=BE$6,$C117,0)</f>
        <v>0</v>
      </c>
      <c r="BF117" s="10">
        <f>+IF($H117=BF$6,$C117,0)-IF($I117=BF$6,$C117,0)</f>
        <v>0</v>
      </c>
      <c r="BG117" s="10">
        <f>+IF($H117=BG$6,$C117,0)-IF($I117=BG$6,$C117,0)</f>
        <v>0</v>
      </c>
      <c r="BH117" s="10">
        <f>+IF($H117=BH$6,$C117,0)-IF($I117=BH$6,$C117,0)</f>
        <v>0</v>
      </c>
      <c r="BI117" s="10">
        <f>+IF($H117=BI$6,$G117,0)-IF($I117=BI$6,$G117,0)</f>
        <v>0</v>
      </c>
      <c r="BJ117" s="10">
        <f>+IF($H117=BJ$6,$G117,0)-IF($I117=BJ$6,$G117,0)</f>
        <v>0</v>
      </c>
      <c r="BK117" s="10">
        <f>+IF($H117=BK$6,$G117,0)-IF($I117=BK$6,$G117,0)</f>
        <v>0</v>
      </c>
      <c r="BL117" s="10">
        <f>+IF($H117=BL$6,$G117,0)-IF($I117=BL$6,$G117,0)</f>
        <v>0</v>
      </c>
      <c r="BM117" s="10">
        <f>+IF($H117=BM$6,$G117,0)-IF($I117=BM$6,$G117,0)</f>
        <v>0</v>
      </c>
      <c r="BN117" s="10">
        <f>+IF($H117=BN$6,$G117,0)-IF($I117=BN$6,$G117,0)</f>
        <v>0</v>
      </c>
      <c r="BO117" s="10">
        <f>+IF($H117=BO$6,$G117,0)-IF($I117=BO$6,$G117,0)</f>
        <v>0</v>
      </c>
      <c r="BP117" s="10">
        <f>+IF($H117=BP$6,$G117,0)-IF($I117=BP$6,$G117,0)</f>
        <v>0</v>
      </c>
      <c r="BQ117" s="10">
        <f>+IF($H117=BQ$6,$G117,0)-IF($I117=BQ$6,$G117,0)</f>
        <v>0</v>
      </c>
      <c r="BR117" s="10">
        <f>SUM(J117:BQ117)</f>
        <v>0</v>
      </c>
    </row>
    <row r="118" spans="1:70" s="9" customFormat="1" x14ac:dyDescent="0.25">
      <c r="A118" s="9">
        <v>45520</v>
      </c>
      <c r="B118" s="16" t="s">
        <v>38</v>
      </c>
      <c r="C118" s="11">
        <v>3118.7</v>
      </c>
      <c r="D118" s="11" t="s">
        <v>13</v>
      </c>
      <c r="E118" s="11">
        <f>ROUND(IF(D118='[1]Liste choix'!$C$8,0,IF($H118=$S$6,(C118/1.14975*0.05*0.5),C118/1.14975*0.05)),2)</f>
        <v>0</v>
      </c>
      <c r="F118" s="11">
        <f>ROUND(IF(D118='[1]Liste choix'!$C$8,0,IF($H118=$S$6,C118/1.14975*0.09975*0.5,C118/1.14975*0.09975)),2)</f>
        <v>0</v>
      </c>
      <c r="G118" s="11">
        <f>C118-E118-F118</f>
        <v>3118.7</v>
      </c>
      <c r="H118" s="9" t="s">
        <v>17</v>
      </c>
      <c r="I118" s="9" t="s">
        <v>8</v>
      </c>
      <c r="J118" s="10">
        <f>+IF($H118=$J$6,$G118,0)-IF($I118=$J$6,$G118,0)</f>
        <v>0</v>
      </c>
      <c r="K118" s="10">
        <f>+IF($H118=K$6,$G118,0)-IF($I118=K$6,$G118,0)</f>
        <v>0</v>
      </c>
      <c r="L118" s="10">
        <f>+IF($H118=L$6,$G118,0)-IF($I118=L$6,$G118,0)</f>
        <v>0</v>
      </c>
      <c r="M118" s="10">
        <f>+IF($H118=M$6,$G118,0)-IF($I118=M$6,$G118,0)</f>
        <v>0</v>
      </c>
      <c r="N118" s="10">
        <f>+IF($H118=N$6,$G118,0)-IF($I118=N$6,$G118,0)</f>
        <v>0</v>
      </c>
      <c r="O118" s="10">
        <f>+IF($H118=O$6,$G118,0)-IF($I118=O$6,$G118,0)</f>
        <v>0</v>
      </c>
      <c r="P118" s="10">
        <f>+IF($H118=P$6,$G118,0)-IF($I118=P$6,$G118,0)</f>
        <v>0</v>
      </c>
      <c r="Q118" s="10">
        <f>+IF($H118=Q$6,$G118,0)-IF($I118=Q$6,$G118,0)</f>
        <v>0</v>
      </c>
      <c r="R118" s="10">
        <f>+IF($H118=R$6,$G118,0)-IF($I118=R$6,$G118,0)</f>
        <v>0</v>
      </c>
      <c r="S118" s="10">
        <f>+IF($H118=S$6,$G118,0)-IF($I118=S$6,$G118,0)</f>
        <v>0</v>
      </c>
      <c r="T118" s="10">
        <f>+IF($H118=T$6,$G118,0)-IF($I118=T$6,$G118,0)</f>
        <v>0</v>
      </c>
      <c r="U118" s="10">
        <f>+IF($H118=U$6,$G118,0)-IF($I118=U$6,$G118,0)</f>
        <v>0</v>
      </c>
      <c r="V118" s="10">
        <f>+IF($H118=V$6,$G118,0)-IF($I118=V$6,$G118,0)</f>
        <v>0</v>
      </c>
      <c r="W118" s="10">
        <f>+IF($H118=W$6,$G118,0)-IF($I118=W$6,$G118,0)</f>
        <v>0</v>
      </c>
      <c r="X118" s="10">
        <f>+IF($H118=X$6,$G118,0)-IF($I118=X$6,$G118,0)</f>
        <v>0</v>
      </c>
      <c r="Y118" s="10">
        <f>+IF($H118=Y$6,$G118,0)-IF($I118=Y$6,$G118,0)</f>
        <v>0</v>
      </c>
      <c r="Z118" s="10">
        <f>+IF($H118=Z$6,$G118,0)-IF($I118=Z$6,$G118,0)</f>
        <v>0</v>
      </c>
      <c r="AA118" s="10">
        <f>+IF($H118=AA$6,$G118,0)-IF($I118=AA$6,$G118,0)</f>
        <v>0</v>
      </c>
      <c r="AB118" s="10">
        <f>+IF($H118=AB$6,$G118,0)-IF($I118=AB$6,$G118,0)</f>
        <v>0</v>
      </c>
      <c r="AC118" s="10">
        <f>+IF($H118=AC$6,$G118,0)-IF($I118=AC$6,$G118,0)</f>
        <v>0</v>
      </c>
      <c r="AD118" s="10">
        <f>+IF($H118=AD$6,$G118,0)-IF($I118=AD$6,$G118,0)</f>
        <v>0</v>
      </c>
      <c r="AE118" s="10">
        <f>+IF($H118=AE$6,$G118,0)-IF($I118=AE$6,$G118,0)</f>
        <v>0</v>
      </c>
      <c r="AF118" s="10">
        <f>+IF($H118=AF$6,$G118,0)-IF($I118=AF$6,$G118,0)</f>
        <v>0</v>
      </c>
      <c r="AG118" s="10">
        <f>+IF($H118=AG$6,$C118,0)-IF($I118=AG$6,$C118,0)</f>
        <v>3118.7</v>
      </c>
      <c r="AH118" s="10">
        <f>+IF($H118=AH$6,$C118,0)-IF($I118=AH$6,$C118,0)</f>
        <v>-3118.7</v>
      </c>
      <c r="AI118" s="10">
        <f>+IF($H118=AI$6,$C118,0)-IF($I118=AI$6,$C118,0)</f>
        <v>0</v>
      </c>
      <c r="AJ118" s="10">
        <f>+IF($H118=AJ$6,$C118,0)-IF($I118=AJ$6,$C118,0)</f>
        <v>0</v>
      </c>
      <c r="AK118" s="10">
        <f>IF(D118="payée",$E118,0)</f>
        <v>0</v>
      </c>
      <c r="AL118" s="10">
        <f>IF(D118="payée",$F118,0)</f>
        <v>0</v>
      </c>
      <c r="AM118" s="10">
        <f>IF(D118="perçue",-$E118,0)</f>
        <v>0</v>
      </c>
      <c r="AN118" s="10">
        <f>IF(D118="perçue",-$F118,0)</f>
        <v>0</v>
      </c>
      <c r="AO118" s="10">
        <f>+IF($H118=AO$6,$G118,0)-IF($I118=AO$6,$G118,0)</f>
        <v>0</v>
      </c>
      <c r="AP118" s="10">
        <f>+IF($H118=AP$6,$G118,0)-IF($I118=AP$6,$G118,0)</f>
        <v>0</v>
      </c>
      <c r="AQ118" s="10">
        <f>+IF($H118=AQ$6,$G118,0)-IF($I118=AQ$6,$G118,0)</f>
        <v>0</v>
      </c>
      <c r="AR118" s="10">
        <f>+IF($H118=AR$6,$G118,0)-IF($I118=AR$6,$G118,0)</f>
        <v>0</v>
      </c>
      <c r="AS118" s="10">
        <f>+IF($H118=AS$6,$G118,0)-IF($I118=AS$6,$G118,0)</f>
        <v>0</v>
      </c>
      <c r="AT118" s="10">
        <f>+IF($H118=AT$6,$G118,0)-IF($I118=AT$6,$G118,0)</f>
        <v>0</v>
      </c>
      <c r="AU118" s="10">
        <f>+IF($H118=AU$6,$G118,0)-IF($I118=AU$6,$G118,0)</f>
        <v>0</v>
      </c>
      <c r="AV118" s="10">
        <f>+IF($H118=AV$6,$G118,0)-IF($I118=AV$6,$G118,0)</f>
        <v>0</v>
      </c>
      <c r="AW118" s="10">
        <f>+IF($H118=AW$6,$G118,0)-IF($I118=AW$6,$G118,0)</f>
        <v>0</v>
      </c>
      <c r="AX118" s="10">
        <f>+IF($H118=AX$6,$G118,0)-IF($I118=AX$6,$G118,0)</f>
        <v>0</v>
      </c>
      <c r="AY118" s="10">
        <f>+IF($H118=AY$6,$G118,0)-IF($I118=AY$6,$G118,0)</f>
        <v>0</v>
      </c>
      <c r="AZ118" s="10">
        <f>+IF($H118=AZ$6,$G118,0)-IF($I118=AZ$6,$G118,0)</f>
        <v>0</v>
      </c>
      <c r="BA118" s="10">
        <f>+IF($H118=BA$6,$C118,0)-IF($I118=BA$6,$C118,0)</f>
        <v>0</v>
      </c>
      <c r="BB118" s="10">
        <f>+IF($H118=BB$6,$C118,0)-IF($I118=BB$6,$C118,0)</f>
        <v>0</v>
      </c>
      <c r="BC118" s="10">
        <f>+IF($H118=BC$6,$C118,0)-IF($I118=BC$6,$C118,0)</f>
        <v>0</v>
      </c>
      <c r="BD118" s="10">
        <f>+IF($H118=BD$6,$C118,0)-IF($I118=BD$6,$C118,0)</f>
        <v>0</v>
      </c>
      <c r="BE118" s="10">
        <f>+IF($H118=BE$6,$C118,0)-IF($I118=BE$6,$C118,0)</f>
        <v>0</v>
      </c>
      <c r="BF118" s="10">
        <f>+IF($H118=BF$6,$C118,0)-IF($I118=BF$6,$C118,0)</f>
        <v>0</v>
      </c>
      <c r="BG118" s="10">
        <f>+IF($H118=BG$6,$C118,0)-IF($I118=BG$6,$C118,0)</f>
        <v>0</v>
      </c>
      <c r="BH118" s="10">
        <f>+IF($H118=BH$6,$C118,0)-IF($I118=BH$6,$C118,0)</f>
        <v>0</v>
      </c>
      <c r="BI118" s="10">
        <f>+IF($H118=BI$6,$G118,0)-IF($I118=BI$6,$G118,0)</f>
        <v>0</v>
      </c>
      <c r="BJ118" s="10">
        <f>+IF($H118=BJ$6,$G118,0)-IF($I118=BJ$6,$G118,0)</f>
        <v>0</v>
      </c>
      <c r="BK118" s="10">
        <f>+IF($H118=BK$6,$G118,0)-IF($I118=BK$6,$G118,0)</f>
        <v>0</v>
      </c>
      <c r="BL118" s="10">
        <f>+IF($H118=BL$6,$G118,0)-IF($I118=BL$6,$G118,0)</f>
        <v>0</v>
      </c>
      <c r="BM118" s="10">
        <f>+IF($H118=BM$6,$G118,0)-IF($I118=BM$6,$G118,0)</f>
        <v>0</v>
      </c>
      <c r="BN118" s="10">
        <f>+IF($H118=BN$6,$G118,0)-IF($I118=BN$6,$G118,0)</f>
        <v>0</v>
      </c>
      <c r="BO118" s="10">
        <f>+IF($H118=BO$6,$G118,0)-IF($I118=BO$6,$G118,0)</f>
        <v>0</v>
      </c>
      <c r="BP118" s="10">
        <f>+IF($H118=BP$6,$G118,0)-IF($I118=BP$6,$G118,0)</f>
        <v>0</v>
      </c>
      <c r="BQ118" s="10">
        <f>+IF($H118=BQ$6,$G118,0)-IF($I118=BQ$6,$G118,0)</f>
        <v>0</v>
      </c>
      <c r="BR118" s="10">
        <f>SUM(J118:BQ118)</f>
        <v>0</v>
      </c>
    </row>
    <row r="119" spans="1:70" s="9" customFormat="1" x14ac:dyDescent="0.25">
      <c r="A119" s="9">
        <v>45520</v>
      </c>
      <c r="B119" s="16" t="s">
        <v>37</v>
      </c>
      <c r="C119" s="11">
        <v>3018.09</v>
      </c>
      <c r="D119" s="11" t="s">
        <v>13</v>
      </c>
      <c r="E119" s="11">
        <f>ROUND(IF(D119='[1]Liste choix'!$C$8,0,IF($H119=$S$6,(C119/1.14975*0.05*0.5),C119/1.14975*0.05)),2)</f>
        <v>0</v>
      </c>
      <c r="F119" s="11">
        <f>ROUND(IF(D119='[1]Liste choix'!$C$8,0,IF($H119=$S$6,C119/1.14975*0.09975*0.5,C119/1.14975*0.09975)),2)</f>
        <v>0</v>
      </c>
      <c r="G119" s="11">
        <f>C119-E119-F119</f>
        <v>3018.09</v>
      </c>
      <c r="H119" s="9" t="s">
        <v>17</v>
      </c>
      <c r="I119" s="9" t="s">
        <v>8</v>
      </c>
      <c r="J119" s="10">
        <f>+IF($H119=$J$6,$G119,0)-IF($I119=$J$6,$G119,0)</f>
        <v>0</v>
      </c>
      <c r="K119" s="10">
        <f>+IF($H119=K$6,$G119,0)-IF($I119=K$6,$G119,0)</f>
        <v>0</v>
      </c>
      <c r="L119" s="10">
        <f>+IF($H119=L$6,$G119,0)-IF($I119=L$6,$G119,0)</f>
        <v>0</v>
      </c>
      <c r="M119" s="10">
        <f>+IF($H119=M$6,$G119,0)-IF($I119=M$6,$G119,0)</f>
        <v>0</v>
      </c>
      <c r="N119" s="10">
        <f>+IF($H119=N$6,$G119,0)-IF($I119=N$6,$G119,0)</f>
        <v>0</v>
      </c>
      <c r="O119" s="10">
        <f>+IF($H119=O$6,$G119,0)-IF($I119=O$6,$G119,0)</f>
        <v>0</v>
      </c>
      <c r="P119" s="10">
        <f>+IF($H119=P$6,$G119,0)-IF($I119=P$6,$G119,0)</f>
        <v>0</v>
      </c>
      <c r="Q119" s="10">
        <f>+IF($H119=Q$6,$G119,0)-IF($I119=Q$6,$G119,0)</f>
        <v>0</v>
      </c>
      <c r="R119" s="10">
        <f>+IF($H119=R$6,$G119,0)-IF($I119=R$6,$G119,0)</f>
        <v>0</v>
      </c>
      <c r="S119" s="10">
        <f>+IF($H119=S$6,$G119,0)-IF($I119=S$6,$G119,0)</f>
        <v>0</v>
      </c>
      <c r="T119" s="10">
        <f>+IF($H119=T$6,$G119,0)-IF($I119=T$6,$G119,0)</f>
        <v>0</v>
      </c>
      <c r="U119" s="10">
        <f>+IF($H119=U$6,$G119,0)-IF($I119=U$6,$G119,0)</f>
        <v>0</v>
      </c>
      <c r="V119" s="10">
        <f>+IF($H119=V$6,$G119,0)-IF($I119=V$6,$G119,0)</f>
        <v>0</v>
      </c>
      <c r="W119" s="10">
        <f>+IF($H119=W$6,$G119,0)-IF($I119=W$6,$G119,0)</f>
        <v>0</v>
      </c>
      <c r="X119" s="10">
        <f>+IF($H119=X$6,$G119,0)-IF($I119=X$6,$G119,0)</f>
        <v>0</v>
      </c>
      <c r="Y119" s="10">
        <f>+IF($H119=Y$6,$G119,0)-IF($I119=Y$6,$G119,0)</f>
        <v>0</v>
      </c>
      <c r="Z119" s="10">
        <f>+IF($H119=Z$6,$G119,0)-IF($I119=Z$6,$G119,0)</f>
        <v>0</v>
      </c>
      <c r="AA119" s="10">
        <f>+IF($H119=AA$6,$G119,0)-IF($I119=AA$6,$G119,0)</f>
        <v>0</v>
      </c>
      <c r="AB119" s="10">
        <f>+IF($H119=AB$6,$G119,0)-IF($I119=AB$6,$G119,0)</f>
        <v>0</v>
      </c>
      <c r="AC119" s="10">
        <f>+IF($H119=AC$6,$G119,0)-IF($I119=AC$6,$G119,0)</f>
        <v>0</v>
      </c>
      <c r="AD119" s="10">
        <f>+IF($H119=AD$6,$G119,0)-IF($I119=AD$6,$G119,0)</f>
        <v>0</v>
      </c>
      <c r="AE119" s="10">
        <f>+IF($H119=AE$6,$G119,0)-IF($I119=AE$6,$G119,0)</f>
        <v>0</v>
      </c>
      <c r="AF119" s="10">
        <f>+IF($H119=AF$6,$G119,0)-IF($I119=AF$6,$G119,0)</f>
        <v>0</v>
      </c>
      <c r="AG119" s="10">
        <f>+IF($H119=AG$6,$C119,0)-IF($I119=AG$6,$C119,0)</f>
        <v>3018.09</v>
      </c>
      <c r="AH119" s="10">
        <f>+IF($H119=AH$6,$C119,0)-IF($I119=AH$6,$C119,0)</f>
        <v>-3018.09</v>
      </c>
      <c r="AI119" s="10">
        <f>+IF($H119=AI$6,$C119,0)-IF($I119=AI$6,$C119,0)</f>
        <v>0</v>
      </c>
      <c r="AJ119" s="10">
        <f>+IF($H119=AJ$6,$C119,0)-IF($I119=AJ$6,$C119,0)</f>
        <v>0</v>
      </c>
      <c r="AK119" s="10">
        <f>IF(D119="payée",$E119,0)</f>
        <v>0</v>
      </c>
      <c r="AL119" s="10">
        <f>IF(D119="payée",$F119,0)</f>
        <v>0</v>
      </c>
      <c r="AM119" s="10">
        <f>IF(D119="perçue",-$E119,0)</f>
        <v>0</v>
      </c>
      <c r="AN119" s="10">
        <f>IF(D119="perçue",-$F119,0)</f>
        <v>0</v>
      </c>
      <c r="AO119" s="10">
        <f>+IF($H119=AO$6,$G119,0)-IF($I119=AO$6,$G119,0)</f>
        <v>0</v>
      </c>
      <c r="AP119" s="10">
        <f>+IF($H119=AP$6,$G119,0)-IF($I119=AP$6,$G119,0)</f>
        <v>0</v>
      </c>
      <c r="AQ119" s="10">
        <f>+IF($H119=AQ$6,$G119,0)-IF($I119=AQ$6,$G119,0)</f>
        <v>0</v>
      </c>
      <c r="AR119" s="10">
        <f>+IF($H119=AR$6,$G119,0)-IF($I119=AR$6,$G119,0)</f>
        <v>0</v>
      </c>
      <c r="AS119" s="10">
        <f>+IF($H119=AS$6,$G119,0)-IF($I119=AS$6,$G119,0)</f>
        <v>0</v>
      </c>
      <c r="AT119" s="10">
        <f>+IF($H119=AT$6,$G119,0)-IF($I119=AT$6,$G119,0)</f>
        <v>0</v>
      </c>
      <c r="AU119" s="10">
        <f>+IF($H119=AU$6,$G119,0)-IF($I119=AU$6,$G119,0)</f>
        <v>0</v>
      </c>
      <c r="AV119" s="10">
        <f>+IF($H119=AV$6,$G119,0)-IF($I119=AV$6,$G119,0)</f>
        <v>0</v>
      </c>
      <c r="AW119" s="10">
        <f>+IF($H119=AW$6,$G119,0)-IF($I119=AW$6,$G119,0)</f>
        <v>0</v>
      </c>
      <c r="AX119" s="10">
        <f>+IF($H119=AX$6,$G119,0)-IF($I119=AX$6,$G119,0)</f>
        <v>0</v>
      </c>
      <c r="AY119" s="10">
        <f>+IF($H119=AY$6,$G119,0)-IF($I119=AY$6,$G119,0)</f>
        <v>0</v>
      </c>
      <c r="AZ119" s="10">
        <f>+IF($H119=AZ$6,$G119,0)-IF($I119=AZ$6,$G119,0)</f>
        <v>0</v>
      </c>
      <c r="BA119" s="10">
        <f>+IF($H119=BA$6,$C119,0)-IF($I119=BA$6,$C119,0)</f>
        <v>0</v>
      </c>
      <c r="BB119" s="10">
        <f>+IF($H119=BB$6,$C119,0)-IF($I119=BB$6,$C119,0)</f>
        <v>0</v>
      </c>
      <c r="BC119" s="10">
        <f>+IF($H119=BC$6,$C119,0)-IF($I119=BC$6,$C119,0)</f>
        <v>0</v>
      </c>
      <c r="BD119" s="10">
        <f>+IF($H119=BD$6,$C119,0)-IF($I119=BD$6,$C119,0)</f>
        <v>0</v>
      </c>
      <c r="BE119" s="10">
        <f>+IF($H119=BE$6,$C119,0)-IF($I119=BE$6,$C119,0)</f>
        <v>0</v>
      </c>
      <c r="BF119" s="10">
        <f>+IF($H119=BF$6,$C119,0)-IF($I119=BF$6,$C119,0)</f>
        <v>0</v>
      </c>
      <c r="BG119" s="10">
        <f>+IF($H119=BG$6,$C119,0)-IF($I119=BG$6,$C119,0)</f>
        <v>0</v>
      </c>
      <c r="BH119" s="10">
        <f>+IF($H119=BH$6,$C119,0)-IF($I119=BH$6,$C119,0)</f>
        <v>0</v>
      </c>
      <c r="BI119" s="10">
        <f>+IF($H119=BI$6,$G119,0)-IF($I119=BI$6,$G119,0)</f>
        <v>0</v>
      </c>
      <c r="BJ119" s="10">
        <f>+IF($H119=BJ$6,$G119,0)-IF($I119=BJ$6,$G119,0)</f>
        <v>0</v>
      </c>
      <c r="BK119" s="10">
        <f>+IF($H119=BK$6,$G119,0)-IF($I119=BK$6,$G119,0)</f>
        <v>0</v>
      </c>
      <c r="BL119" s="10">
        <f>+IF($H119=BL$6,$G119,0)-IF($I119=BL$6,$G119,0)</f>
        <v>0</v>
      </c>
      <c r="BM119" s="10">
        <f>+IF($H119=BM$6,$G119,0)-IF($I119=BM$6,$G119,0)</f>
        <v>0</v>
      </c>
      <c r="BN119" s="10">
        <f>+IF($H119=BN$6,$G119,0)-IF($I119=BN$6,$G119,0)</f>
        <v>0</v>
      </c>
      <c r="BO119" s="10">
        <f>+IF($H119=BO$6,$G119,0)-IF($I119=BO$6,$G119,0)</f>
        <v>0</v>
      </c>
      <c r="BP119" s="10">
        <f>+IF($H119=BP$6,$G119,0)-IF($I119=BP$6,$G119,0)</f>
        <v>0</v>
      </c>
      <c r="BQ119" s="10">
        <f>+IF($H119=BQ$6,$G119,0)-IF($I119=BQ$6,$G119,0)</f>
        <v>0</v>
      </c>
      <c r="BR119" s="10">
        <f>SUM(J119:BQ119)</f>
        <v>0</v>
      </c>
    </row>
    <row r="120" spans="1:70" s="9" customFormat="1" x14ac:dyDescent="0.25">
      <c r="A120" s="9">
        <v>45523</v>
      </c>
      <c r="B120" s="16" t="s">
        <v>36</v>
      </c>
      <c r="C120" s="11">
        <v>5533.18</v>
      </c>
      <c r="D120" s="11" t="s">
        <v>13</v>
      </c>
      <c r="E120" s="11">
        <f>ROUND(IF(D120='[1]Liste choix'!$C$8,0,IF($H120=$S$6,(C120/1.14975*0.05*0.5),C120/1.14975*0.05)),2)</f>
        <v>0</v>
      </c>
      <c r="F120" s="11">
        <f>ROUND(IF(D120='[1]Liste choix'!$C$8,0,IF($H120=$S$6,C120/1.14975*0.09975*0.5,C120/1.14975*0.09975)),2)</f>
        <v>0</v>
      </c>
      <c r="G120" s="11">
        <f>C120-E120-F120</f>
        <v>5533.18</v>
      </c>
      <c r="H120" s="9" t="s">
        <v>17</v>
      </c>
      <c r="I120" s="9" t="s">
        <v>8</v>
      </c>
      <c r="J120" s="10">
        <f>+IF($H120=$J$6,$G120,0)-IF($I120=$J$6,$G120,0)</f>
        <v>0</v>
      </c>
      <c r="K120" s="10">
        <f>+IF($H120=K$6,$G120,0)-IF($I120=K$6,$G120,0)</f>
        <v>0</v>
      </c>
      <c r="L120" s="10">
        <f>+IF($H120=L$6,$G120,0)-IF($I120=L$6,$G120,0)</f>
        <v>0</v>
      </c>
      <c r="M120" s="10">
        <f>+IF($H120=M$6,$G120,0)-IF($I120=M$6,$G120,0)</f>
        <v>0</v>
      </c>
      <c r="N120" s="10">
        <f>+IF($H120=N$6,$G120,0)-IF($I120=N$6,$G120,0)</f>
        <v>0</v>
      </c>
      <c r="O120" s="10">
        <f>+IF($H120=O$6,$G120,0)-IF($I120=O$6,$G120,0)</f>
        <v>0</v>
      </c>
      <c r="P120" s="10">
        <f>+IF($H120=P$6,$G120,0)-IF($I120=P$6,$G120,0)</f>
        <v>0</v>
      </c>
      <c r="Q120" s="10">
        <f>+IF($H120=Q$6,$G120,0)-IF($I120=Q$6,$G120,0)</f>
        <v>0</v>
      </c>
      <c r="R120" s="10">
        <f>+IF($H120=R$6,$G120,0)-IF($I120=R$6,$G120,0)</f>
        <v>0</v>
      </c>
      <c r="S120" s="10">
        <f>+IF($H120=S$6,$G120,0)-IF($I120=S$6,$G120,0)</f>
        <v>0</v>
      </c>
      <c r="T120" s="10">
        <f>+IF($H120=T$6,$G120,0)-IF($I120=T$6,$G120,0)</f>
        <v>0</v>
      </c>
      <c r="U120" s="10">
        <f>+IF($H120=U$6,$G120,0)-IF($I120=U$6,$G120,0)</f>
        <v>0</v>
      </c>
      <c r="V120" s="10">
        <f>+IF($H120=V$6,$G120,0)-IF($I120=V$6,$G120,0)</f>
        <v>0</v>
      </c>
      <c r="W120" s="10">
        <f>+IF($H120=W$6,$G120,0)-IF($I120=W$6,$G120,0)</f>
        <v>0</v>
      </c>
      <c r="X120" s="10">
        <f>+IF($H120=X$6,$G120,0)-IF($I120=X$6,$G120,0)</f>
        <v>0</v>
      </c>
      <c r="Y120" s="10">
        <f>+IF($H120=Y$6,$G120,0)-IF($I120=Y$6,$G120,0)</f>
        <v>0</v>
      </c>
      <c r="Z120" s="10">
        <f>+IF($H120=Z$6,$G120,0)-IF($I120=Z$6,$G120,0)</f>
        <v>0</v>
      </c>
      <c r="AA120" s="10">
        <f>+IF($H120=AA$6,$G120,0)-IF($I120=AA$6,$G120,0)</f>
        <v>0</v>
      </c>
      <c r="AB120" s="10">
        <f>+IF($H120=AB$6,$G120,0)-IF($I120=AB$6,$G120,0)</f>
        <v>0</v>
      </c>
      <c r="AC120" s="10">
        <f>+IF($H120=AC$6,$G120,0)-IF($I120=AC$6,$G120,0)</f>
        <v>0</v>
      </c>
      <c r="AD120" s="10">
        <f>+IF($H120=AD$6,$G120,0)-IF($I120=AD$6,$G120,0)</f>
        <v>0</v>
      </c>
      <c r="AE120" s="10">
        <f>+IF($H120=AE$6,$G120,0)-IF($I120=AE$6,$G120,0)</f>
        <v>0</v>
      </c>
      <c r="AF120" s="10">
        <f>+IF($H120=AF$6,$G120,0)-IF($I120=AF$6,$G120,0)</f>
        <v>0</v>
      </c>
      <c r="AG120" s="10">
        <f>+IF($H120=AG$6,$C120,0)-IF($I120=AG$6,$C120,0)</f>
        <v>5533.18</v>
      </c>
      <c r="AH120" s="10">
        <f>+IF($H120=AH$6,$C120,0)-IF($I120=AH$6,$C120,0)</f>
        <v>-5533.18</v>
      </c>
      <c r="AI120" s="10">
        <f>+IF($H120=AI$6,$C120,0)-IF($I120=AI$6,$C120,0)</f>
        <v>0</v>
      </c>
      <c r="AJ120" s="10">
        <f>+IF($H120=AJ$6,$C120,0)-IF($I120=AJ$6,$C120,0)</f>
        <v>0</v>
      </c>
      <c r="AK120" s="10">
        <f>IF(D120="payée",$E120,0)</f>
        <v>0</v>
      </c>
      <c r="AL120" s="10">
        <f>IF(D120="payée",$F120,0)</f>
        <v>0</v>
      </c>
      <c r="AM120" s="10">
        <f>IF(D120="perçue",-$E120,0)</f>
        <v>0</v>
      </c>
      <c r="AN120" s="10">
        <f>IF(D120="perçue",-$F120,0)</f>
        <v>0</v>
      </c>
      <c r="AO120" s="10">
        <f>+IF($H120=AO$6,$G120,0)-IF($I120=AO$6,$G120,0)</f>
        <v>0</v>
      </c>
      <c r="AP120" s="10">
        <f>+IF($H120=AP$6,$G120,0)-IF($I120=AP$6,$G120,0)</f>
        <v>0</v>
      </c>
      <c r="AQ120" s="10">
        <f>+IF($H120=AQ$6,$G120,0)-IF($I120=AQ$6,$G120,0)</f>
        <v>0</v>
      </c>
      <c r="AR120" s="10">
        <f>+IF($H120=AR$6,$G120,0)-IF($I120=AR$6,$G120,0)</f>
        <v>0</v>
      </c>
      <c r="AS120" s="10">
        <f>+IF($H120=AS$6,$G120,0)-IF($I120=AS$6,$G120,0)</f>
        <v>0</v>
      </c>
      <c r="AT120" s="10">
        <f>+IF($H120=AT$6,$G120,0)-IF($I120=AT$6,$G120,0)</f>
        <v>0</v>
      </c>
      <c r="AU120" s="10">
        <f>+IF($H120=AU$6,$G120,0)-IF($I120=AU$6,$G120,0)</f>
        <v>0</v>
      </c>
      <c r="AV120" s="10">
        <f>+IF($H120=AV$6,$G120,0)-IF($I120=AV$6,$G120,0)</f>
        <v>0</v>
      </c>
      <c r="AW120" s="10">
        <f>+IF($H120=AW$6,$G120,0)-IF($I120=AW$6,$G120,0)</f>
        <v>0</v>
      </c>
      <c r="AX120" s="10">
        <f>+IF($H120=AX$6,$G120,0)-IF($I120=AX$6,$G120,0)</f>
        <v>0</v>
      </c>
      <c r="AY120" s="10">
        <f>+IF($H120=AY$6,$G120,0)-IF($I120=AY$6,$G120,0)</f>
        <v>0</v>
      </c>
      <c r="AZ120" s="10">
        <f>+IF($H120=AZ$6,$G120,0)-IF($I120=AZ$6,$G120,0)</f>
        <v>0</v>
      </c>
      <c r="BA120" s="10">
        <f>+IF($H120=BA$6,$C120,0)-IF($I120=BA$6,$C120,0)</f>
        <v>0</v>
      </c>
      <c r="BB120" s="10">
        <f>+IF($H120=BB$6,$C120,0)-IF($I120=BB$6,$C120,0)</f>
        <v>0</v>
      </c>
      <c r="BC120" s="10">
        <f>+IF($H120=BC$6,$C120,0)-IF($I120=BC$6,$C120,0)</f>
        <v>0</v>
      </c>
      <c r="BD120" s="10">
        <f>+IF($H120=BD$6,$C120,0)-IF($I120=BD$6,$C120,0)</f>
        <v>0</v>
      </c>
      <c r="BE120" s="10">
        <f>+IF($H120=BE$6,$C120,0)-IF($I120=BE$6,$C120,0)</f>
        <v>0</v>
      </c>
      <c r="BF120" s="10">
        <f>+IF($H120=BF$6,$C120,0)-IF($I120=BF$6,$C120,0)</f>
        <v>0</v>
      </c>
      <c r="BG120" s="10">
        <f>+IF($H120=BG$6,$C120,0)-IF($I120=BG$6,$C120,0)</f>
        <v>0</v>
      </c>
      <c r="BH120" s="10">
        <f>+IF($H120=BH$6,$C120,0)-IF($I120=BH$6,$C120,0)</f>
        <v>0</v>
      </c>
      <c r="BI120" s="10">
        <f>+IF($H120=BI$6,$G120,0)-IF($I120=BI$6,$G120,0)</f>
        <v>0</v>
      </c>
      <c r="BJ120" s="10">
        <f>+IF($H120=BJ$6,$G120,0)-IF($I120=BJ$6,$G120,0)</f>
        <v>0</v>
      </c>
      <c r="BK120" s="10">
        <f>+IF($H120=BK$6,$G120,0)-IF($I120=BK$6,$G120,0)</f>
        <v>0</v>
      </c>
      <c r="BL120" s="10">
        <f>+IF($H120=BL$6,$G120,0)-IF($I120=BL$6,$G120,0)</f>
        <v>0</v>
      </c>
      <c r="BM120" s="10">
        <f>+IF($H120=BM$6,$G120,0)-IF($I120=BM$6,$G120,0)</f>
        <v>0</v>
      </c>
      <c r="BN120" s="10">
        <f>+IF($H120=BN$6,$G120,0)-IF($I120=BN$6,$G120,0)</f>
        <v>0</v>
      </c>
      <c r="BO120" s="10">
        <f>+IF($H120=BO$6,$G120,0)-IF($I120=BO$6,$G120,0)</f>
        <v>0</v>
      </c>
      <c r="BP120" s="10">
        <f>+IF($H120=BP$6,$G120,0)-IF($I120=BP$6,$G120,0)</f>
        <v>0</v>
      </c>
      <c r="BQ120" s="10">
        <f>+IF($H120=BQ$6,$G120,0)-IF($I120=BQ$6,$G120,0)</f>
        <v>0</v>
      </c>
      <c r="BR120" s="10">
        <f>SUM(J120:BQ120)</f>
        <v>0</v>
      </c>
    </row>
    <row r="121" spans="1:70" s="9" customFormat="1" x14ac:dyDescent="0.25">
      <c r="A121" s="9">
        <v>45525</v>
      </c>
      <c r="B121" s="16" t="s">
        <v>35</v>
      </c>
      <c r="C121" s="11">
        <v>2313.88</v>
      </c>
      <c r="D121" s="11" t="s">
        <v>13</v>
      </c>
      <c r="E121" s="11">
        <f>ROUND(IF(D121='[1]Liste choix'!$C$8,0,IF($H121=$S$6,(C121/1.14975*0.05*0.5),C121/1.14975*0.05)),2)</f>
        <v>0</v>
      </c>
      <c r="F121" s="11">
        <f>ROUND(IF(D121='[1]Liste choix'!$C$8,0,IF($H121=$S$6,C121/1.14975*0.09975*0.5,C121/1.14975*0.09975)),2)</f>
        <v>0</v>
      </c>
      <c r="G121" s="11">
        <f>C121-E121-F121</f>
        <v>2313.88</v>
      </c>
      <c r="H121" s="9" t="s">
        <v>17</v>
      </c>
      <c r="I121" s="9" t="s">
        <v>8</v>
      </c>
      <c r="J121" s="10">
        <f>+IF($H121=$J$6,$G121,0)-IF($I121=$J$6,$G121,0)</f>
        <v>0</v>
      </c>
      <c r="K121" s="10">
        <f>+IF($H121=K$6,$G121,0)-IF($I121=K$6,$G121,0)</f>
        <v>0</v>
      </c>
      <c r="L121" s="10">
        <f>+IF($H121=L$6,$G121,0)-IF($I121=L$6,$G121,0)</f>
        <v>0</v>
      </c>
      <c r="M121" s="10">
        <f>+IF($H121=M$6,$G121,0)-IF($I121=M$6,$G121,0)</f>
        <v>0</v>
      </c>
      <c r="N121" s="10">
        <f>+IF($H121=N$6,$G121,0)-IF($I121=N$6,$G121,0)</f>
        <v>0</v>
      </c>
      <c r="O121" s="10">
        <f>+IF($H121=O$6,$G121,0)-IF($I121=O$6,$G121,0)</f>
        <v>0</v>
      </c>
      <c r="P121" s="10">
        <f>+IF($H121=P$6,$G121,0)-IF($I121=P$6,$G121,0)</f>
        <v>0</v>
      </c>
      <c r="Q121" s="10">
        <f>+IF($H121=Q$6,$G121,0)-IF($I121=Q$6,$G121,0)</f>
        <v>0</v>
      </c>
      <c r="R121" s="10">
        <f>+IF($H121=R$6,$G121,0)-IF($I121=R$6,$G121,0)</f>
        <v>0</v>
      </c>
      <c r="S121" s="10">
        <f>+IF($H121=S$6,$G121,0)-IF($I121=S$6,$G121,0)</f>
        <v>0</v>
      </c>
      <c r="T121" s="10">
        <f>+IF($H121=T$6,$G121,0)-IF($I121=T$6,$G121,0)</f>
        <v>0</v>
      </c>
      <c r="U121" s="10">
        <f>+IF($H121=U$6,$G121,0)-IF($I121=U$6,$G121,0)</f>
        <v>0</v>
      </c>
      <c r="V121" s="10">
        <f>+IF($H121=V$6,$G121,0)-IF($I121=V$6,$G121,0)</f>
        <v>0</v>
      </c>
      <c r="W121" s="10">
        <f>+IF($H121=W$6,$G121,0)-IF($I121=W$6,$G121,0)</f>
        <v>0</v>
      </c>
      <c r="X121" s="10">
        <f>+IF($H121=X$6,$G121,0)-IF($I121=X$6,$G121,0)</f>
        <v>0</v>
      </c>
      <c r="Y121" s="10">
        <f>+IF($H121=Y$6,$G121,0)-IF($I121=Y$6,$G121,0)</f>
        <v>0</v>
      </c>
      <c r="Z121" s="10">
        <f>+IF($H121=Z$6,$G121,0)-IF($I121=Z$6,$G121,0)</f>
        <v>0</v>
      </c>
      <c r="AA121" s="10">
        <f>+IF($H121=AA$6,$G121,0)-IF($I121=AA$6,$G121,0)</f>
        <v>0</v>
      </c>
      <c r="AB121" s="10">
        <f>+IF($H121=AB$6,$G121,0)-IF($I121=AB$6,$G121,0)</f>
        <v>0</v>
      </c>
      <c r="AC121" s="10">
        <f>+IF($H121=AC$6,$G121,0)-IF($I121=AC$6,$G121,0)</f>
        <v>0</v>
      </c>
      <c r="AD121" s="10">
        <f>+IF($H121=AD$6,$G121,0)-IF($I121=AD$6,$G121,0)</f>
        <v>0</v>
      </c>
      <c r="AE121" s="10">
        <f>+IF($H121=AE$6,$G121,0)-IF($I121=AE$6,$G121,0)</f>
        <v>0</v>
      </c>
      <c r="AF121" s="10">
        <f>+IF($H121=AF$6,$G121,0)-IF($I121=AF$6,$G121,0)</f>
        <v>0</v>
      </c>
      <c r="AG121" s="10">
        <f>+IF($H121=AG$6,$C121,0)-IF($I121=AG$6,$C121,0)</f>
        <v>2313.88</v>
      </c>
      <c r="AH121" s="10">
        <f>+IF($H121=AH$6,$C121,0)-IF($I121=AH$6,$C121,0)</f>
        <v>-2313.88</v>
      </c>
      <c r="AI121" s="10">
        <f>+IF($H121=AI$6,$C121,0)-IF($I121=AI$6,$C121,0)</f>
        <v>0</v>
      </c>
      <c r="AJ121" s="10">
        <f>+IF($H121=AJ$6,$C121,0)-IF($I121=AJ$6,$C121,0)</f>
        <v>0</v>
      </c>
      <c r="AK121" s="10">
        <f>IF(D121="payée",$E121,0)</f>
        <v>0</v>
      </c>
      <c r="AL121" s="10">
        <f>IF(D121="payée",$F121,0)</f>
        <v>0</v>
      </c>
      <c r="AM121" s="10">
        <f>IF(D121="perçue",-$E121,0)</f>
        <v>0</v>
      </c>
      <c r="AN121" s="10">
        <f>IF(D121="perçue",-$F121,0)</f>
        <v>0</v>
      </c>
      <c r="AO121" s="10">
        <f>+IF($H121=AO$6,$G121,0)-IF($I121=AO$6,$G121,0)</f>
        <v>0</v>
      </c>
      <c r="AP121" s="10">
        <f>+IF($H121=AP$6,$G121,0)-IF($I121=AP$6,$G121,0)</f>
        <v>0</v>
      </c>
      <c r="AQ121" s="10">
        <f>+IF($H121=AQ$6,$G121,0)-IF($I121=AQ$6,$G121,0)</f>
        <v>0</v>
      </c>
      <c r="AR121" s="10">
        <f>+IF($H121=AR$6,$G121,0)-IF($I121=AR$6,$G121,0)</f>
        <v>0</v>
      </c>
      <c r="AS121" s="10">
        <f>+IF($H121=AS$6,$G121,0)-IF($I121=AS$6,$G121,0)</f>
        <v>0</v>
      </c>
      <c r="AT121" s="10">
        <f>+IF($H121=AT$6,$G121,0)-IF($I121=AT$6,$G121,0)</f>
        <v>0</v>
      </c>
      <c r="AU121" s="10">
        <f>+IF($H121=AU$6,$G121,0)-IF($I121=AU$6,$G121,0)</f>
        <v>0</v>
      </c>
      <c r="AV121" s="10">
        <f>+IF($H121=AV$6,$G121,0)-IF($I121=AV$6,$G121,0)</f>
        <v>0</v>
      </c>
      <c r="AW121" s="10">
        <f>+IF($H121=AW$6,$G121,0)-IF($I121=AW$6,$G121,0)</f>
        <v>0</v>
      </c>
      <c r="AX121" s="10">
        <f>+IF($H121=AX$6,$G121,0)-IF($I121=AX$6,$G121,0)</f>
        <v>0</v>
      </c>
      <c r="AY121" s="10">
        <f>+IF($H121=AY$6,$G121,0)-IF($I121=AY$6,$G121,0)</f>
        <v>0</v>
      </c>
      <c r="AZ121" s="10">
        <f>+IF($H121=AZ$6,$G121,0)-IF($I121=AZ$6,$G121,0)</f>
        <v>0</v>
      </c>
      <c r="BA121" s="10">
        <f>+IF($H121=BA$6,$C121,0)-IF($I121=BA$6,$C121,0)</f>
        <v>0</v>
      </c>
      <c r="BB121" s="10">
        <f>+IF($H121=BB$6,$C121,0)-IF($I121=BB$6,$C121,0)</f>
        <v>0</v>
      </c>
      <c r="BC121" s="10">
        <f>+IF($H121=BC$6,$C121,0)-IF($I121=BC$6,$C121,0)</f>
        <v>0</v>
      </c>
      <c r="BD121" s="10">
        <f>+IF($H121=BD$6,$C121,0)-IF($I121=BD$6,$C121,0)</f>
        <v>0</v>
      </c>
      <c r="BE121" s="10">
        <f>+IF($H121=BE$6,$C121,0)-IF($I121=BE$6,$C121,0)</f>
        <v>0</v>
      </c>
      <c r="BF121" s="10">
        <f>+IF($H121=BF$6,$C121,0)-IF($I121=BF$6,$C121,0)</f>
        <v>0</v>
      </c>
      <c r="BG121" s="10">
        <f>+IF($H121=BG$6,$C121,0)-IF($I121=BG$6,$C121,0)</f>
        <v>0</v>
      </c>
      <c r="BH121" s="10">
        <f>+IF($H121=BH$6,$C121,0)-IF($I121=BH$6,$C121,0)</f>
        <v>0</v>
      </c>
      <c r="BI121" s="10">
        <f>+IF($H121=BI$6,$G121,0)-IF($I121=BI$6,$G121,0)</f>
        <v>0</v>
      </c>
      <c r="BJ121" s="10">
        <f>+IF($H121=BJ$6,$G121,0)-IF($I121=BJ$6,$G121,0)</f>
        <v>0</v>
      </c>
      <c r="BK121" s="10">
        <f>+IF($H121=BK$6,$G121,0)-IF($I121=BK$6,$G121,0)</f>
        <v>0</v>
      </c>
      <c r="BL121" s="10">
        <f>+IF($H121=BL$6,$G121,0)-IF($I121=BL$6,$G121,0)</f>
        <v>0</v>
      </c>
      <c r="BM121" s="10">
        <f>+IF($H121=BM$6,$G121,0)-IF($I121=BM$6,$G121,0)</f>
        <v>0</v>
      </c>
      <c r="BN121" s="10">
        <f>+IF($H121=BN$6,$G121,0)-IF($I121=BN$6,$G121,0)</f>
        <v>0</v>
      </c>
      <c r="BO121" s="10">
        <f>+IF($H121=BO$6,$G121,0)-IF($I121=BO$6,$G121,0)</f>
        <v>0</v>
      </c>
      <c r="BP121" s="10">
        <f>+IF($H121=BP$6,$G121,0)-IF($I121=BP$6,$G121,0)</f>
        <v>0</v>
      </c>
      <c r="BQ121" s="10">
        <f>+IF($H121=BQ$6,$G121,0)-IF($I121=BQ$6,$G121,0)</f>
        <v>0</v>
      </c>
      <c r="BR121" s="10">
        <f>SUM(J121:BQ121)</f>
        <v>0</v>
      </c>
    </row>
    <row r="122" spans="1:70" s="9" customFormat="1" x14ac:dyDescent="0.25">
      <c r="A122" s="9">
        <v>45526</v>
      </c>
      <c r="B122" s="16" t="s">
        <v>34</v>
      </c>
      <c r="C122" s="11">
        <v>503.02</v>
      </c>
      <c r="D122" s="11" t="s">
        <v>13</v>
      </c>
      <c r="E122" s="11">
        <f>ROUND(IF(D122='[1]Liste choix'!$C$8,0,IF($H122=$S$6,(C122/1.14975*0.05*0.5),C122/1.14975*0.05)),2)</f>
        <v>0</v>
      </c>
      <c r="F122" s="11">
        <f>ROUND(IF(D122='[1]Liste choix'!$C$8,0,IF($H122=$S$6,C122/1.14975*0.09975*0.5,C122/1.14975*0.09975)),2)</f>
        <v>0</v>
      </c>
      <c r="G122" s="11">
        <f>C122-E122-F122</f>
        <v>503.02</v>
      </c>
      <c r="H122" s="9" t="s">
        <v>17</v>
      </c>
      <c r="I122" s="9" t="s">
        <v>8</v>
      </c>
      <c r="J122" s="10">
        <f>+IF($H122=$J$6,$G122,0)-IF($I122=$J$6,$G122,0)</f>
        <v>0</v>
      </c>
      <c r="K122" s="10">
        <f>+IF($H122=K$6,$G122,0)-IF($I122=K$6,$G122,0)</f>
        <v>0</v>
      </c>
      <c r="L122" s="10">
        <f>+IF($H122=L$6,$G122,0)-IF($I122=L$6,$G122,0)</f>
        <v>0</v>
      </c>
      <c r="M122" s="10">
        <f>+IF($H122=M$6,$G122,0)-IF($I122=M$6,$G122,0)</f>
        <v>0</v>
      </c>
      <c r="N122" s="10">
        <f>+IF($H122=N$6,$G122,0)-IF($I122=N$6,$G122,0)</f>
        <v>0</v>
      </c>
      <c r="O122" s="10">
        <f>+IF($H122=O$6,$G122,0)-IF($I122=O$6,$G122,0)</f>
        <v>0</v>
      </c>
      <c r="P122" s="10">
        <f>+IF($H122=P$6,$G122,0)-IF($I122=P$6,$G122,0)</f>
        <v>0</v>
      </c>
      <c r="Q122" s="10">
        <f>+IF($H122=Q$6,$G122,0)-IF($I122=Q$6,$G122,0)</f>
        <v>0</v>
      </c>
      <c r="R122" s="10">
        <f>+IF($H122=R$6,$G122,0)-IF($I122=R$6,$G122,0)</f>
        <v>0</v>
      </c>
      <c r="S122" s="10">
        <f>+IF($H122=S$6,$G122,0)-IF($I122=S$6,$G122,0)</f>
        <v>0</v>
      </c>
      <c r="T122" s="10">
        <f>+IF($H122=T$6,$G122,0)-IF($I122=T$6,$G122,0)</f>
        <v>0</v>
      </c>
      <c r="U122" s="10">
        <f>+IF($H122=U$6,$G122,0)-IF($I122=U$6,$G122,0)</f>
        <v>0</v>
      </c>
      <c r="V122" s="10">
        <f>+IF($H122=V$6,$G122,0)-IF($I122=V$6,$G122,0)</f>
        <v>0</v>
      </c>
      <c r="W122" s="10">
        <f>+IF($H122=W$6,$G122,0)-IF($I122=W$6,$G122,0)</f>
        <v>0</v>
      </c>
      <c r="X122" s="10">
        <f>+IF($H122=X$6,$G122,0)-IF($I122=X$6,$G122,0)</f>
        <v>0</v>
      </c>
      <c r="Y122" s="10">
        <f>+IF($H122=Y$6,$G122,0)-IF($I122=Y$6,$G122,0)</f>
        <v>0</v>
      </c>
      <c r="Z122" s="10">
        <f>+IF($H122=Z$6,$G122,0)-IF($I122=Z$6,$G122,0)</f>
        <v>0</v>
      </c>
      <c r="AA122" s="10">
        <f>+IF($H122=AA$6,$G122,0)-IF($I122=AA$6,$G122,0)</f>
        <v>0</v>
      </c>
      <c r="AB122" s="10">
        <f>+IF($H122=AB$6,$G122,0)-IF($I122=AB$6,$G122,0)</f>
        <v>0</v>
      </c>
      <c r="AC122" s="10">
        <f>+IF($H122=AC$6,$G122,0)-IF($I122=AC$6,$G122,0)</f>
        <v>0</v>
      </c>
      <c r="AD122" s="10">
        <f>+IF($H122=AD$6,$G122,0)-IF($I122=AD$6,$G122,0)</f>
        <v>0</v>
      </c>
      <c r="AE122" s="10">
        <f>+IF($H122=AE$6,$G122,0)-IF($I122=AE$6,$G122,0)</f>
        <v>0</v>
      </c>
      <c r="AF122" s="10">
        <f>+IF($H122=AF$6,$G122,0)-IF($I122=AF$6,$G122,0)</f>
        <v>0</v>
      </c>
      <c r="AG122" s="10">
        <f>+IF($H122=AG$6,$C122,0)-IF($I122=AG$6,$C122,0)</f>
        <v>503.02</v>
      </c>
      <c r="AH122" s="10">
        <f>+IF($H122=AH$6,$C122,0)-IF($I122=AH$6,$C122,0)</f>
        <v>-503.02</v>
      </c>
      <c r="AI122" s="10">
        <f>+IF($H122=AI$6,$C122,0)-IF($I122=AI$6,$C122,0)</f>
        <v>0</v>
      </c>
      <c r="AJ122" s="10">
        <f>+IF($H122=AJ$6,$C122,0)-IF($I122=AJ$6,$C122,0)</f>
        <v>0</v>
      </c>
      <c r="AK122" s="10">
        <f>IF(D122="payée",$E122,0)</f>
        <v>0</v>
      </c>
      <c r="AL122" s="10">
        <f>IF(D122="payée",$F122,0)</f>
        <v>0</v>
      </c>
      <c r="AM122" s="10">
        <f>IF(D122="perçue",-$E122,0)</f>
        <v>0</v>
      </c>
      <c r="AN122" s="10">
        <f>IF(D122="perçue",-$F122,0)</f>
        <v>0</v>
      </c>
      <c r="AO122" s="10">
        <f>+IF($H122=AO$6,$G122,0)-IF($I122=AO$6,$G122,0)</f>
        <v>0</v>
      </c>
      <c r="AP122" s="10">
        <f>+IF($H122=AP$6,$G122,0)-IF($I122=AP$6,$G122,0)</f>
        <v>0</v>
      </c>
      <c r="AQ122" s="10">
        <f>+IF($H122=AQ$6,$G122,0)-IF($I122=AQ$6,$G122,0)</f>
        <v>0</v>
      </c>
      <c r="AR122" s="10">
        <f>+IF($H122=AR$6,$G122,0)-IF($I122=AR$6,$G122,0)</f>
        <v>0</v>
      </c>
      <c r="AS122" s="10">
        <f>+IF($H122=AS$6,$G122,0)-IF($I122=AS$6,$G122,0)</f>
        <v>0</v>
      </c>
      <c r="AT122" s="10">
        <f>+IF($H122=AT$6,$G122,0)-IF($I122=AT$6,$G122,0)</f>
        <v>0</v>
      </c>
      <c r="AU122" s="10">
        <f>+IF($H122=AU$6,$G122,0)-IF($I122=AU$6,$G122,0)</f>
        <v>0</v>
      </c>
      <c r="AV122" s="10">
        <f>+IF($H122=AV$6,$G122,0)-IF($I122=AV$6,$G122,0)</f>
        <v>0</v>
      </c>
      <c r="AW122" s="10">
        <f>+IF($H122=AW$6,$G122,0)-IF($I122=AW$6,$G122,0)</f>
        <v>0</v>
      </c>
      <c r="AX122" s="10">
        <f>+IF($H122=AX$6,$G122,0)-IF($I122=AX$6,$G122,0)</f>
        <v>0</v>
      </c>
      <c r="AY122" s="10">
        <f>+IF($H122=AY$6,$G122,0)-IF($I122=AY$6,$G122,0)</f>
        <v>0</v>
      </c>
      <c r="AZ122" s="10">
        <f>+IF($H122=AZ$6,$G122,0)-IF($I122=AZ$6,$G122,0)</f>
        <v>0</v>
      </c>
      <c r="BA122" s="10">
        <f>+IF($H122=BA$6,$C122,0)-IF($I122=BA$6,$C122,0)</f>
        <v>0</v>
      </c>
      <c r="BB122" s="10">
        <f>+IF($H122=BB$6,$C122,0)-IF($I122=BB$6,$C122,0)</f>
        <v>0</v>
      </c>
      <c r="BC122" s="10">
        <f>+IF($H122=BC$6,$C122,0)-IF($I122=BC$6,$C122,0)</f>
        <v>0</v>
      </c>
      <c r="BD122" s="10">
        <f>+IF($H122=BD$6,$C122,0)-IF($I122=BD$6,$C122,0)</f>
        <v>0</v>
      </c>
      <c r="BE122" s="10">
        <f>+IF($H122=BE$6,$C122,0)-IF($I122=BE$6,$C122,0)</f>
        <v>0</v>
      </c>
      <c r="BF122" s="10">
        <f>+IF($H122=BF$6,$C122,0)-IF($I122=BF$6,$C122,0)</f>
        <v>0</v>
      </c>
      <c r="BG122" s="10">
        <f>+IF($H122=BG$6,$C122,0)-IF($I122=BG$6,$C122,0)</f>
        <v>0</v>
      </c>
      <c r="BH122" s="10">
        <f>+IF($H122=BH$6,$C122,0)-IF($I122=BH$6,$C122,0)</f>
        <v>0</v>
      </c>
      <c r="BI122" s="10">
        <f>+IF($H122=BI$6,$G122,0)-IF($I122=BI$6,$G122,0)</f>
        <v>0</v>
      </c>
      <c r="BJ122" s="10">
        <f>+IF($H122=BJ$6,$G122,0)-IF($I122=BJ$6,$G122,0)</f>
        <v>0</v>
      </c>
      <c r="BK122" s="10">
        <f>+IF($H122=BK$6,$G122,0)-IF($I122=BK$6,$G122,0)</f>
        <v>0</v>
      </c>
      <c r="BL122" s="10">
        <f>+IF($H122=BL$6,$G122,0)-IF($I122=BL$6,$G122,0)</f>
        <v>0</v>
      </c>
      <c r="BM122" s="10">
        <f>+IF($H122=BM$6,$G122,0)-IF($I122=BM$6,$G122,0)</f>
        <v>0</v>
      </c>
      <c r="BN122" s="10">
        <f>+IF($H122=BN$6,$G122,0)-IF($I122=BN$6,$G122,0)</f>
        <v>0</v>
      </c>
      <c r="BO122" s="10">
        <f>+IF($H122=BO$6,$G122,0)-IF($I122=BO$6,$G122,0)</f>
        <v>0</v>
      </c>
      <c r="BP122" s="10">
        <f>+IF($H122=BP$6,$G122,0)-IF($I122=BP$6,$G122,0)</f>
        <v>0</v>
      </c>
      <c r="BQ122" s="10">
        <f>+IF($H122=BQ$6,$G122,0)-IF($I122=BQ$6,$G122,0)</f>
        <v>0</v>
      </c>
      <c r="BR122" s="10">
        <f>SUM(J122:BQ122)</f>
        <v>0</v>
      </c>
    </row>
    <row r="123" spans="1:70" s="9" customFormat="1" x14ac:dyDescent="0.25">
      <c r="A123" s="9">
        <v>45526</v>
      </c>
      <c r="B123" s="16" t="s">
        <v>33</v>
      </c>
      <c r="C123" s="11">
        <v>905.43</v>
      </c>
      <c r="D123" s="11" t="s">
        <v>13</v>
      </c>
      <c r="E123" s="11">
        <f>ROUND(IF(D123='[1]Liste choix'!$C$8,0,IF($H123=$S$6,(C123/1.14975*0.05*0.5),C123/1.14975*0.05)),2)</f>
        <v>0</v>
      </c>
      <c r="F123" s="11">
        <f>ROUND(IF(D123='[1]Liste choix'!$C$8,0,IF($H123=$S$6,C123/1.14975*0.09975*0.5,C123/1.14975*0.09975)),2)</f>
        <v>0</v>
      </c>
      <c r="G123" s="11">
        <f>C123-E123-F123</f>
        <v>905.43</v>
      </c>
      <c r="H123" s="9" t="s">
        <v>17</v>
      </c>
      <c r="I123" s="9" t="s">
        <v>8</v>
      </c>
      <c r="J123" s="10">
        <f>+IF($H123=$J$6,$G123,0)-IF($I123=$J$6,$G123,0)</f>
        <v>0</v>
      </c>
      <c r="K123" s="10">
        <f>+IF($H123=K$6,$G123,0)-IF($I123=K$6,$G123,0)</f>
        <v>0</v>
      </c>
      <c r="L123" s="10">
        <f>+IF($H123=L$6,$G123,0)-IF($I123=L$6,$G123,0)</f>
        <v>0</v>
      </c>
      <c r="M123" s="10">
        <f>+IF($H123=M$6,$G123,0)-IF($I123=M$6,$G123,0)</f>
        <v>0</v>
      </c>
      <c r="N123" s="10">
        <f>+IF($H123=N$6,$G123,0)-IF($I123=N$6,$G123,0)</f>
        <v>0</v>
      </c>
      <c r="O123" s="10">
        <f>+IF($H123=O$6,$G123,0)-IF($I123=O$6,$G123,0)</f>
        <v>0</v>
      </c>
      <c r="P123" s="10">
        <f>+IF($H123=P$6,$G123,0)-IF($I123=P$6,$G123,0)</f>
        <v>0</v>
      </c>
      <c r="Q123" s="10">
        <f>+IF($H123=Q$6,$G123,0)-IF($I123=Q$6,$G123,0)</f>
        <v>0</v>
      </c>
      <c r="R123" s="10">
        <f>+IF($H123=R$6,$G123,0)-IF($I123=R$6,$G123,0)</f>
        <v>0</v>
      </c>
      <c r="S123" s="10">
        <f>+IF($H123=S$6,$G123,0)-IF($I123=S$6,$G123,0)</f>
        <v>0</v>
      </c>
      <c r="T123" s="10">
        <f>+IF($H123=T$6,$G123,0)-IF($I123=T$6,$G123,0)</f>
        <v>0</v>
      </c>
      <c r="U123" s="10">
        <f>+IF($H123=U$6,$G123,0)-IF($I123=U$6,$G123,0)</f>
        <v>0</v>
      </c>
      <c r="V123" s="10">
        <f>+IF($H123=V$6,$G123,0)-IF($I123=V$6,$G123,0)</f>
        <v>0</v>
      </c>
      <c r="W123" s="10">
        <f>+IF($H123=W$6,$G123,0)-IF($I123=W$6,$G123,0)</f>
        <v>0</v>
      </c>
      <c r="X123" s="10">
        <f>+IF($H123=X$6,$G123,0)-IF($I123=X$6,$G123,0)</f>
        <v>0</v>
      </c>
      <c r="Y123" s="10">
        <f>+IF($H123=Y$6,$G123,0)-IF($I123=Y$6,$G123,0)</f>
        <v>0</v>
      </c>
      <c r="Z123" s="10">
        <f>+IF($H123=Z$6,$G123,0)-IF($I123=Z$6,$G123,0)</f>
        <v>0</v>
      </c>
      <c r="AA123" s="10">
        <f>+IF($H123=AA$6,$G123,0)-IF($I123=AA$6,$G123,0)</f>
        <v>0</v>
      </c>
      <c r="AB123" s="10">
        <f>+IF($H123=AB$6,$G123,0)-IF($I123=AB$6,$G123,0)</f>
        <v>0</v>
      </c>
      <c r="AC123" s="10">
        <f>+IF($H123=AC$6,$G123,0)-IF($I123=AC$6,$G123,0)</f>
        <v>0</v>
      </c>
      <c r="AD123" s="10">
        <f>+IF($H123=AD$6,$G123,0)-IF($I123=AD$6,$G123,0)</f>
        <v>0</v>
      </c>
      <c r="AE123" s="10">
        <f>+IF($H123=AE$6,$G123,0)-IF($I123=AE$6,$G123,0)</f>
        <v>0</v>
      </c>
      <c r="AF123" s="10">
        <f>+IF($H123=AF$6,$G123,0)-IF($I123=AF$6,$G123,0)</f>
        <v>0</v>
      </c>
      <c r="AG123" s="10">
        <f>+IF($H123=AG$6,$C123,0)-IF($I123=AG$6,$C123,0)</f>
        <v>905.43</v>
      </c>
      <c r="AH123" s="10">
        <f>+IF($H123=AH$6,$C123,0)-IF($I123=AH$6,$C123,0)</f>
        <v>-905.43</v>
      </c>
      <c r="AI123" s="10">
        <f>+IF($H123=AI$6,$C123,0)-IF($I123=AI$6,$C123,0)</f>
        <v>0</v>
      </c>
      <c r="AJ123" s="10">
        <f>+IF($H123=AJ$6,$C123,0)-IF($I123=AJ$6,$C123,0)</f>
        <v>0</v>
      </c>
      <c r="AK123" s="10">
        <f>IF(D123="payée",$E123,0)</f>
        <v>0</v>
      </c>
      <c r="AL123" s="10">
        <f>IF(D123="payée",$F123,0)</f>
        <v>0</v>
      </c>
      <c r="AM123" s="10">
        <f>IF(D123="perçue",-$E123,0)</f>
        <v>0</v>
      </c>
      <c r="AN123" s="10">
        <f>IF(D123="perçue",-$F123,0)</f>
        <v>0</v>
      </c>
      <c r="AO123" s="10">
        <f>+IF($H123=AO$6,$G123,0)-IF($I123=AO$6,$G123,0)</f>
        <v>0</v>
      </c>
      <c r="AP123" s="10">
        <f>+IF($H123=AP$6,$G123,0)-IF($I123=AP$6,$G123,0)</f>
        <v>0</v>
      </c>
      <c r="AQ123" s="10">
        <f>+IF($H123=AQ$6,$G123,0)-IF($I123=AQ$6,$G123,0)</f>
        <v>0</v>
      </c>
      <c r="AR123" s="10">
        <f>+IF($H123=AR$6,$G123,0)-IF($I123=AR$6,$G123,0)</f>
        <v>0</v>
      </c>
      <c r="AS123" s="10">
        <f>+IF($H123=AS$6,$G123,0)-IF($I123=AS$6,$G123,0)</f>
        <v>0</v>
      </c>
      <c r="AT123" s="10">
        <f>+IF($H123=AT$6,$G123,0)-IF($I123=AT$6,$G123,0)</f>
        <v>0</v>
      </c>
      <c r="AU123" s="10">
        <f>+IF($H123=AU$6,$G123,0)-IF($I123=AU$6,$G123,0)</f>
        <v>0</v>
      </c>
      <c r="AV123" s="10">
        <f>+IF($H123=AV$6,$G123,0)-IF($I123=AV$6,$G123,0)</f>
        <v>0</v>
      </c>
      <c r="AW123" s="10">
        <f>+IF($H123=AW$6,$G123,0)-IF($I123=AW$6,$G123,0)</f>
        <v>0</v>
      </c>
      <c r="AX123" s="10">
        <f>+IF($H123=AX$6,$G123,0)-IF($I123=AX$6,$G123,0)</f>
        <v>0</v>
      </c>
      <c r="AY123" s="10">
        <f>+IF($H123=AY$6,$G123,0)-IF($I123=AY$6,$G123,0)</f>
        <v>0</v>
      </c>
      <c r="AZ123" s="10">
        <f>+IF($H123=AZ$6,$G123,0)-IF($I123=AZ$6,$G123,0)</f>
        <v>0</v>
      </c>
      <c r="BA123" s="10">
        <f>+IF($H123=BA$6,$C123,0)-IF($I123=BA$6,$C123,0)</f>
        <v>0</v>
      </c>
      <c r="BB123" s="10">
        <f>+IF($H123=BB$6,$C123,0)-IF($I123=BB$6,$C123,0)</f>
        <v>0</v>
      </c>
      <c r="BC123" s="10">
        <f>+IF($H123=BC$6,$C123,0)-IF($I123=BC$6,$C123,0)</f>
        <v>0</v>
      </c>
      <c r="BD123" s="10">
        <f>+IF($H123=BD$6,$C123,0)-IF($I123=BD$6,$C123,0)</f>
        <v>0</v>
      </c>
      <c r="BE123" s="10">
        <f>+IF($H123=BE$6,$C123,0)-IF($I123=BE$6,$C123,0)</f>
        <v>0</v>
      </c>
      <c r="BF123" s="10">
        <f>+IF($H123=BF$6,$C123,0)-IF($I123=BF$6,$C123,0)</f>
        <v>0</v>
      </c>
      <c r="BG123" s="10">
        <f>+IF($H123=BG$6,$C123,0)-IF($I123=BG$6,$C123,0)</f>
        <v>0</v>
      </c>
      <c r="BH123" s="10">
        <f>+IF($H123=BH$6,$C123,0)-IF($I123=BH$6,$C123,0)</f>
        <v>0</v>
      </c>
      <c r="BI123" s="10">
        <f>+IF($H123=BI$6,$G123,0)-IF($I123=BI$6,$G123,0)</f>
        <v>0</v>
      </c>
      <c r="BJ123" s="10">
        <f>+IF($H123=BJ$6,$G123,0)-IF($I123=BJ$6,$G123,0)</f>
        <v>0</v>
      </c>
      <c r="BK123" s="10">
        <f>+IF($H123=BK$6,$G123,0)-IF($I123=BK$6,$G123,0)</f>
        <v>0</v>
      </c>
      <c r="BL123" s="10">
        <f>+IF($H123=BL$6,$G123,0)-IF($I123=BL$6,$G123,0)</f>
        <v>0</v>
      </c>
      <c r="BM123" s="10">
        <f>+IF($H123=BM$6,$G123,0)-IF($I123=BM$6,$G123,0)</f>
        <v>0</v>
      </c>
      <c r="BN123" s="10">
        <f>+IF($H123=BN$6,$G123,0)-IF($I123=BN$6,$G123,0)</f>
        <v>0</v>
      </c>
      <c r="BO123" s="10">
        <f>+IF($H123=BO$6,$G123,0)-IF($I123=BO$6,$G123,0)</f>
        <v>0</v>
      </c>
      <c r="BP123" s="10">
        <f>+IF($H123=BP$6,$G123,0)-IF($I123=BP$6,$G123,0)</f>
        <v>0</v>
      </c>
      <c r="BQ123" s="10">
        <f>+IF($H123=BQ$6,$G123,0)-IF($I123=BQ$6,$G123,0)</f>
        <v>0</v>
      </c>
      <c r="BR123" s="10">
        <f>SUM(J123:BQ123)</f>
        <v>0</v>
      </c>
    </row>
    <row r="124" spans="1:70" s="9" customFormat="1" x14ac:dyDescent="0.25">
      <c r="A124" s="9">
        <v>45527</v>
      </c>
      <c r="B124" s="16" t="s">
        <v>32</v>
      </c>
      <c r="C124" s="11">
        <v>5188.25</v>
      </c>
      <c r="D124" s="11" t="s">
        <v>13</v>
      </c>
      <c r="E124" s="11">
        <f>ROUND(IF(D124='[1]Liste choix'!$C$8,0,IF($H124=$S$6,(C124/1.14975*0.05*0.5),C124/1.14975*0.05)),2)</f>
        <v>0</v>
      </c>
      <c r="F124" s="11">
        <f>ROUND(IF(D124='[1]Liste choix'!$C$8,0,IF($H124=$S$6,C124/1.14975*0.09975*0.5,C124/1.14975*0.09975)),2)</f>
        <v>0</v>
      </c>
      <c r="G124" s="11">
        <f>C124-E124-F124</f>
        <v>5188.25</v>
      </c>
      <c r="H124" s="9" t="s">
        <v>17</v>
      </c>
      <c r="I124" s="9" t="s">
        <v>8</v>
      </c>
      <c r="J124" s="10">
        <f>+IF($H124=$J$6,$G124,0)-IF($I124=$J$6,$G124,0)</f>
        <v>0</v>
      </c>
      <c r="K124" s="10">
        <f>+IF($H124=K$6,$G124,0)-IF($I124=K$6,$G124,0)</f>
        <v>0</v>
      </c>
      <c r="L124" s="10">
        <f>+IF($H124=L$6,$G124,0)-IF($I124=L$6,$G124,0)</f>
        <v>0</v>
      </c>
      <c r="M124" s="10">
        <f>+IF($H124=M$6,$G124,0)-IF($I124=M$6,$G124,0)</f>
        <v>0</v>
      </c>
      <c r="N124" s="10">
        <f>+IF($H124=N$6,$G124,0)-IF($I124=N$6,$G124,0)</f>
        <v>0</v>
      </c>
      <c r="O124" s="10">
        <f>+IF($H124=O$6,$G124,0)-IF($I124=O$6,$G124,0)</f>
        <v>0</v>
      </c>
      <c r="P124" s="10">
        <f>+IF($H124=P$6,$G124,0)-IF($I124=P$6,$G124,0)</f>
        <v>0</v>
      </c>
      <c r="Q124" s="10">
        <f>+IF($H124=Q$6,$G124,0)-IF($I124=Q$6,$G124,0)</f>
        <v>0</v>
      </c>
      <c r="R124" s="10">
        <f>+IF($H124=R$6,$G124,0)-IF($I124=R$6,$G124,0)</f>
        <v>0</v>
      </c>
      <c r="S124" s="10">
        <f>+IF($H124=S$6,$G124,0)-IF($I124=S$6,$G124,0)</f>
        <v>0</v>
      </c>
      <c r="T124" s="10">
        <f>+IF($H124=T$6,$G124,0)-IF($I124=T$6,$G124,0)</f>
        <v>0</v>
      </c>
      <c r="U124" s="10">
        <f>+IF($H124=U$6,$G124,0)-IF($I124=U$6,$G124,0)</f>
        <v>0</v>
      </c>
      <c r="V124" s="10">
        <f>+IF($H124=V$6,$G124,0)-IF($I124=V$6,$G124,0)</f>
        <v>0</v>
      </c>
      <c r="W124" s="10">
        <f>+IF($H124=W$6,$G124,0)-IF($I124=W$6,$G124,0)</f>
        <v>0</v>
      </c>
      <c r="X124" s="10">
        <f>+IF($H124=X$6,$G124,0)-IF($I124=X$6,$G124,0)</f>
        <v>0</v>
      </c>
      <c r="Y124" s="10">
        <f>+IF($H124=Y$6,$G124,0)-IF($I124=Y$6,$G124,0)</f>
        <v>0</v>
      </c>
      <c r="Z124" s="10">
        <f>+IF($H124=Z$6,$G124,0)-IF($I124=Z$6,$G124,0)</f>
        <v>0</v>
      </c>
      <c r="AA124" s="10">
        <f>+IF($H124=AA$6,$G124,0)-IF($I124=AA$6,$G124,0)</f>
        <v>0</v>
      </c>
      <c r="AB124" s="10">
        <f>+IF($H124=AB$6,$G124,0)-IF($I124=AB$6,$G124,0)</f>
        <v>0</v>
      </c>
      <c r="AC124" s="10">
        <f>+IF($H124=AC$6,$G124,0)-IF($I124=AC$6,$G124,0)</f>
        <v>0</v>
      </c>
      <c r="AD124" s="10">
        <f>+IF($H124=AD$6,$G124,0)-IF($I124=AD$6,$G124,0)</f>
        <v>0</v>
      </c>
      <c r="AE124" s="10">
        <f>+IF($H124=AE$6,$G124,0)-IF($I124=AE$6,$G124,0)</f>
        <v>0</v>
      </c>
      <c r="AF124" s="10">
        <f>+IF($H124=AF$6,$G124,0)-IF($I124=AF$6,$G124,0)</f>
        <v>0</v>
      </c>
      <c r="AG124" s="10">
        <f>+IF($H124=AG$6,$C124,0)-IF($I124=AG$6,$C124,0)</f>
        <v>5188.25</v>
      </c>
      <c r="AH124" s="10">
        <f>+IF($H124=AH$6,$C124,0)-IF($I124=AH$6,$C124,0)</f>
        <v>-5188.25</v>
      </c>
      <c r="AI124" s="10">
        <f>+IF($H124=AI$6,$C124,0)-IF($I124=AI$6,$C124,0)</f>
        <v>0</v>
      </c>
      <c r="AJ124" s="10">
        <f>+IF($H124=AJ$6,$C124,0)-IF($I124=AJ$6,$C124,0)</f>
        <v>0</v>
      </c>
      <c r="AK124" s="10">
        <f>IF(D124="payée",$E124,0)</f>
        <v>0</v>
      </c>
      <c r="AL124" s="10">
        <f>IF(D124="payée",$F124,0)</f>
        <v>0</v>
      </c>
      <c r="AM124" s="10">
        <f>IF(D124="perçue",-$E124,0)</f>
        <v>0</v>
      </c>
      <c r="AN124" s="10">
        <f>IF(D124="perçue",-$F124,0)</f>
        <v>0</v>
      </c>
      <c r="AO124" s="10">
        <f>+IF($H124=AO$6,$G124,0)-IF($I124=AO$6,$G124,0)</f>
        <v>0</v>
      </c>
      <c r="AP124" s="10">
        <f>+IF($H124=AP$6,$G124,0)-IF($I124=AP$6,$G124,0)</f>
        <v>0</v>
      </c>
      <c r="AQ124" s="10">
        <f>+IF($H124=AQ$6,$G124,0)-IF($I124=AQ$6,$G124,0)</f>
        <v>0</v>
      </c>
      <c r="AR124" s="10">
        <f>+IF($H124=AR$6,$G124,0)-IF($I124=AR$6,$G124,0)</f>
        <v>0</v>
      </c>
      <c r="AS124" s="10">
        <f>+IF($H124=AS$6,$G124,0)-IF($I124=AS$6,$G124,0)</f>
        <v>0</v>
      </c>
      <c r="AT124" s="10">
        <f>+IF($H124=AT$6,$G124,0)-IF($I124=AT$6,$G124,0)</f>
        <v>0</v>
      </c>
      <c r="AU124" s="10">
        <f>+IF($H124=AU$6,$G124,0)-IF($I124=AU$6,$G124,0)</f>
        <v>0</v>
      </c>
      <c r="AV124" s="10">
        <f>+IF($H124=AV$6,$G124,0)-IF($I124=AV$6,$G124,0)</f>
        <v>0</v>
      </c>
      <c r="AW124" s="10">
        <f>+IF($H124=AW$6,$G124,0)-IF($I124=AW$6,$G124,0)</f>
        <v>0</v>
      </c>
      <c r="AX124" s="10">
        <f>+IF($H124=AX$6,$G124,0)-IF($I124=AX$6,$G124,0)</f>
        <v>0</v>
      </c>
      <c r="AY124" s="10">
        <f>+IF($H124=AY$6,$G124,0)-IF($I124=AY$6,$G124,0)</f>
        <v>0</v>
      </c>
      <c r="AZ124" s="10">
        <f>+IF($H124=AZ$6,$G124,0)-IF($I124=AZ$6,$G124,0)</f>
        <v>0</v>
      </c>
      <c r="BA124" s="10">
        <f>+IF($H124=BA$6,$C124,0)-IF($I124=BA$6,$C124,0)</f>
        <v>0</v>
      </c>
      <c r="BB124" s="10">
        <f>+IF($H124=BB$6,$C124,0)-IF($I124=BB$6,$C124,0)</f>
        <v>0</v>
      </c>
      <c r="BC124" s="10">
        <f>+IF($H124=BC$6,$C124,0)-IF($I124=BC$6,$C124,0)</f>
        <v>0</v>
      </c>
      <c r="BD124" s="10">
        <f>+IF($H124=BD$6,$C124,0)-IF($I124=BD$6,$C124,0)</f>
        <v>0</v>
      </c>
      <c r="BE124" s="10">
        <f>+IF($H124=BE$6,$C124,0)-IF($I124=BE$6,$C124,0)</f>
        <v>0</v>
      </c>
      <c r="BF124" s="10">
        <f>+IF($H124=BF$6,$C124,0)-IF($I124=BF$6,$C124,0)</f>
        <v>0</v>
      </c>
      <c r="BG124" s="10">
        <f>+IF($H124=BG$6,$C124,0)-IF($I124=BG$6,$C124,0)</f>
        <v>0</v>
      </c>
      <c r="BH124" s="10">
        <f>+IF($H124=BH$6,$C124,0)-IF($I124=BH$6,$C124,0)</f>
        <v>0</v>
      </c>
      <c r="BI124" s="10">
        <f>+IF($H124=BI$6,$G124,0)-IF($I124=BI$6,$G124,0)</f>
        <v>0</v>
      </c>
      <c r="BJ124" s="10">
        <f>+IF($H124=BJ$6,$G124,0)-IF($I124=BJ$6,$G124,0)</f>
        <v>0</v>
      </c>
      <c r="BK124" s="10">
        <f>+IF($H124=BK$6,$G124,0)-IF($I124=BK$6,$G124,0)</f>
        <v>0</v>
      </c>
      <c r="BL124" s="10">
        <f>+IF($H124=BL$6,$G124,0)-IF($I124=BL$6,$G124,0)</f>
        <v>0</v>
      </c>
      <c r="BM124" s="10">
        <f>+IF($H124=BM$6,$G124,0)-IF($I124=BM$6,$G124,0)</f>
        <v>0</v>
      </c>
      <c r="BN124" s="10">
        <f>+IF($H124=BN$6,$G124,0)-IF($I124=BN$6,$G124,0)</f>
        <v>0</v>
      </c>
      <c r="BO124" s="10">
        <f>+IF($H124=BO$6,$G124,0)-IF($I124=BO$6,$G124,0)</f>
        <v>0</v>
      </c>
      <c r="BP124" s="10">
        <f>+IF($H124=BP$6,$G124,0)-IF($I124=BP$6,$G124,0)</f>
        <v>0</v>
      </c>
      <c r="BQ124" s="10">
        <f>+IF($H124=BQ$6,$G124,0)-IF($I124=BQ$6,$G124,0)</f>
        <v>0</v>
      </c>
      <c r="BR124" s="10">
        <f>SUM(J124:BQ124)</f>
        <v>0</v>
      </c>
    </row>
    <row r="125" spans="1:70" s="9" customFormat="1" x14ac:dyDescent="0.25">
      <c r="A125" s="9">
        <v>45527</v>
      </c>
      <c r="B125" s="16" t="s">
        <v>31</v>
      </c>
      <c r="C125" s="11">
        <v>1007.23</v>
      </c>
      <c r="D125" s="11" t="s">
        <v>13</v>
      </c>
      <c r="E125" s="11">
        <f>ROUND(IF(D125='[1]Liste choix'!$C$8,0,IF($H125=$S$6,(C125/1.14975*0.05*0.5),C125/1.14975*0.05)),2)</f>
        <v>0</v>
      </c>
      <c r="F125" s="11">
        <f>ROUND(IF(D125='[1]Liste choix'!$C$8,0,IF($H125=$S$6,C125/1.14975*0.09975*0.5,C125/1.14975*0.09975)),2)</f>
        <v>0</v>
      </c>
      <c r="G125" s="11">
        <f>C125-E125-F125</f>
        <v>1007.23</v>
      </c>
      <c r="H125" s="9" t="s">
        <v>22</v>
      </c>
      <c r="I125" s="9" t="s">
        <v>17</v>
      </c>
      <c r="J125" s="10">
        <f>+IF($H125=$J$6,$G125,0)-IF($I125=$J$6,$G125,0)</f>
        <v>0</v>
      </c>
      <c r="K125" s="10">
        <f>+IF($H125=K$6,$G125,0)-IF($I125=K$6,$G125,0)</f>
        <v>0</v>
      </c>
      <c r="L125" s="10">
        <f>+IF($H125=L$6,$G125,0)-IF($I125=L$6,$G125,0)</f>
        <v>0</v>
      </c>
      <c r="M125" s="10">
        <f>+IF($H125=M$6,$G125,0)-IF($I125=M$6,$G125,0)</f>
        <v>0</v>
      </c>
      <c r="N125" s="10">
        <f>+IF($H125=N$6,$G125,0)-IF($I125=N$6,$G125,0)</f>
        <v>0</v>
      </c>
      <c r="O125" s="10">
        <f>+IF($H125=O$6,$G125,0)-IF($I125=O$6,$G125,0)</f>
        <v>1007.23</v>
      </c>
      <c r="P125" s="10">
        <f>+IF($H125=P$6,$G125,0)-IF($I125=P$6,$G125,0)</f>
        <v>0</v>
      </c>
      <c r="Q125" s="10">
        <f>+IF($H125=Q$6,$G125,0)-IF($I125=Q$6,$G125,0)</f>
        <v>0</v>
      </c>
      <c r="R125" s="10">
        <f>+IF($H125=R$6,$G125,0)-IF($I125=R$6,$G125,0)</f>
        <v>0</v>
      </c>
      <c r="S125" s="10">
        <f>+IF($H125=S$6,$G125,0)-IF($I125=S$6,$G125,0)</f>
        <v>0</v>
      </c>
      <c r="T125" s="10">
        <f>+IF($H125=T$6,$G125,0)-IF($I125=T$6,$G125,0)</f>
        <v>0</v>
      </c>
      <c r="U125" s="10">
        <f>+IF($H125=U$6,$G125,0)-IF($I125=U$6,$G125,0)</f>
        <v>0</v>
      </c>
      <c r="V125" s="10">
        <f>+IF($H125=V$6,$G125,0)-IF($I125=V$6,$G125,0)</f>
        <v>0</v>
      </c>
      <c r="W125" s="10">
        <f>+IF($H125=W$6,$G125,0)-IF($I125=W$6,$G125,0)</f>
        <v>0</v>
      </c>
      <c r="X125" s="10">
        <f>+IF($H125=X$6,$G125,0)-IF($I125=X$6,$G125,0)</f>
        <v>0</v>
      </c>
      <c r="Y125" s="10">
        <f>+IF($H125=Y$6,$G125,0)-IF($I125=Y$6,$G125,0)</f>
        <v>0</v>
      </c>
      <c r="Z125" s="10">
        <f>+IF($H125=Z$6,$G125,0)-IF($I125=Z$6,$G125,0)</f>
        <v>0</v>
      </c>
      <c r="AA125" s="10">
        <f>+IF($H125=AA$6,$G125,0)-IF($I125=AA$6,$G125,0)</f>
        <v>0</v>
      </c>
      <c r="AB125" s="10">
        <f>+IF($H125=AB$6,$G125,0)-IF($I125=AB$6,$G125,0)</f>
        <v>0</v>
      </c>
      <c r="AC125" s="10">
        <f>+IF($H125=AC$6,$G125,0)-IF($I125=AC$6,$G125,0)</f>
        <v>0</v>
      </c>
      <c r="AD125" s="10">
        <f>+IF($H125=AD$6,$G125,0)-IF($I125=AD$6,$G125,0)</f>
        <v>0</v>
      </c>
      <c r="AE125" s="10">
        <f>+IF($H125=AE$6,$G125,0)-IF($I125=AE$6,$G125,0)</f>
        <v>0</v>
      </c>
      <c r="AF125" s="10">
        <f>+IF($H125=AF$6,$G125,0)-IF($I125=AF$6,$G125,0)</f>
        <v>0</v>
      </c>
      <c r="AG125" s="10">
        <f>+IF($H125=AG$6,$C125,0)-IF($I125=AG$6,$C125,0)</f>
        <v>-1007.23</v>
      </c>
      <c r="AH125" s="10">
        <f>+IF($H125=AH$6,$C125,0)-IF($I125=AH$6,$C125,0)</f>
        <v>0</v>
      </c>
      <c r="AI125" s="10">
        <f>+IF($H125=AI$6,$C125,0)-IF($I125=AI$6,$C125,0)</f>
        <v>0</v>
      </c>
      <c r="AJ125" s="10">
        <f>+IF($H125=AJ$6,$C125,0)-IF($I125=AJ$6,$C125,0)</f>
        <v>0</v>
      </c>
      <c r="AK125" s="10">
        <f>IF(D125="payée",$E125,0)</f>
        <v>0</v>
      </c>
      <c r="AL125" s="10">
        <f>IF(D125="payée",$F125,0)</f>
        <v>0</v>
      </c>
      <c r="AM125" s="10">
        <f>IF(D125="perçue",-$E125,0)</f>
        <v>0</v>
      </c>
      <c r="AN125" s="10">
        <f>IF(D125="perçue",-$F125,0)</f>
        <v>0</v>
      </c>
      <c r="AO125" s="10">
        <f>+IF($H125=AO$6,$G125,0)-IF($I125=AO$6,$G125,0)</f>
        <v>0</v>
      </c>
      <c r="AP125" s="10">
        <f>+IF($H125=AP$6,$G125,0)-IF($I125=AP$6,$G125,0)</f>
        <v>0</v>
      </c>
      <c r="AQ125" s="10">
        <f>+IF($H125=AQ$6,$G125,0)-IF($I125=AQ$6,$G125,0)</f>
        <v>0</v>
      </c>
      <c r="AR125" s="10">
        <f>+IF($H125=AR$6,$G125,0)-IF($I125=AR$6,$G125,0)</f>
        <v>0</v>
      </c>
      <c r="AS125" s="10">
        <f>+IF($H125=AS$6,$G125,0)-IF($I125=AS$6,$G125,0)</f>
        <v>0</v>
      </c>
      <c r="AT125" s="10">
        <f>+IF($H125=AT$6,$G125,0)-IF($I125=AT$6,$G125,0)</f>
        <v>0</v>
      </c>
      <c r="AU125" s="10">
        <f>+IF($H125=AU$6,$G125,0)-IF($I125=AU$6,$G125,0)</f>
        <v>0</v>
      </c>
      <c r="AV125" s="10">
        <f>+IF($H125=AV$6,$G125,0)-IF($I125=AV$6,$G125,0)</f>
        <v>0</v>
      </c>
      <c r="AW125" s="10">
        <f>+IF($H125=AW$6,$G125,0)-IF($I125=AW$6,$G125,0)</f>
        <v>0</v>
      </c>
      <c r="AX125" s="10">
        <f>+IF($H125=AX$6,$G125,0)-IF($I125=AX$6,$G125,0)</f>
        <v>0</v>
      </c>
      <c r="AY125" s="10">
        <f>+IF($H125=AY$6,$G125,0)-IF($I125=AY$6,$G125,0)</f>
        <v>0</v>
      </c>
      <c r="AZ125" s="10">
        <f>+IF($H125=AZ$6,$G125,0)-IF($I125=AZ$6,$G125,0)</f>
        <v>0</v>
      </c>
      <c r="BA125" s="10">
        <f>+IF($H125=BA$6,$C125,0)-IF($I125=BA$6,$C125,0)</f>
        <v>0</v>
      </c>
      <c r="BB125" s="10">
        <f>+IF($H125=BB$6,$C125,0)-IF($I125=BB$6,$C125,0)</f>
        <v>0</v>
      </c>
      <c r="BC125" s="10">
        <f>+IF($H125=BC$6,$C125,0)-IF($I125=BC$6,$C125,0)</f>
        <v>0</v>
      </c>
      <c r="BD125" s="10">
        <f>+IF($H125=BD$6,$C125,0)-IF($I125=BD$6,$C125,0)</f>
        <v>0</v>
      </c>
      <c r="BE125" s="10">
        <f>+IF($H125=BE$6,$C125,0)-IF($I125=BE$6,$C125,0)</f>
        <v>0</v>
      </c>
      <c r="BF125" s="10">
        <f>+IF($H125=BF$6,$C125,0)-IF($I125=BF$6,$C125,0)</f>
        <v>0</v>
      </c>
      <c r="BG125" s="10">
        <f>+IF($H125=BG$6,$C125,0)-IF($I125=BG$6,$C125,0)</f>
        <v>0</v>
      </c>
      <c r="BH125" s="10">
        <f>+IF($H125=BH$6,$C125,0)-IF($I125=BH$6,$C125,0)</f>
        <v>0</v>
      </c>
      <c r="BI125" s="10">
        <f>+IF($H125=BI$6,$G125,0)-IF($I125=BI$6,$G125,0)</f>
        <v>0</v>
      </c>
      <c r="BJ125" s="10">
        <f>+IF($H125=BJ$6,$G125,0)-IF($I125=BJ$6,$G125,0)</f>
        <v>0</v>
      </c>
      <c r="BK125" s="10">
        <f>+IF($H125=BK$6,$G125,0)-IF($I125=BK$6,$G125,0)</f>
        <v>0</v>
      </c>
      <c r="BL125" s="10">
        <f>+IF($H125=BL$6,$G125,0)-IF($I125=BL$6,$G125,0)</f>
        <v>0</v>
      </c>
      <c r="BM125" s="10">
        <f>+IF($H125=BM$6,$G125,0)-IF($I125=BM$6,$G125,0)</f>
        <v>0</v>
      </c>
      <c r="BN125" s="10">
        <f>+IF($H125=BN$6,$G125,0)-IF($I125=BN$6,$G125,0)</f>
        <v>0</v>
      </c>
      <c r="BO125" s="10">
        <f>+IF($H125=BO$6,$G125,0)-IF($I125=BO$6,$G125,0)</f>
        <v>0</v>
      </c>
      <c r="BP125" s="10">
        <f>+IF($H125=BP$6,$G125,0)-IF($I125=BP$6,$G125,0)</f>
        <v>0</v>
      </c>
      <c r="BQ125" s="10">
        <f>+IF($H125=BQ$6,$G125,0)-IF($I125=BQ$6,$G125,0)</f>
        <v>0</v>
      </c>
      <c r="BR125" s="10">
        <f>SUM(J125:BQ125)</f>
        <v>0</v>
      </c>
    </row>
    <row r="126" spans="1:70" s="9" customFormat="1" x14ac:dyDescent="0.25">
      <c r="A126" s="9">
        <v>45527</v>
      </c>
      <c r="B126" s="16" t="s">
        <v>30</v>
      </c>
      <c r="C126" s="11">
        <v>4137.47</v>
      </c>
      <c r="D126" s="11" t="s">
        <v>13</v>
      </c>
      <c r="E126" s="11">
        <f>ROUND(IF(D126='[1]Liste choix'!$C$8,0,IF($H126=$S$6,(C126/1.14975*0.05*0.5),C126/1.14975*0.05)),2)</f>
        <v>0</v>
      </c>
      <c r="F126" s="11">
        <f>ROUND(IF(D126='[1]Liste choix'!$C$8,0,IF($H126=$S$6,C126/1.14975*0.09975*0.5,C126/1.14975*0.09975)),2)</f>
        <v>0</v>
      </c>
      <c r="G126" s="11">
        <f>C126-E126-F126</f>
        <v>4137.47</v>
      </c>
      <c r="H126" s="9" t="s">
        <v>22</v>
      </c>
      <c r="I126" s="9" t="s">
        <v>17</v>
      </c>
      <c r="J126" s="10">
        <f>+IF($H126=$J$6,$G126,0)-IF($I126=$J$6,$G126,0)</f>
        <v>0</v>
      </c>
      <c r="K126" s="10">
        <f>+IF($H126=K$6,$G126,0)-IF($I126=K$6,$G126,0)</f>
        <v>0</v>
      </c>
      <c r="L126" s="10">
        <f>+IF($H126=L$6,$G126,0)-IF($I126=L$6,$G126,0)</f>
        <v>0</v>
      </c>
      <c r="M126" s="10">
        <f>+IF($H126=M$6,$G126,0)-IF($I126=M$6,$G126,0)</f>
        <v>0</v>
      </c>
      <c r="N126" s="10">
        <f>+IF($H126=N$6,$G126,0)-IF($I126=N$6,$G126,0)</f>
        <v>0</v>
      </c>
      <c r="O126" s="10">
        <f>+IF($H126=O$6,$G126,0)-IF($I126=O$6,$G126,0)</f>
        <v>4137.47</v>
      </c>
      <c r="P126" s="10">
        <f>+IF($H126=P$6,$G126,0)-IF($I126=P$6,$G126,0)</f>
        <v>0</v>
      </c>
      <c r="Q126" s="10">
        <f>+IF($H126=Q$6,$G126,0)-IF($I126=Q$6,$G126,0)</f>
        <v>0</v>
      </c>
      <c r="R126" s="10">
        <f>+IF($H126=R$6,$G126,0)-IF($I126=R$6,$G126,0)</f>
        <v>0</v>
      </c>
      <c r="S126" s="10">
        <f>+IF($H126=S$6,$G126,0)-IF($I126=S$6,$G126,0)</f>
        <v>0</v>
      </c>
      <c r="T126" s="10">
        <f>+IF($H126=T$6,$G126,0)-IF($I126=T$6,$G126,0)</f>
        <v>0</v>
      </c>
      <c r="U126" s="10">
        <f>+IF($H126=U$6,$G126,0)-IF($I126=U$6,$G126,0)</f>
        <v>0</v>
      </c>
      <c r="V126" s="10">
        <f>+IF($H126=V$6,$G126,0)-IF($I126=V$6,$G126,0)</f>
        <v>0</v>
      </c>
      <c r="W126" s="10">
        <f>+IF($H126=W$6,$G126,0)-IF($I126=W$6,$G126,0)</f>
        <v>0</v>
      </c>
      <c r="X126" s="10">
        <f>+IF($H126=X$6,$G126,0)-IF($I126=X$6,$G126,0)</f>
        <v>0</v>
      </c>
      <c r="Y126" s="10">
        <f>+IF($H126=Y$6,$G126,0)-IF($I126=Y$6,$G126,0)</f>
        <v>0</v>
      </c>
      <c r="Z126" s="10">
        <f>+IF($H126=Z$6,$G126,0)-IF($I126=Z$6,$G126,0)</f>
        <v>0</v>
      </c>
      <c r="AA126" s="10">
        <f>+IF($H126=AA$6,$G126,0)-IF($I126=AA$6,$G126,0)</f>
        <v>0</v>
      </c>
      <c r="AB126" s="10">
        <f>+IF($H126=AB$6,$G126,0)-IF($I126=AB$6,$G126,0)</f>
        <v>0</v>
      </c>
      <c r="AC126" s="10">
        <f>+IF($H126=AC$6,$G126,0)-IF($I126=AC$6,$G126,0)</f>
        <v>0</v>
      </c>
      <c r="AD126" s="10">
        <f>+IF($H126=AD$6,$G126,0)-IF($I126=AD$6,$G126,0)</f>
        <v>0</v>
      </c>
      <c r="AE126" s="10">
        <f>+IF($H126=AE$6,$G126,0)-IF($I126=AE$6,$G126,0)</f>
        <v>0</v>
      </c>
      <c r="AF126" s="10">
        <f>+IF($H126=AF$6,$G126,0)-IF($I126=AF$6,$G126,0)</f>
        <v>0</v>
      </c>
      <c r="AG126" s="10">
        <f>+IF($H126=AG$6,$C126,0)-IF($I126=AG$6,$C126,0)</f>
        <v>-4137.47</v>
      </c>
      <c r="AH126" s="10">
        <f>+IF($H126=AH$6,$C126,0)-IF($I126=AH$6,$C126,0)</f>
        <v>0</v>
      </c>
      <c r="AI126" s="10">
        <f>+IF($H126=AI$6,$C126,0)-IF($I126=AI$6,$C126,0)</f>
        <v>0</v>
      </c>
      <c r="AJ126" s="10">
        <f>+IF($H126=AJ$6,$C126,0)-IF($I126=AJ$6,$C126,0)</f>
        <v>0</v>
      </c>
      <c r="AK126" s="10">
        <f>IF(D126="payée",$E126,0)</f>
        <v>0</v>
      </c>
      <c r="AL126" s="10">
        <f>IF(D126="payée",$F126,0)</f>
        <v>0</v>
      </c>
      <c r="AM126" s="10">
        <f>IF(D126="perçue",-$E126,0)</f>
        <v>0</v>
      </c>
      <c r="AN126" s="10">
        <f>IF(D126="perçue",-$F126,0)</f>
        <v>0</v>
      </c>
      <c r="AO126" s="10">
        <f>+IF($H126=AO$6,$G126,0)-IF($I126=AO$6,$G126,0)</f>
        <v>0</v>
      </c>
      <c r="AP126" s="10">
        <f>+IF($H126=AP$6,$G126,0)-IF($I126=AP$6,$G126,0)</f>
        <v>0</v>
      </c>
      <c r="AQ126" s="10">
        <f>+IF($H126=AQ$6,$G126,0)-IF($I126=AQ$6,$G126,0)</f>
        <v>0</v>
      </c>
      <c r="AR126" s="10">
        <f>+IF($H126=AR$6,$G126,0)-IF($I126=AR$6,$G126,0)</f>
        <v>0</v>
      </c>
      <c r="AS126" s="10">
        <f>+IF($H126=AS$6,$G126,0)-IF($I126=AS$6,$G126,0)</f>
        <v>0</v>
      </c>
      <c r="AT126" s="10">
        <f>+IF($H126=AT$6,$G126,0)-IF($I126=AT$6,$G126,0)</f>
        <v>0</v>
      </c>
      <c r="AU126" s="10">
        <f>+IF($H126=AU$6,$G126,0)-IF($I126=AU$6,$G126,0)</f>
        <v>0</v>
      </c>
      <c r="AV126" s="10">
        <f>+IF($H126=AV$6,$G126,0)-IF($I126=AV$6,$G126,0)</f>
        <v>0</v>
      </c>
      <c r="AW126" s="10">
        <f>+IF($H126=AW$6,$G126,0)-IF($I126=AW$6,$G126,0)</f>
        <v>0</v>
      </c>
      <c r="AX126" s="10">
        <f>+IF($H126=AX$6,$G126,0)-IF($I126=AX$6,$G126,0)</f>
        <v>0</v>
      </c>
      <c r="AY126" s="10">
        <f>+IF($H126=AY$6,$G126,0)-IF($I126=AY$6,$G126,0)</f>
        <v>0</v>
      </c>
      <c r="AZ126" s="10">
        <f>+IF($H126=AZ$6,$G126,0)-IF($I126=AZ$6,$G126,0)</f>
        <v>0</v>
      </c>
      <c r="BA126" s="10">
        <f>+IF($H126=BA$6,$C126,0)-IF($I126=BA$6,$C126,0)</f>
        <v>0</v>
      </c>
      <c r="BB126" s="10">
        <f>+IF($H126=BB$6,$C126,0)-IF($I126=BB$6,$C126,0)</f>
        <v>0</v>
      </c>
      <c r="BC126" s="10">
        <f>+IF($H126=BC$6,$C126,0)-IF($I126=BC$6,$C126,0)</f>
        <v>0</v>
      </c>
      <c r="BD126" s="10">
        <f>+IF($H126=BD$6,$C126,0)-IF($I126=BD$6,$C126,0)</f>
        <v>0</v>
      </c>
      <c r="BE126" s="10">
        <f>+IF($H126=BE$6,$C126,0)-IF($I126=BE$6,$C126,0)</f>
        <v>0</v>
      </c>
      <c r="BF126" s="10">
        <f>+IF($H126=BF$6,$C126,0)-IF($I126=BF$6,$C126,0)</f>
        <v>0</v>
      </c>
      <c r="BG126" s="10">
        <f>+IF($H126=BG$6,$C126,0)-IF($I126=BG$6,$C126,0)</f>
        <v>0</v>
      </c>
      <c r="BH126" s="10">
        <f>+IF($H126=BH$6,$C126,0)-IF($I126=BH$6,$C126,0)</f>
        <v>0</v>
      </c>
      <c r="BI126" s="10">
        <f>+IF($H126=BI$6,$G126,0)-IF($I126=BI$6,$G126,0)</f>
        <v>0</v>
      </c>
      <c r="BJ126" s="10">
        <f>+IF($H126=BJ$6,$G126,0)-IF($I126=BJ$6,$G126,0)</f>
        <v>0</v>
      </c>
      <c r="BK126" s="10">
        <f>+IF($H126=BK$6,$G126,0)-IF($I126=BK$6,$G126,0)</f>
        <v>0</v>
      </c>
      <c r="BL126" s="10">
        <f>+IF($H126=BL$6,$G126,0)-IF($I126=BL$6,$G126,0)</f>
        <v>0</v>
      </c>
      <c r="BM126" s="10">
        <f>+IF($H126=BM$6,$G126,0)-IF($I126=BM$6,$G126,0)</f>
        <v>0</v>
      </c>
      <c r="BN126" s="10">
        <f>+IF($H126=BN$6,$G126,0)-IF($I126=BN$6,$G126,0)</f>
        <v>0</v>
      </c>
      <c r="BO126" s="10">
        <f>+IF($H126=BO$6,$G126,0)-IF($I126=BO$6,$G126,0)</f>
        <v>0</v>
      </c>
      <c r="BP126" s="10">
        <f>+IF($H126=BP$6,$G126,0)-IF($I126=BP$6,$G126,0)</f>
        <v>0</v>
      </c>
      <c r="BQ126" s="10">
        <f>+IF($H126=BQ$6,$G126,0)-IF($I126=BQ$6,$G126,0)</f>
        <v>0</v>
      </c>
      <c r="BR126" s="10">
        <f>SUM(J126:BQ126)</f>
        <v>0</v>
      </c>
    </row>
    <row r="127" spans="1:70" s="9" customFormat="1" x14ac:dyDescent="0.25">
      <c r="A127" s="9">
        <v>45527</v>
      </c>
      <c r="B127" s="16" t="s">
        <v>29</v>
      </c>
      <c r="C127" s="11">
        <v>301.17</v>
      </c>
      <c r="D127" s="11" t="s">
        <v>13</v>
      </c>
      <c r="E127" s="11">
        <f>ROUND(IF(D127='[1]Liste choix'!$C$8,0,IF($H127=$S$6,(C127/1.14975*0.05*0.5),C127/1.14975*0.05)),2)</f>
        <v>0</v>
      </c>
      <c r="F127" s="11">
        <f>ROUND(IF(D127='[1]Liste choix'!$C$8,0,IF($H127=$S$6,C127/1.14975*0.09975*0.5,C127/1.14975*0.09975)),2)</f>
        <v>0</v>
      </c>
      <c r="G127" s="11">
        <f>C127-E127-F127</f>
        <v>301.17</v>
      </c>
      <c r="H127" s="9" t="s">
        <v>22</v>
      </c>
      <c r="I127" s="9" t="s">
        <v>17</v>
      </c>
      <c r="J127" s="10">
        <f>+IF($H127=$J$6,$G127,0)-IF($I127=$J$6,$G127,0)</f>
        <v>0</v>
      </c>
      <c r="K127" s="10">
        <f>+IF($H127=K$6,$G127,0)-IF($I127=K$6,$G127,0)</f>
        <v>0</v>
      </c>
      <c r="L127" s="10">
        <f>+IF($H127=L$6,$G127,0)-IF($I127=L$6,$G127,0)</f>
        <v>0</v>
      </c>
      <c r="M127" s="10">
        <f>+IF($H127=M$6,$G127,0)-IF($I127=M$6,$G127,0)</f>
        <v>0</v>
      </c>
      <c r="N127" s="10">
        <f>+IF($H127=N$6,$G127,0)-IF($I127=N$6,$G127,0)</f>
        <v>0</v>
      </c>
      <c r="O127" s="10">
        <f>+IF($H127=O$6,$G127,0)-IF($I127=O$6,$G127,0)</f>
        <v>301.17</v>
      </c>
      <c r="P127" s="10">
        <f>+IF($H127=P$6,$G127,0)-IF($I127=P$6,$G127,0)</f>
        <v>0</v>
      </c>
      <c r="Q127" s="10">
        <f>+IF($H127=Q$6,$G127,0)-IF($I127=Q$6,$G127,0)</f>
        <v>0</v>
      </c>
      <c r="R127" s="10">
        <f>+IF($H127=R$6,$G127,0)-IF($I127=R$6,$G127,0)</f>
        <v>0</v>
      </c>
      <c r="S127" s="10">
        <f>+IF($H127=S$6,$G127,0)-IF($I127=S$6,$G127,0)</f>
        <v>0</v>
      </c>
      <c r="T127" s="10">
        <f>+IF($H127=T$6,$G127,0)-IF($I127=T$6,$G127,0)</f>
        <v>0</v>
      </c>
      <c r="U127" s="10">
        <f>+IF($H127=U$6,$G127,0)-IF($I127=U$6,$G127,0)</f>
        <v>0</v>
      </c>
      <c r="V127" s="10">
        <f>+IF($H127=V$6,$G127,0)-IF($I127=V$6,$G127,0)</f>
        <v>0</v>
      </c>
      <c r="W127" s="10">
        <f>+IF($H127=W$6,$G127,0)-IF($I127=W$6,$G127,0)</f>
        <v>0</v>
      </c>
      <c r="X127" s="10">
        <f>+IF($H127=X$6,$G127,0)-IF($I127=X$6,$G127,0)</f>
        <v>0</v>
      </c>
      <c r="Y127" s="10">
        <f>+IF($H127=Y$6,$G127,0)-IF($I127=Y$6,$G127,0)</f>
        <v>0</v>
      </c>
      <c r="Z127" s="10">
        <f>+IF($H127=Z$6,$G127,0)-IF($I127=Z$6,$G127,0)</f>
        <v>0</v>
      </c>
      <c r="AA127" s="10">
        <f>+IF($H127=AA$6,$G127,0)-IF($I127=AA$6,$G127,0)</f>
        <v>0</v>
      </c>
      <c r="AB127" s="10">
        <f>+IF($H127=AB$6,$G127,0)-IF($I127=AB$6,$G127,0)</f>
        <v>0</v>
      </c>
      <c r="AC127" s="10">
        <f>+IF($H127=AC$6,$G127,0)-IF($I127=AC$6,$G127,0)</f>
        <v>0</v>
      </c>
      <c r="AD127" s="10">
        <f>+IF($H127=AD$6,$G127,0)-IF($I127=AD$6,$G127,0)</f>
        <v>0</v>
      </c>
      <c r="AE127" s="10">
        <f>+IF($H127=AE$6,$G127,0)-IF($I127=AE$6,$G127,0)</f>
        <v>0</v>
      </c>
      <c r="AF127" s="10">
        <f>+IF($H127=AF$6,$G127,0)-IF($I127=AF$6,$G127,0)</f>
        <v>0</v>
      </c>
      <c r="AG127" s="10">
        <f>+IF($H127=AG$6,$C127,0)-IF($I127=AG$6,$C127,0)</f>
        <v>-301.17</v>
      </c>
      <c r="AH127" s="10">
        <f>+IF($H127=AH$6,$C127,0)-IF($I127=AH$6,$C127,0)</f>
        <v>0</v>
      </c>
      <c r="AI127" s="10">
        <f>+IF($H127=AI$6,$C127,0)-IF($I127=AI$6,$C127,0)</f>
        <v>0</v>
      </c>
      <c r="AJ127" s="10">
        <f>+IF($H127=AJ$6,$C127,0)-IF($I127=AJ$6,$C127,0)</f>
        <v>0</v>
      </c>
      <c r="AK127" s="10">
        <f>IF(D127="payée",$E127,0)</f>
        <v>0</v>
      </c>
      <c r="AL127" s="10">
        <f>IF(D127="payée",$F127,0)</f>
        <v>0</v>
      </c>
      <c r="AM127" s="10">
        <f>IF(D127="perçue",-$E127,0)</f>
        <v>0</v>
      </c>
      <c r="AN127" s="10">
        <f>IF(D127="perçue",-$F127,0)</f>
        <v>0</v>
      </c>
      <c r="AO127" s="10">
        <f>+IF($H127=AO$6,$G127,0)-IF($I127=AO$6,$G127,0)</f>
        <v>0</v>
      </c>
      <c r="AP127" s="10">
        <f>+IF($H127=AP$6,$G127,0)-IF($I127=AP$6,$G127,0)</f>
        <v>0</v>
      </c>
      <c r="AQ127" s="10">
        <f>+IF($H127=AQ$6,$G127,0)-IF($I127=AQ$6,$G127,0)</f>
        <v>0</v>
      </c>
      <c r="AR127" s="10">
        <f>+IF($H127=AR$6,$G127,0)-IF($I127=AR$6,$G127,0)</f>
        <v>0</v>
      </c>
      <c r="AS127" s="10">
        <f>+IF($H127=AS$6,$G127,0)-IF($I127=AS$6,$G127,0)</f>
        <v>0</v>
      </c>
      <c r="AT127" s="10">
        <f>+IF($H127=AT$6,$G127,0)-IF($I127=AT$6,$G127,0)</f>
        <v>0</v>
      </c>
      <c r="AU127" s="10">
        <f>+IF($H127=AU$6,$G127,0)-IF($I127=AU$6,$G127,0)</f>
        <v>0</v>
      </c>
      <c r="AV127" s="10">
        <f>+IF($H127=AV$6,$G127,0)-IF($I127=AV$6,$G127,0)</f>
        <v>0</v>
      </c>
      <c r="AW127" s="10">
        <f>+IF($H127=AW$6,$G127,0)-IF($I127=AW$6,$G127,0)</f>
        <v>0</v>
      </c>
      <c r="AX127" s="10">
        <f>+IF($H127=AX$6,$G127,0)-IF($I127=AX$6,$G127,0)</f>
        <v>0</v>
      </c>
      <c r="AY127" s="10">
        <f>+IF($H127=AY$6,$G127,0)-IF($I127=AY$6,$G127,0)</f>
        <v>0</v>
      </c>
      <c r="AZ127" s="10">
        <f>+IF($H127=AZ$6,$G127,0)-IF($I127=AZ$6,$G127,0)</f>
        <v>0</v>
      </c>
      <c r="BA127" s="10">
        <f>+IF($H127=BA$6,$C127,0)-IF($I127=BA$6,$C127,0)</f>
        <v>0</v>
      </c>
      <c r="BB127" s="10">
        <f>+IF($H127=BB$6,$C127,0)-IF($I127=BB$6,$C127,0)</f>
        <v>0</v>
      </c>
      <c r="BC127" s="10">
        <f>+IF($H127=BC$6,$C127,0)-IF($I127=BC$6,$C127,0)</f>
        <v>0</v>
      </c>
      <c r="BD127" s="10">
        <f>+IF($H127=BD$6,$C127,0)-IF($I127=BD$6,$C127,0)</f>
        <v>0</v>
      </c>
      <c r="BE127" s="10">
        <f>+IF($H127=BE$6,$C127,0)-IF($I127=BE$6,$C127,0)</f>
        <v>0</v>
      </c>
      <c r="BF127" s="10">
        <f>+IF($H127=BF$6,$C127,0)-IF($I127=BF$6,$C127,0)</f>
        <v>0</v>
      </c>
      <c r="BG127" s="10">
        <f>+IF($H127=BG$6,$C127,0)-IF($I127=BG$6,$C127,0)</f>
        <v>0</v>
      </c>
      <c r="BH127" s="10">
        <f>+IF($H127=BH$6,$C127,0)-IF($I127=BH$6,$C127,0)</f>
        <v>0</v>
      </c>
      <c r="BI127" s="10">
        <f>+IF($H127=BI$6,$G127,0)-IF($I127=BI$6,$G127,0)</f>
        <v>0</v>
      </c>
      <c r="BJ127" s="10">
        <f>+IF($H127=BJ$6,$G127,0)-IF($I127=BJ$6,$G127,0)</f>
        <v>0</v>
      </c>
      <c r="BK127" s="10">
        <f>+IF($H127=BK$6,$G127,0)-IF($I127=BK$6,$G127,0)</f>
        <v>0</v>
      </c>
      <c r="BL127" s="10">
        <f>+IF($H127=BL$6,$G127,0)-IF($I127=BL$6,$G127,0)</f>
        <v>0</v>
      </c>
      <c r="BM127" s="10">
        <f>+IF($H127=BM$6,$G127,0)-IF($I127=BM$6,$G127,0)</f>
        <v>0</v>
      </c>
      <c r="BN127" s="10">
        <f>+IF($H127=BN$6,$G127,0)-IF($I127=BN$6,$G127,0)</f>
        <v>0</v>
      </c>
      <c r="BO127" s="10">
        <f>+IF($H127=BO$6,$G127,0)-IF($I127=BO$6,$G127,0)</f>
        <v>0</v>
      </c>
      <c r="BP127" s="10">
        <f>+IF($H127=BP$6,$G127,0)-IF($I127=BP$6,$G127,0)</f>
        <v>0</v>
      </c>
      <c r="BQ127" s="10">
        <f>+IF($H127=BQ$6,$G127,0)-IF($I127=BQ$6,$G127,0)</f>
        <v>0</v>
      </c>
      <c r="BR127" s="10">
        <f>SUM(J127:BQ127)</f>
        <v>0</v>
      </c>
    </row>
    <row r="128" spans="1:70" s="9" customFormat="1" x14ac:dyDescent="0.25">
      <c r="A128" s="9">
        <v>45527</v>
      </c>
      <c r="B128" s="16" t="s">
        <v>28</v>
      </c>
      <c r="C128" s="11">
        <v>2751.91</v>
      </c>
      <c r="D128" s="11" t="s">
        <v>13</v>
      </c>
      <c r="E128" s="11">
        <f>ROUND(IF(D128='[1]Liste choix'!$C$8,0,IF($H128=$S$6,(C128/1.14975*0.05*0.5),C128/1.14975*0.05)),2)</f>
        <v>0</v>
      </c>
      <c r="F128" s="11">
        <f>ROUND(IF(D128='[1]Liste choix'!$C$8,0,IF($H128=$S$6,C128/1.14975*0.09975*0.5,C128/1.14975*0.09975)),2)</f>
        <v>0</v>
      </c>
      <c r="G128" s="11">
        <f>C128-E128-F128</f>
        <v>2751.91</v>
      </c>
      <c r="H128" s="9" t="s">
        <v>22</v>
      </c>
      <c r="I128" s="9" t="s">
        <v>17</v>
      </c>
      <c r="J128" s="10">
        <f>+IF($H128=$J$6,$G128,0)-IF($I128=$J$6,$G128,0)</f>
        <v>0</v>
      </c>
      <c r="K128" s="10">
        <f>+IF($H128=K$6,$G128,0)-IF($I128=K$6,$G128,0)</f>
        <v>0</v>
      </c>
      <c r="L128" s="10">
        <f>+IF($H128=L$6,$G128,0)-IF($I128=L$6,$G128,0)</f>
        <v>0</v>
      </c>
      <c r="M128" s="10">
        <f>+IF($H128=M$6,$G128,0)-IF($I128=M$6,$G128,0)</f>
        <v>0</v>
      </c>
      <c r="N128" s="10">
        <f>+IF($H128=N$6,$G128,0)-IF($I128=N$6,$G128,0)</f>
        <v>0</v>
      </c>
      <c r="O128" s="10">
        <f>+IF($H128=O$6,$G128,0)-IF($I128=O$6,$G128,0)</f>
        <v>2751.91</v>
      </c>
      <c r="P128" s="10">
        <f>+IF($H128=P$6,$G128,0)-IF($I128=P$6,$G128,0)</f>
        <v>0</v>
      </c>
      <c r="Q128" s="10">
        <f>+IF($H128=Q$6,$G128,0)-IF($I128=Q$6,$G128,0)</f>
        <v>0</v>
      </c>
      <c r="R128" s="10">
        <f>+IF($H128=R$6,$G128,0)-IF($I128=R$6,$G128,0)</f>
        <v>0</v>
      </c>
      <c r="S128" s="10">
        <f>+IF($H128=S$6,$G128,0)-IF($I128=S$6,$G128,0)</f>
        <v>0</v>
      </c>
      <c r="T128" s="10">
        <f>+IF($H128=T$6,$G128,0)-IF($I128=T$6,$G128,0)</f>
        <v>0</v>
      </c>
      <c r="U128" s="10">
        <f>+IF($H128=U$6,$G128,0)-IF($I128=U$6,$G128,0)</f>
        <v>0</v>
      </c>
      <c r="V128" s="10">
        <f>+IF($H128=V$6,$G128,0)-IF($I128=V$6,$G128,0)</f>
        <v>0</v>
      </c>
      <c r="W128" s="10">
        <f>+IF($H128=W$6,$G128,0)-IF($I128=W$6,$G128,0)</f>
        <v>0</v>
      </c>
      <c r="X128" s="10">
        <f>+IF($H128=X$6,$G128,0)-IF($I128=X$6,$G128,0)</f>
        <v>0</v>
      </c>
      <c r="Y128" s="10">
        <f>+IF($H128=Y$6,$G128,0)-IF($I128=Y$6,$G128,0)</f>
        <v>0</v>
      </c>
      <c r="Z128" s="10">
        <f>+IF($H128=Z$6,$G128,0)-IF($I128=Z$6,$G128,0)</f>
        <v>0</v>
      </c>
      <c r="AA128" s="10">
        <f>+IF($H128=AA$6,$G128,0)-IF($I128=AA$6,$G128,0)</f>
        <v>0</v>
      </c>
      <c r="AB128" s="10">
        <f>+IF($H128=AB$6,$G128,0)-IF($I128=AB$6,$G128,0)</f>
        <v>0</v>
      </c>
      <c r="AC128" s="10">
        <f>+IF($H128=AC$6,$G128,0)-IF($I128=AC$6,$G128,0)</f>
        <v>0</v>
      </c>
      <c r="AD128" s="10">
        <f>+IF($H128=AD$6,$G128,0)-IF($I128=AD$6,$G128,0)</f>
        <v>0</v>
      </c>
      <c r="AE128" s="10">
        <f>+IF($H128=AE$6,$G128,0)-IF($I128=AE$6,$G128,0)</f>
        <v>0</v>
      </c>
      <c r="AF128" s="10">
        <f>+IF($H128=AF$6,$G128,0)-IF($I128=AF$6,$G128,0)</f>
        <v>0</v>
      </c>
      <c r="AG128" s="10">
        <f>+IF($H128=AG$6,$C128,0)-IF($I128=AG$6,$C128,0)</f>
        <v>-2751.91</v>
      </c>
      <c r="AH128" s="10">
        <f>+IF($H128=AH$6,$C128,0)-IF($I128=AH$6,$C128,0)</f>
        <v>0</v>
      </c>
      <c r="AI128" s="10">
        <f>+IF($H128=AI$6,$C128,0)-IF($I128=AI$6,$C128,0)</f>
        <v>0</v>
      </c>
      <c r="AJ128" s="10">
        <f>+IF($H128=AJ$6,$C128,0)-IF($I128=AJ$6,$C128,0)</f>
        <v>0</v>
      </c>
      <c r="AK128" s="10">
        <f>IF(D128="payée",$E128,0)</f>
        <v>0</v>
      </c>
      <c r="AL128" s="10">
        <f>IF(D128="payée",$F128,0)</f>
        <v>0</v>
      </c>
      <c r="AM128" s="10">
        <f>IF(D128="perçue",-$E128,0)</f>
        <v>0</v>
      </c>
      <c r="AN128" s="10">
        <f>IF(D128="perçue",-$F128,0)</f>
        <v>0</v>
      </c>
      <c r="AO128" s="10">
        <f>+IF($H128=AO$6,$G128,0)-IF($I128=AO$6,$G128,0)</f>
        <v>0</v>
      </c>
      <c r="AP128" s="10">
        <f>+IF($H128=AP$6,$G128,0)-IF($I128=AP$6,$G128,0)</f>
        <v>0</v>
      </c>
      <c r="AQ128" s="10">
        <f>+IF($H128=AQ$6,$G128,0)-IF($I128=AQ$6,$G128,0)</f>
        <v>0</v>
      </c>
      <c r="AR128" s="10">
        <f>+IF($H128=AR$6,$G128,0)-IF($I128=AR$6,$G128,0)</f>
        <v>0</v>
      </c>
      <c r="AS128" s="10">
        <f>+IF($H128=AS$6,$G128,0)-IF($I128=AS$6,$G128,0)</f>
        <v>0</v>
      </c>
      <c r="AT128" s="10">
        <f>+IF($H128=AT$6,$G128,0)-IF($I128=AT$6,$G128,0)</f>
        <v>0</v>
      </c>
      <c r="AU128" s="10">
        <f>+IF($H128=AU$6,$G128,0)-IF($I128=AU$6,$G128,0)</f>
        <v>0</v>
      </c>
      <c r="AV128" s="10">
        <f>+IF($H128=AV$6,$G128,0)-IF($I128=AV$6,$G128,0)</f>
        <v>0</v>
      </c>
      <c r="AW128" s="10">
        <f>+IF($H128=AW$6,$G128,0)-IF($I128=AW$6,$G128,0)</f>
        <v>0</v>
      </c>
      <c r="AX128" s="10">
        <f>+IF($H128=AX$6,$G128,0)-IF($I128=AX$6,$G128,0)</f>
        <v>0</v>
      </c>
      <c r="AY128" s="10">
        <f>+IF($H128=AY$6,$G128,0)-IF($I128=AY$6,$G128,0)</f>
        <v>0</v>
      </c>
      <c r="AZ128" s="10">
        <f>+IF($H128=AZ$6,$G128,0)-IF($I128=AZ$6,$G128,0)</f>
        <v>0</v>
      </c>
      <c r="BA128" s="10">
        <f>+IF($H128=BA$6,$C128,0)-IF($I128=BA$6,$C128,0)</f>
        <v>0</v>
      </c>
      <c r="BB128" s="10">
        <f>+IF($H128=BB$6,$C128,0)-IF($I128=BB$6,$C128,0)</f>
        <v>0</v>
      </c>
      <c r="BC128" s="10">
        <f>+IF($H128=BC$6,$C128,0)-IF($I128=BC$6,$C128,0)</f>
        <v>0</v>
      </c>
      <c r="BD128" s="10">
        <f>+IF($H128=BD$6,$C128,0)-IF($I128=BD$6,$C128,0)</f>
        <v>0</v>
      </c>
      <c r="BE128" s="10">
        <f>+IF($H128=BE$6,$C128,0)-IF($I128=BE$6,$C128,0)</f>
        <v>0</v>
      </c>
      <c r="BF128" s="10">
        <f>+IF($H128=BF$6,$C128,0)-IF($I128=BF$6,$C128,0)</f>
        <v>0</v>
      </c>
      <c r="BG128" s="10">
        <f>+IF($H128=BG$6,$C128,0)-IF($I128=BG$6,$C128,0)</f>
        <v>0</v>
      </c>
      <c r="BH128" s="10">
        <f>+IF($H128=BH$6,$C128,0)-IF($I128=BH$6,$C128,0)</f>
        <v>0</v>
      </c>
      <c r="BI128" s="10">
        <f>+IF($H128=BI$6,$G128,0)-IF($I128=BI$6,$G128,0)</f>
        <v>0</v>
      </c>
      <c r="BJ128" s="10">
        <f>+IF($H128=BJ$6,$G128,0)-IF($I128=BJ$6,$G128,0)</f>
        <v>0</v>
      </c>
      <c r="BK128" s="10">
        <f>+IF($H128=BK$6,$G128,0)-IF($I128=BK$6,$G128,0)</f>
        <v>0</v>
      </c>
      <c r="BL128" s="10">
        <f>+IF($H128=BL$6,$G128,0)-IF($I128=BL$6,$G128,0)</f>
        <v>0</v>
      </c>
      <c r="BM128" s="10">
        <f>+IF($H128=BM$6,$G128,0)-IF($I128=BM$6,$G128,0)</f>
        <v>0</v>
      </c>
      <c r="BN128" s="10">
        <f>+IF($H128=BN$6,$G128,0)-IF($I128=BN$6,$G128,0)</f>
        <v>0</v>
      </c>
      <c r="BO128" s="10">
        <f>+IF($H128=BO$6,$G128,0)-IF($I128=BO$6,$G128,0)</f>
        <v>0</v>
      </c>
      <c r="BP128" s="10">
        <f>+IF($H128=BP$6,$G128,0)-IF($I128=BP$6,$G128,0)</f>
        <v>0</v>
      </c>
      <c r="BQ128" s="10">
        <f>+IF($H128=BQ$6,$G128,0)-IF($I128=BQ$6,$G128,0)</f>
        <v>0</v>
      </c>
      <c r="BR128" s="10">
        <f>SUM(J128:BQ128)</f>
        <v>0</v>
      </c>
    </row>
    <row r="129" spans="1:70" s="9" customFormat="1" x14ac:dyDescent="0.25">
      <c r="A129" s="9">
        <v>45527</v>
      </c>
      <c r="B129" s="16" t="s">
        <v>27</v>
      </c>
      <c r="C129" s="11">
        <v>804.42</v>
      </c>
      <c r="D129" s="11" t="s">
        <v>13</v>
      </c>
      <c r="E129" s="11">
        <f>ROUND(IF(D129='[1]Liste choix'!$C$8,0,IF($H129=$S$6,(C129/1.14975*0.05*0.5),C129/1.14975*0.05)),2)</f>
        <v>0</v>
      </c>
      <c r="F129" s="11">
        <f>ROUND(IF(D129='[1]Liste choix'!$C$8,0,IF($H129=$S$6,C129/1.14975*0.09975*0.5,C129/1.14975*0.09975)),2)</f>
        <v>0</v>
      </c>
      <c r="G129" s="11">
        <f>C129-E129-F129</f>
        <v>804.42</v>
      </c>
      <c r="H129" s="9" t="s">
        <v>22</v>
      </c>
      <c r="I129" s="9" t="s">
        <v>17</v>
      </c>
      <c r="J129" s="10">
        <f>+IF($H129=$J$6,$G129,0)-IF($I129=$J$6,$G129,0)</f>
        <v>0</v>
      </c>
      <c r="K129" s="10">
        <f>+IF($H129=K$6,$G129,0)-IF($I129=K$6,$G129,0)</f>
        <v>0</v>
      </c>
      <c r="L129" s="10">
        <f>+IF($H129=L$6,$G129,0)-IF($I129=L$6,$G129,0)</f>
        <v>0</v>
      </c>
      <c r="M129" s="10">
        <f>+IF($H129=M$6,$G129,0)-IF($I129=M$6,$G129,0)</f>
        <v>0</v>
      </c>
      <c r="N129" s="10">
        <f>+IF($H129=N$6,$G129,0)-IF($I129=N$6,$G129,0)</f>
        <v>0</v>
      </c>
      <c r="O129" s="10">
        <f>+IF($H129=O$6,$G129,0)-IF($I129=O$6,$G129,0)</f>
        <v>804.42</v>
      </c>
      <c r="P129" s="10">
        <f>+IF($H129=P$6,$G129,0)-IF($I129=P$6,$G129,0)</f>
        <v>0</v>
      </c>
      <c r="Q129" s="10">
        <f>+IF($H129=Q$6,$G129,0)-IF($I129=Q$6,$G129,0)</f>
        <v>0</v>
      </c>
      <c r="R129" s="10">
        <f>+IF($H129=R$6,$G129,0)-IF($I129=R$6,$G129,0)</f>
        <v>0</v>
      </c>
      <c r="S129" s="10">
        <f>+IF($H129=S$6,$G129,0)-IF($I129=S$6,$G129,0)</f>
        <v>0</v>
      </c>
      <c r="T129" s="10">
        <f>+IF($H129=T$6,$G129,0)-IF($I129=T$6,$G129,0)</f>
        <v>0</v>
      </c>
      <c r="U129" s="10">
        <f>+IF($H129=U$6,$G129,0)-IF($I129=U$6,$G129,0)</f>
        <v>0</v>
      </c>
      <c r="V129" s="10">
        <f>+IF($H129=V$6,$G129,0)-IF($I129=V$6,$G129,0)</f>
        <v>0</v>
      </c>
      <c r="W129" s="10">
        <f>+IF($H129=W$6,$G129,0)-IF($I129=W$6,$G129,0)</f>
        <v>0</v>
      </c>
      <c r="X129" s="10">
        <f>+IF($H129=X$6,$G129,0)-IF($I129=X$6,$G129,0)</f>
        <v>0</v>
      </c>
      <c r="Y129" s="10">
        <f>+IF($H129=Y$6,$G129,0)-IF($I129=Y$6,$G129,0)</f>
        <v>0</v>
      </c>
      <c r="Z129" s="10">
        <f>+IF($H129=Z$6,$G129,0)-IF($I129=Z$6,$G129,0)</f>
        <v>0</v>
      </c>
      <c r="AA129" s="10">
        <f>+IF($H129=AA$6,$G129,0)-IF($I129=AA$6,$G129,0)</f>
        <v>0</v>
      </c>
      <c r="AB129" s="10">
        <f>+IF($H129=AB$6,$G129,0)-IF($I129=AB$6,$G129,0)</f>
        <v>0</v>
      </c>
      <c r="AC129" s="10">
        <f>+IF($H129=AC$6,$G129,0)-IF($I129=AC$6,$G129,0)</f>
        <v>0</v>
      </c>
      <c r="AD129" s="10">
        <f>+IF($H129=AD$6,$G129,0)-IF($I129=AD$6,$G129,0)</f>
        <v>0</v>
      </c>
      <c r="AE129" s="10">
        <f>+IF($H129=AE$6,$G129,0)-IF($I129=AE$6,$G129,0)</f>
        <v>0</v>
      </c>
      <c r="AF129" s="10">
        <f>+IF($H129=AF$6,$G129,0)-IF($I129=AF$6,$G129,0)</f>
        <v>0</v>
      </c>
      <c r="AG129" s="10">
        <f>+IF($H129=AG$6,$C129,0)-IF($I129=AG$6,$C129,0)</f>
        <v>-804.42</v>
      </c>
      <c r="AH129" s="10">
        <f>+IF($H129=AH$6,$C129,0)-IF($I129=AH$6,$C129,0)</f>
        <v>0</v>
      </c>
      <c r="AI129" s="10">
        <f>+IF($H129=AI$6,$C129,0)-IF($I129=AI$6,$C129,0)</f>
        <v>0</v>
      </c>
      <c r="AJ129" s="10">
        <f>+IF($H129=AJ$6,$C129,0)-IF($I129=AJ$6,$C129,0)</f>
        <v>0</v>
      </c>
      <c r="AK129" s="10">
        <f>IF(D129="payée",$E129,0)</f>
        <v>0</v>
      </c>
      <c r="AL129" s="10">
        <f>IF(D129="payée",$F129,0)</f>
        <v>0</v>
      </c>
      <c r="AM129" s="10">
        <f>IF(D129="perçue",-$E129,0)</f>
        <v>0</v>
      </c>
      <c r="AN129" s="10">
        <f>IF(D129="perçue",-$F129,0)</f>
        <v>0</v>
      </c>
      <c r="AO129" s="10">
        <f>+IF($H129=AO$6,$G129,0)-IF($I129=AO$6,$G129,0)</f>
        <v>0</v>
      </c>
      <c r="AP129" s="10">
        <f>+IF($H129=AP$6,$G129,0)-IF($I129=AP$6,$G129,0)</f>
        <v>0</v>
      </c>
      <c r="AQ129" s="10">
        <f>+IF($H129=AQ$6,$G129,0)-IF($I129=AQ$6,$G129,0)</f>
        <v>0</v>
      </c>
      <c r="AR129" s="10">
        <f>+IF($H129=AR$6,$G129,0)-IF($I129=AR$6,$G129,0)</f>
        <v>0</v>
      </c>
      <c r="AS129" s="10">
        <f>+IF($H129=AS$6,$G129,0)-IF($I129=AS$6,$G129,0)</f>
        <v>0</v>
      </c>
      <c r="AT129" s="10">
        <f>+IF($H129=AT$6,$G129,0)-IF($I129=AT$6,$G129,0)</f>
        <v>0</v>
      </c>
      <c r="AU129" s="10">
        <f>+IF($H129=AU$6,$G129,0)-IF($I129=AU$6,$G129,0)</f>
        <v>0</v>
      </c>
      <c r="AV129" s="10">
        <f>+IF($H129=AV$6,$G129,0)-IF($I129=AV$6,$G129,0)</f>
        <v>0</v>
      </c>
      <c r="AW129" s="10">
        <f>+IF($H129=AW$6,$G129,0)-IF($I129=AW$6,$G129,0)</f>
        <v>0</v>
      </c>
      <c r="AX129" s="10">
        <f>+IF($H129=AX$6,$G129,0)-IF($I129=AX$6,$G129,0)</f>
        <v>0</v>
      </c>
      <c r="AY129" s="10">
        <f>+IF($H129=AY$6,$G129,0)-IF($I129=AY$6,$G129,0)</f>
        <v>0</v>
      </c>
      <c r="AZ129" s="10">
        <f>+IF($H129=AZ$6,$G129,0)-IF($I129=AZ$6,$G129,0)</f>
        <v>0</v>
      </c>
      <c r="BA129" s="10">
        <f>+IF($H129=BA$6,$C129,0)-IF($I129=BA$6,$C129,0)</f>
        <v>0</v>
      </c>
      <c r="BB129" s="10">
        <f>+IF($H129=BB$6,$C129,0)-IF($I129=BB$6,$C129,0)</f>
        <v>0</v>
      </c>
      <c r="BC129" s="10">
        <f>+IF($H129=BC$6,$C129,0)-IF($I129=BC$6,$C129,0)</f>
        <v>0</v>
      </c>
      <c r="BD129" s="10">
        <f>+IF($H129=BD$6,$C129,0)-IF($I129=BD$6,$C129,0)</f>
        <v>0</v>
      </c>
      <c r="BE129" s="10">
        <f>+IF($H129=BE$6,$C129,0)-IF($I129=BE$6,$C129,0)</f>
        <v>0</v>
      </c>
      <c r="BF129" s="10">
        <f>+IF($H129=BF$6,$C129,0)-IF($I129=BF$6,$C129,0)</f>
        <v>0</v>
      </c>
      <c r="BG129" s="10">
        <f>+IF($H129=BG$6,$C129,0)-IF($I129=BG$6,$C129,0)</f>
        <v>0</v>
      </c>
      <c r="BH129" s="10">
        <f>+IF($H129=BH$6,$C129,0)-IF($I129=BH$6,$C129,0)</f>
        <v>0</v>
      </c>
      <c r="BI129" s="10">
        <f>+IF($H129=BI$6,$G129,0)-IF($I129=BI$6,$G129,0)</f>
        <v>0</v>
      </c>
      <c r="BJ129" s="10">
        <f>+IF($H129=BJ$6,$G129,0)-IF($I129=BJ$6,$G129,0)</f>
        <v>0</v>
      </c>
      <c r="BK129" s="10">
        <f>+IF($H129=BK$6,$G129,0)-IF($I129=BK$6,$G129,0)</f>
        <v>0</v>
      </c>
      <c r="BL129" s="10">
        <f>+IF($H129=BL$6,$G129,0)-IF($I129=BL$6,$G129,0)</f>
        <v>0</v>
      </c>
      <c r="BM129" s="10">
        <f>+IF($H129=BM$6,$G129,0)-IF($I129=BM$6,$G129,0)</f>
        <v>0</v>
      </c>
      <c r="BN129" s="10">
        <f>+IF($H129=BN$6,$G129,0)-IF($I129=BN$6,$G129,0)</f>
        <v>0</v>
      </c>
      <c r="BO129" s="10">
        <f>+IF($H129=BO$6,$G129,0)-IF($I129=BO$6,$G129,0)</f>
        <v>0</v>
      </c>
      <c r="BP129" s="10">
        <f>+IF($H129=BP$6,$G129,0)-IF($I129=BP$6,$G129,0)</f>
        <v>0</v>
      </c>
      <c r="BQ129" s="10">
        <f>+IF($H129=BQ$6,$G129,0)-IF($I129=BQ$6,$G129,0)</f>
        <v>0</v>
      </c>
      <c r="BR129" s="10">
        <f>SUM(J129:BQ129)</f>
        <v>0</v>
      </c>
    </row>
    <row r="130" spans="1:70" s="9" customFormat="1" x14ac:dyDescent="0.25">
      <c r="A130" s="9">
        <v>45527</v>
      </c>
      <c r="B130" s="16" t="s">
        <v>26</v>
      </c>
      <c r="C130" s="11">
        <v>596.04999999999995</v>
      </c>
      <c r="D130" s="11" t="s">
        <v>13</v>
      </c>
      <c r="E130" s="11">
        <f>ROUND(IF(D130='[1]Liste choix'!$C$8,0,IF($H130=$S$6,(C130/1.14975*0.05*0.5),C130/1.14975*0.05)),2)</f>
        <v>0</v>
      </c>
      <c r="F130" s="11">
        <f>ROUND(IF(D130='[1]Liste choix'!$C$8,0,IF($H130=$S$6,C130/1.14975*0.09975*0.5,C130/1.14975*0.09975)),2)</f>
        <v>0</v>
      </c>
      <c r="G130" s="11">
        <f>C130-E130-F130</f>
        <v>596.04999999999995</v>
      </c>
      <c r="H130" s="9" t="s">
        <v>22</v>
      </c>
      <c r="I130" s="9" t="s">
        <v>17</v>
      </c>
      <c r="J130" s="10">
        <f>+IF($H130=$J$6,$G130,0)-IF($I130=$J$6,$G130,0)</f>
        <v>0</v>
      </c>
      <c r="K130" s="10">
        <f>+IF($H130=K$6,$G130,0)-IF($I130=K$6,$G130,0)</f>
        <v>0</v>
      </c>
      <c r="L130" s="10">
        <f>+IF($H130=L$6,$G130,0)-IF($I130=L$6,$G130,0)</f>
        <v>0</v>
      </c>
      <c r="M130" s="10">
        <f>+IF($H130=M$6,$G130,0)-IF($I130=M$6,$G130,0)</f>
        <v>0</v>
      </c>
      <c r="N130" s="10">
        <f>+IF($H130=N$6,$G130,0)-IF($I130=N$6,$G130,0)</f>
        <v>0</v>
      </c>
      <c r="O130" s="10">
        <f>+IF($H130=O$6,$G130,0)-IF($I130=O$6,$G130,0)</f>
        <v>596.04999999999995</v>
      </c>
      <c r="P130" s="10">
        <f>+IF($H130=P$6,$G130,0)-IF($I130=P$6,$G130,0)</f>
        <v>0</v>
      </c>
      <c r="Q130" s="10">
        <f>+IF($H130=Q$6,$G130,0)-IF($I130=Q$6,$G130,0)</f>
        <v>0</v>
      </c>
      <c r="R130" s="10">
        <f>+IF($H130=R$6,$G130,0)-IF($I130=R$6,$G130,0)</f>
        <v>0</v>
      </c>
      <c r="S130" s="10">
        <f>+IF($H130=S$6,$G130,0)-IF($I130=S$6,$G130,0)</f>
        <v>0</v>
      </c>
      <c r="T130" s="10">
        <f>+IF($H130=T$6,$G130,0)-IF($I130=T$6,$G130,0)</f>
        <v>0</v>
      </c>
      <c r="U130" s="10">
        <f>+IF($H130=U$6,$G130,0)-IF($I130=U$6,$G130,0)</f>
        <v>0</v>
      </c>
      <c r="V130" s="10">
        <f>+IF($H130=V$6,$G130,0)-IF($I130=V$6,$G130,0)</f>
        <v>0</v>
      </c>
      <c r="W130" s="10">
        <f>+IF($H130=W$6,$G130,0)-IF($I130=W$6,$G130,0)</f>
        <v>0</v>
      </c>
      <c r="X130" s="10">
        <f>+IF($H130=X$6,$G130,0)-IF($I130=X$6,$G130,0)</f>
        <v>0</v>
      </c>
      <c r="Y130" s="10">
        <f>+IF($H130=Y$6,$G130,0)-IF($I130=Y$6,$G130,0)</f>
        <v>0</v>
      </c>
      <c r="Z130" s="10">
        <f>+IF($H130=Z$6,$G130,0)-IF($I130=Z$6,$G130,0)</f>
        <v>0</v>
      </c>
      <c r="AA130" s="10">
        <f>+IF($H130=AA$6,$G130,0)-IF($I130=AA$6,$G130,0)</f>
        <v>0</v>
      </c>
      <c r="AB130" s="10">
        <f>+IF($H130=AB$6,$G130,0)-IF($I130=AB$6,$G130,0)</f>
        <v>0</v>
      </c>
      <c r="AC130" s="10">
        <f>+IF($H130=AC$6,$G130,0)-IF($I130=AC$6,$G130,0)</f>
        <v>0</v>
      </c>
      <c r="AD130" s="10">
        <f>+IF($H130=AD$6,$G130,0)-IF($I130=AD$6,$G130,0)</f>
        <v>0</v>
      </c>
      <c r="AE130" s="10">
        <f>+IF($H130=AE$6,$G130,0)-IF($I130=AE$6,$G130,0)</f>
        <v>0</v>
      </c>
      <c r="AF130" s="10">
        <f>+IF($H130=AF$6,$G130,0)-IF($I130=AF$6,$G130,0)</f>
        <v>0</v>
      </c>
      <c r="AG130" s="10">
        <f>+IF($H130=AG$6,$C130,0)-IF($I130=AG$6,$C130,0)</f>
        <v>-596.04999999999995</v>
      </c>
      <c r="AH130" s="10">
        <f>+IF($H130=AH$6,$C130,0)-IF($I130=AH$6,$C130,0)</f>
        <v>0</v>
      </c>
      <c r="AI130" s="10">
        <f>+IF($H130=AI$6,$C130,0)-IF($I130=AI$6,$C130,0)</f>
        <v>0</v>
      </c>
      <c r="AJ130" s="10">
        <f>+IF($H130=AJ$6,$C130,0)-IF($I130=AJ$6,$C130,0)</f>
        <v>0</v>
      </c>
      <c r="AK130" s="10">
        <f>IF(D130="payée",$E130,0)</f>
        <v>0</v>
      </c>
      <c r="AL130" s="10">
        <f>IF(D130="payée",$F130,0)</f>
        <v>0</v>
      </c>
      <c r="AM130" s="10">
        <f>IF(D130="perçue",-$E130,0)</f>
        <v>0</v>
      </c>
      <c r="AN130" s="10">
        <f>IF(D130="perçue",-$F130,0)</f>
        <v>0</v>
      </c>
      <c r="AO130" s="10">
        <f>+IF($H130=AO$6,$G130,0)-IF($I130=AO$6,$G130,0)</f>
        <v>0</v>
      </c>
      <c r="AP130" s="10">
        <f>+IF($H130=AP$6,$G130,0)-IF($I130=AP$6,$G130,0)</f>
        <v>0</v>
      </c>
      <c r="AQ130" s="10">
        <f>+IF($H130=AQ$6,$G130,0)-IF($I130=AQ$6,$G130,0)</f>
        <v>0</v>
      </c>
      <c r="AR130" s="10">
        <f>+IF($H130=AR$6,$G130,0)-IF($I130=AR$6,$G130,0)</f>
        <v>0</v>
      </c>
      <c r="AS130" s="10">
        <f>+IF($H130=AS$6,$G130,0)-IF($I130=AS$6,$G130,0)</f>
        <v>0</v>
      </c>
      <c r="AT130" s="10">
        <f>+IF($H130=AT$6,$G130,0)-IF($I130=AT$6,$G130,0)</f>
        <v>0</v>
      </c>
      <c r="AU130" s="10">
        <f>+IF($H130=AU$6,$G130,0)-IF($I130=AU$6,$G130,0)</f>
        <v>0</v>
      </c>
      <c r="AV130" s="10">
        <f>+IF($H130=AV$6,$G130,0)-IF($I130=AV$6,$G130,0)</f>
        <v>0</v>
      </c>
      <c r="AW130" s="10">
        <f>+IF($H130=AW$6,$G130,0)-IF($I130=AW$6,$G130,0)</f>
        <v>0</v>
      </c>
      <c r="AX130" s="10">
        <f>+IF($H130=AX$6,$G130,0)-IF($I130=AX$6,$G130,0)</f>
        <v>0</v>
      </c>
      <c r="AY130" s="10">
        <f>+IF($H130=AY$6,$G130,0)-IF($I130=AY$6,$G130,0)</f>
        <v>0</v>
      </c>
      <c r="AZ130" s="10">
        <f>+IF($H130=AZ$6,$G130,0)-IF($I130=AZ$6,$G130,0)</f>
        <v>0</v>
      </c>
      <c r="BA130" s="10">
        <f>+IF($H130=BA$6,$C130,0)-IF($I130=BA$6,$C130,0)</f>
        <v>0</v>
      </c>
      <c r="BB130" s="10">
        <f>+IF($H130=BB$6,$C130,0)-IF($I130=BB$6,$C130,0)</f>
        <v>0</v>
      </c>
      <c r="BC130" s="10">
        <f>+IF($H130=BC$6,$C130,0)-IF($I130=BC$6,$C130,0)</f>
        <v>0</v>
      </c>
      <c r="BD130" s="10">
        <f>+IF($H130=BD$6,$C130,0)-IF($I130=BD$6,$C130,0)</f>
        <v>0</v>
      </c>
      <c r="BE130" s="10">
        <f>+IF($H130=BE$6,$C130,0)-IF($I130=BE$6,$C130,0)</f>
        <v>0</v>
      </c>
      <c r="BF130" s="10">
        <f>+IF($H130=BF$6,$C130,0)-IF($I130=BF$6,$C130,0)</f>
        <v>0</v>
      </c>
      <c r="BG130" s="10">
        <f>+IF($H130=BG$6,$C130,0)-IF($I130=BG$6,$C130,0)</f>
        <v>0</v>
      </c>
      <c r="BH130" s="10">
        <f>+IF($H130=BH$6,$C130,0)-IF($I130=BH$6,$C130,0)</f>
        <v>0</v>
      </c>
      <c r="BI130" s="10">
        <f>+IF($H130=BI$6,$G130,0)-IF($I130=BI$6,$G130,0)</f>
        <v>0</v>
      </c>
      <c r="BJ130" s="10">
        <f>+IF($H130=BJ$6,$G130,0)-IF($I130=BJ$6,$G130,0)</f>
        <v>0</v>
      </c>
      <c r="BK130" s="10">
        <f>+IF($H130=BK$6,$G130,0)-IF($I130=BK$6,$G130,0)</f>
        <v>0</v>
      </c>
      <c r="BL130" s="10">
        <f>+IF($H130=BL$6,$G130,0)-IF($I130=BL$6,$G130,0)</f>
        <v>0</v>
      </c>
      <c r="BM130" s="10">
        <f>+IF($H130=BM$6,$G130,0)-IF($I130=BM$6,$G130,0)</f>
        <v>0</v>
      </c>
      <c r="BN130" s="10">
        <f>+IF($H130=BN$6,$G130,0)-IF($I130=BN$6,$G130,0)</f>
        <v>0</v>
      </c>
      <c r="BO130" s="10">
        <f>+IF($H130=BO$6,$G130,0)-IF($I130=BO$6,$G130,0)</f>
        <v>0</v>
      </c>
      <c r="BP130" s="10">
        <f>+IF($H130=BP$6,$G130,0)-IF($I130=BP$6,$G130,0)</f>
        <v>0</v>
      </c>
      <c r="BQ130" s="10">
        <f>+IF($H130=BQ$6,$G130,0)-IF($I130=BQ$6,$G130,0)</f>
        <v>0</v>
      </c>
      <c r="BR130" s="10">
        <f>SUM(J130:BQ130)</f>
        <v>0</v>
      </c>
    </row>
    <row r="131" spans="1:70" s="9" customFormat="1" x14ac:dyDescent="0.25">
      <c r="A131" s="9">
        <v>45527</v>
      </c>
      <c r="B131" s="16" t="s">
        <v>25</v>
      </c>
      <c r="C131" s="11">
        <v>4111.37</v>
      </c>
      <c r="D131" s="11" t="s">
        <v>13</v>
      </c>
      <c r="E131" s="11">
        <f>ROUND(IF(D131='[1]Liste choix'!$C$8,0,IF($H131=$S$6,(C131/1.14975*0.05*0.5),C131/1.14975*0.05)),2)</f>
        <v>0</v>
      </c>
      <c r="F131" s="11">
        <f>ROUND(IF(D131='[1]Liste choix'!$C$8,0,IF($H131=$S$6,C131/1.14975*0.09975*0.5,C131/1.14975*0.09975)),2)</f>
        <v>0</v>
      </c>
      <c r="G131" s="11">
        <f>C131-E131-F131</f>
        <v>4111.37</v>
      </c>
      <c r="H131" s="9" t="s">
        <v>22</v>
      </c>
      <c r="I131" s="9" t="s">
        <v>24</v>
      </c>
      <c r="J131" s="10">
        <f>+IF($H131=$J$6,$G131,0)-IF($I131=$J$6,$G131,0)</f>
        <v>0</v>
      </c>
      <c r="K131" s="10">
        <f>+IF($H131=K$6,$G131,0)-IF($I131=K$6,$G131,0)</f>
        <v>0</v>
      </c>
      <c r="L131" s="10">
        <f>+IF($H131=L$6,$G131,0)-IF($I131=L$6,$G131,0)</f>
        <v>0</v>
      </c>
      <c r="M131" s="10">
        <f>+IF($H131=M$6,$G131,0)-IF($I131=M$6,$G131,0)</f>
        <v>0</v>
      </c>
      <c r="N131" s="10">
        <f>+IF($H131=N$6,$G131,0)-IF($I131=N$6,$G131,0)</f>
        <v>0</v>
      </c>
      <c r="O131" s="10">
        <f>+IF($H131=O$6,$G131,0)-IF($I131=O$6,$G131,0)</f>
        <v>4111.37</v>
      </c>
      <c r="P131" s="10">
        <f>+IF($H131=P$6,$G131,0)-IF($I131=P$6,$G131,0)</f>
        <v>0</v>
      </c>
      <c r="Q131" s="10">
        <f>+IF($H131=Q$6,$G131,0)-IF($I131=Q$6,$G131,0)</f>
        <v>0</v>
      </c>
      <c r="R131" s="10">
        <f>+IF($H131=R$6,$G131,0)-IF($I131=R$6,$G131,0)</f>
        <v>0</v>
      </c>
      <c r="S131" s="10">
        <f>+IF($H131=S$6,$G131,0)-IF($I131=S$6,$G131,0)</f>
        <v>0</v>
      </c>
      <c r="T131" s="10">
        <f>+IF($H131=T$6,$G131,0)-IF($I131=T$6,$G131,0)</f>
        <v>0</v>
      </c>
      <c r="U131" s="10">
        <f>+IF($H131=U$6,$G131,0)-IF($I131=U$6,$G131,0)</f>
        <v>0</v>
      </c>
      <c r="V131" s="10">
        <f>+IF($H131=V$6,$G131,0)-IF($I131=V$6,$G131,0)</f>
        <v>0</v>
      </c>
      <c r="W131" s="10">
        <f>+IF($H131=W$6,$G131,0)-IF($I131=W$6,$G131,0)</f>
        <v>0</v>
      </c>
      <c r="X131" s="10">
        <f>+IF($H131=X$6,$G131,0)-IF($I131=X$6,$G131,0)</f>
        <v>0</v>
      </c>
      <c r="Y131" s="10">
        <f>+IF($H131=Y$6,$G131,0)-IF($I131=Y$6,$G131,0)</f>
        <v>0</v>
      </c>
      <c r="Z131" s="10">
        <f>+IF($H131=Z$6,$G131,0)-IF($I131=Z$6,$G131,0)</f>
        <v>0</v>
      </c>
      <c r="AA131" s="10">
        <f>+IF($H131=AA$6,$G131,0)-IF($I131=AA$6,$G131,0)</f>
        <v>0</v>
      </c>
      <c r="AB131" s="10">
        <f>+IF($H131=AB$6,$G131,0)-IF($I131=AB$6,$G131,0)</f>
        <v>0</v>
      </c>
      <c r="AC131" s="10">
        <f>+IF($H131=AC$6,$G131,0)-IF($I131=AC$6,$G131,0)</f>
        <v>0</v>
      </c>
      <c r="AD131" s="10">
        <f>+IF($H131=AD$6,$G131,0)-IF($I131=AD$6,$G131,0)</f>
        <v>0</v>
      </c>
      <c r="AE131" s="10">
        <f>+IF($H131=AE$6,$G131,0)-IF($I131=AE$6,$G131,0)</f>
        <v>0</v>
      </c>
      <c r="AF131" s="10">
        <f>+IF($H131=AF$6,$G131,0)-IF($I131=AF$6,$G131,0)</f>
        <v>0</v>
      </c>
      <c r="AG131" s="10">
        <f>+IF($H131=AG$6,$C131,0)-IF($I131=AG$6,$C131,0)</f>
        <v>0</v>
      </c>
      <c r="AH131" s="10">
        <f>+IF($H131=AH$6,$C131,0)-IF($I131=AH$6,$C131,0)</f>
        <v>0</v>
      </c>
      <c r="AI131" s="10">
        <f>+IF($H131=AI$6,$C131,0)-IF($I131=AI$6,$C131,0)</f>
        <v>0</v>
      </c>
      <c r="AJ131" s="10">
        <f>+IF($H131=AJ$6,$C131,0)-IF($I131=AJ$6,$C131,0)</f>
        <v>0</v>
      </c>
      <c r="AK131" s="10">
        <f>IF(D131="payée",$E131,0)</f>
        <v>0</v>
      </c>
      <c r="AL131" s="10">
        <f>IF(D131="payée",$F131,0)</f>
        <v>0</v>
      </c>
      <c r="AM131" s="10">
        <f>IF(D131="perçue",-$E131,0)</f>
        <v>0</v>
      </c>
      <c r="AN131" s="10">
        <f>IF(D131="perçue",-$F131,0)</f>
        <v>0</v>
      </c>
      <c r="AO131" s="10">
        <f>+IF($H131=AO$6,$G131,0)-IF($I131=AO$6,$G131,0)</f>
        <v>0</v>
      </c>
      <c r="AP131" s="10">
        <f>+IF($H131=AP$6,$G131,0)-IF($I131=AP$6,$G131,0)</f>
        <v>0</v>
      </c>
      <c r="AQ131" s="10">
        <f>+IF($H131=AQ$6,$G131,0)-IF($I131=AQ$6,$G131,0)</f>
        <v>0</v>
      </c>
      <c r="AR131" s="10">
        <f>+IF($H131=AR$6,$G131,0)-IF($I131=AR$6,$G131,0)</f>
        <v>0</v>
      </c>
      <c r="AS131" s="10">
        <f>+IF($H131=AS$6,$G131,0)-IF($I131=AS$6,$G131,0)</f>
        <v>0</v>
      </c>
      <c r="AT131" s="10">
        <f>+IF($H131=AT$6,$G131,0)-IF($I131=AT$6,$G131,0)</f>
        <v>0</v>
      </c>
      <c r="AU131" s="10">
        <f>+IF($H131=AU$6,$G131,0)-IF($I131=AU$6,$G131,0)</f>
        <v>0</v>
      </c>
      <c r="AV131" s="10">
        <f>+IF($H131=AV$6,$G131,0)-IF($I131=AV$6,$G131,0)</f>
        <v>0</v>
      </c>
      <c r="AW131" s="10">
        <f>+IF($H131=AW$6,$G131,0)-IF($I131=AW$6,$G131,0)</f>
        <v>0</v>
      </c>
      <c r="AX131" s="10">
        <f>+IF($H131=AX$6,$G131,0)-IF($I131=AX$6,$G131,0)</f>
        <v>0</v>
      </c>
      <c r="AY131" s="10">
        <f>+IF($H131=AY$6,$G131,0)-IF($I131=AY$6,$G131,0)</f>
        <v>0</v>
      </c>
      <c r="AZ131" s="10">
        <f>+IF($H131=AZ$6,$G131,0)-IF($I131=AZ$6,$G131,0)</f>
        <v>0</v>
      </c>
      <c r="BA131" s="10">
        <f>+IF($H131=BA$6,$C131,0)-IF($I131=BA$6,$C131,0)</f>
        <v>0</v>
      </c>
      <c r="BB131" s="10">
        <f>+IF($H131=BB$6,$C131,0)-IF($I131=BB$6,$C131,0)</f>
        <v>0</v>
      </c>
      <c r="BC131" s="10">
        <f>+IF($H131=BC$6,$C131,0)-IF($I131=BC$6,$C131,0)</f>
        <v>0</v>
      </c>
      <c r="BD131" s="10">
        <f>+IF($H131=BD$6,$C131,0)-IF($I131=BD$6,$C131,0)</f>
        <v>0</v>
      </c>
      <c r="BE131" s="10">
        <f>+IF($H131=BE$6,$C131,0)-IF($I131=BE$6,$C131,0)</f>
        <v>-4111.37</v>
      </c>
      <c r="BF131" s="10">
        <f>+IF($H131=BF$6,$C131,0)-IF($I131=BF$6,$C131,0)</f>
        <v>0</v>
      </c>
      <c r="BG131" s="10">
        <f>+IF($H131=BG$6,$C131,0)-IF($I131=BG$6,$C131,0)</f>
        <v>0</v>
      </c>
      <c r="BH131" s="10">
        <f>+IF($H131=BH$6,$C131,0)-IF($I131=BH$6,$C131,0)</f>
        <v>0</v>
      </c>
      <c r="BI131" s="10">
        <f>+IF($H131=BI$6,$G131,0)-IF($I131=BI$6,$G131,0)</f>
        <v>0</v>
      </c>
      <c r="BJ131" s="10">
        <f>+IF($H131=BJ$6,$G131,0)-IF($I131=BJ$6,$G131,0)</f>
        <v>0</v>
      </c>
      <c r="BK131" s="10">
        <f>+IF($H131=BK$6,$G131,0)-IF($I131=BK$6,$G131,0)</f>
        <v>0</v>
      </c>
      <c r="BL131" s="10">
        <f>+IF($H131=BL$6,$G131,0)-IF($I131=BL$6,$G131,0)</f>
        <v>0</v>
      </c>
      <c r="BM131" s="10">
        <f>+IF($H131=BM$6,$G131,0)-IF($I131=BM$6,$G131,0)</f>
        <v>0</v>
      </c>
      <c r="BN131" s="10">
        <f>+IF($H131=BN$6,$G131,0)-IF($I131=BN$6,$G131,0)</f>
        <v>0</v>
      </c>
      <c r="BO131" s="10">
        <f>+IF($H131=BO$6,$G131,0)-IF($I131=BO$6,$G131,0)</f>
        <v>0</v>
      </c>
      <c r="BP131" s="10">
        <f>+IF($H131=BP$6,$G131,0)-IF($I131=BP$6,$G131,0)</f>
        <v>0</v>
      </c>
      <c r="BQ131" s="10">
        <f>+IF($H131=BQ$6,$G131,0)-IF($I131=BQ$6,$G131,0)</f>
        <v>0</v>
      </c>
      <c r="BR131" s="10">
        <f>SUM(J131:BQ131)</f>
        <v>0</v>
      </c>
    </row>
    <row r="132" spans="1:70" s="9" customFormat="1" x14ac:dyDescent="0.25">
      <c r="A132" s="9">
        <v>45527</v>
      </c>
      <c r="B132" s="18" t="s">
        <v>23</v>
      </c>
      <c r="C132" s="11">
        <v>289.08</v>
      </c>
      <c r="D132" s="11" t="s">
        <v>13</v>
      </c>
      <c r="E132" s="11">
        <f>ROUND(IF(D132='[1]Liste choix'!$C$8,0,IF($H132=$S$6,(C132/1.14975*0.05*0.5),C132/1.14975*0.05)),2)</f>
        <v>0</v>
      </c>
      <c r="F132" s="11">
        <f>ROUND(IF(D132='[1]Liste choix'!$C$8,0,IF($H132=$S$6,C132/1.14975*0.09975*0.5,C132/1.14975*0.09975)),2)</f>
        <v>0</v>
      </c>
      <c r="G132" s="11">
        <f>C132-E132-F132</f>
        <v>289.08</v>
      </c>
      <c r="H132" s="9" t="s">
        <v>22</v>
      </c>
      <c r="I132" s="17" t="s">
        <v>21</v>
      </c>
      <c r="J132" s="10">
        <f>+IF($H132=$J$6,$G132,0)-IF($I132=$J$6,$G132,0)</f>
        <v>0</v>
      </c>
      <c r="K132" s="10">
        <f>+IF($H132=K$6,$G132,0)-IF($I132=K$6,$G132,0)</f>
        <v>0</v>
      </c>
      <c r="L132" s="10">
        <f>+IF($H132=L$6,$G132,0)-IF($I132=L$6,$G132,0)</f>
        <v>0</v>
      </c>
      <c r="M132" s="10">
        <f>+IF($H132=M$6,$G132,0)-IF($I132=M$6,$G132,0)</f>
        <v>0</v>
      </c>
      <c r="N132" s="10">
        <f>+IF($H132=N$6,$G132,0)-IF($I132=N$6,$G132,0)</f>
        <v>0</v>
      </c>
      <c r="O132" s="10">
        <f>+IF($H132=O$6,$G132,0)-IF($I132=O$6,$G132,0)</f>
        <v>289.08</v>
      </c>
      <c r="P132" s="10">
        <f>+IF($H132=P$6,$G132,0)-IF($I132=P$6,$G132,0)</f>
        <v>0</v>
      </c>
      <c r="Q132" s="10">
        <f>+IF($H132=Q$6,$G132,0)-IF($I132=Q$6,$G132,0)</f>
        <v>0</v>
      </c>
      <c r="R132" s="10">
        <f>+IF($H132=R$6,$G132,0)-IF($I132=R$6,$G132,0)</f>
        <v>0</v>
      </c>
      <c r="S132" s="10">
        <f>+IF($H132=S$6,$G132,0)-IF($I132=S$6,$G132,0)</f>
        <v>0</v>
      </c>
      <c r="T132" s="10">
        <f>+IF($H132=T$6,$G132,0)-IF($I132=T$6,$G132,0)</f>
        <v>0</v>
      </c>
      <c r="U132" s="10">
        <f>+IF($H132=U$6,$G132,0)-IF($I132=U$6,$G132,0)</f>
        <v>0</v>
      </c>
      <c r="V132" s="10">
        <f>+IF($H132=V$6,$G132,0)-IF($I132=V$6,$G132,0)</f>
        <v>0</v>
      </c>
      <c r="W132" s="10">
        <f>+IF($H132=W$6,$G132,0)-IF($I132=W$6,$G132,0)</f>
        <v>0</v>
      </c>
      <c r="X132" s="10">
        <f>+IF($H132=X$6,$G132,0)-IF($I132=X$6,$G132,0)</f>
        <v>0</v>
      </c>
      <c r="Y132" s="10">
        <f>+IF($H132=Y$6,$G132,0)-IF($I132=Y$6,$G132,0)</f>
        <v>0</v>
      </c>
      <c r="Z132" s="10">
        <f>+IF($H132=Z$6,$G132,0)-IF($I132=Z$6,$G132,0)</f>
        <v>0</v>
      </c>
      <c r="AA132" s="10">
        <f>+IF($H132=AA$6,$G132,0)-IF($I132=AA$6,$G132,0)</f>
        <v>0</v>
      </c>
      <c r="AB132" s="10">
        <f>+IF($H132=AB$6,$G132,0)-IF($I132=AB$6,$G132,0)</f>
        <v>0</v>
      </c>
      <c r="AC132" s="10">
        <f>+IF($H132=AC$6,$G132,0)-IF($I132=AC$6,$G132,0)</f>
        <v>0</v>
      </c>
      <c r="AD132" s="10">
        <f>+IF($H132=AD$6,$G132,0)-IF($I132=AD$6,$G132,0)</f>
        <v>0</v>
      </c>
      <c r="AE132" s="10">
        <f>+IF($H132=AE$6,$G132,0)-IF($I132=AE$6,$G132,0)</f>
        <v>0</v>
      </c>
      <c r="AF132" s="10">
        <f>+IF($H132=AF$6,$G132,0)-IF($I132=AF$6,$G132,0)</f>
        <v>0</v>
      </c>
      <c r="AG132" s="10">
        <f>+IF($H132=AG$6,$C132,0)-IF($I132=AG$6,$C132,0)</f>
        <v>0</v>
      </c>
      <c r="AH132" s="10">
        <f>+IF($H132=AH$6,$C132,0)-IF($I132=AH$6,$C132,0)</f>
        <v>0</v>
      </c>
      <c r="AI132" s="10">
        <f>+IF($H132=AI$6,$C132,0)-IF($I132=AI$6,$C132,0)</f>
        <v>0</v>
      </c>
      <c r="AJ132" s="10">
        <f>+IF($H132=AJ$6,$C132,0)-IF($I132=AJ$6,$C132,0)</f>
        <v>0</v>
      </c>
      <c r="AK132" s="10">
        <f>IF(D132="payée",$E132,0)</f>
        <v>0</v>
      </c>
      <c r="AL132" s="10">
        <f>IF(D132="payée",$F132,0)</f>
        <v>0</v>
      </c>
      <c r="AM132" s="10">
        <f>IF(D132="perçue",-$E132,0)</f>
        <v>0</v>
      </c>
      <c r="AN132" s="10">
        <f>IF(D132="perçue",-$F132,0)</f>
        <v>0</v>
      </c>
      <c r="AO132" s="10">
        <f>+IF($H132=AO$6,$G132,0)-IF($I132=AO$6,$G132,0)</f>
        <v>0</v>
      </c>
      <c r="AP132" s="10">
        <f>+IF($H132=AP$6,$G132,0)-IF($I132=AP$6,$G132,0)</f>
        <v>0</v>
      </c>
      <c r="AQ132" s="10">
        <f>+IF($H132=AQ$6,$G132,0)-IF($I132=AQ$6,$G132,0)</f>
        <v>0</v>
      </c>
      <c r="AR132" s="10">
        <f>+IF($H132=AR$6,$G132,0)-IF($I132=AR$6,$G132,0)</f>
        <v>0</v>
      </c>
      <c r="AS132" s="10">
        <f>+IF($H132=AS$6,$G132,0)-IF($I132=AS$6,$G132,0)</f>
        <v>0</v>
      </c>
      <c r="AT132" s="10">
        <f>+IF($H132=AT$6,$G132,0)-IF($I132=AT$6,$G132,0)</f>
        <v>0</v>
      </c>
      <c r="AU132" s="10">
        <f>+IF($H132=AU$6,$G132,0)-IF($I132=AU$6,$G132,0)</f>
        <v>0</v>
      </c>
      <c r="AV132" s="10">
        <f>+IF($H132=AV$6,$G132,0)-IF($I132=AV$6,$G132,0)</f>
        <v>0</v>
      </c>
      <c r="AW132" s="10">
        <f>+IF($H132=AW$6,$G132,0)-IF($I132=AW$6,$G132,0)</f>
        <v>0</v>
      </c>
      <c r="AX132" s="10">
        <f>+IF($H132=AX$6,$G132,0)-IF($I132=AX$6,$G132,0)</f>
        <v>0</v>
      </c>
      <c r="AY132" s="10">
        <f>+IF($H132=AY$6,$G132,0)-IF($I132=AY$6,$G132,0)</f>
        <v>0</v>
      </c>
      <c r="AZ132" s="10">
        <f>+IF($H132=AZ$6,$G132,0)-IF($I132=AZ$6,$G132,0)</f>
        <v>0</v>
      </c>
      <c r="BA132" s="10">
        <f>+IF($H132=BA$6,$C132,0)-IF($I132=BA$6,$C132,0)</f>
        <v>0</v>
      </c>
      <c r="BB132" s="10">
        <f>+IF($H132=BB$6,$C132,0)-IF($I132=BB$6,$C132,0)</f>
        <v>0</v>
      </c>
      <c r="BC132" s="10">
        <f>+IF($H132=BC$6,$C132,0)-IF($I132=BC$6,$C132,0)</f>
        <v>0</v>
      </c>
      <c r="BD132" s="10">
        <f>+IF($H132=BD$6,$C132,0)-IF($I132=BD$6,$C132,0)</f>
        <v>0</v>
      </c>
      <c r="BE132" s="10">
        <f>+IF($H132=BE$6,$C132,0)-IF($I132=BE$6,$C132,0)</f>
        <v>0</v>
      </c>
      <c r="BF132" s="10">
        <f>+IF($H132=BF$6,$C132,0)-IF($I132=BF$6,$C132,0)</f>
        <v>0</v>
      </c>
      <c r="BG132" s="10">
        <f>+IF($H132=BG$6,$C132,0)-IF($I132=BG$6,$C132,0)</f>
        <v>0</v>
      </c>
      <c r="BH132" s="10">
        <f>+IF($H132=BH$6,$C132,0)-IF($I132=BH$6,$C132,0)</f>
        <v>0</v>
      </c>
      <c r="BI132" s="10">
        <f>+IF($H132=BI$6,$G132,0)-IF($I132=BI$6,$G132,0)</f>
        <v>0</v>
      </c>
      <c r="BJ132" s="10">
        <f>+IF($H132=BJ$6,$G132,0)-IF($I132=BJ$6,$G132,0)</f>
        <v>0</v>
      </c>
      <c r="BK132" s="10">
        <f>+IF($H132=BK$6,$G132,0)-IF($I132=BK$6,$G132,0)</f>
        <v>0</v>
      </c>
      <c r="BL132" s="10">
        <f>+IF($H132=BL$6,$G132,0)-IF($I132=BL$6,$G132,0)</f>
        <v>0</v>
      </c>
      <c r="BM132" s="10">
        <f>+IF($H132=BM$6,$G132,0)-IF($I132=BM$6,$G132,0)</f>
        <v>0</v>
      </c>
      <c r="BN132" s="10">
        <f>+IF($H132=BN$6,$G132,0)-IF($I132=BN$6,$G132,0)</f>
        <v>0</v>
      </c>
      <c r="BO132" s="10">
        <f>+IF($H132=BO$6,$G132,0)-IF($I132=BO$6,$G132,0)</f>
        <v>0</v>
      </c>
      <c r="BP132" s="10">
        <f>+IF($H132=BP$6,$G132,0)-IF($I132=BP$6,$G132,0)</f>
        <v>0</v>
      </c>
      <c r="BQ132" s="10">
        <f>+IF($H132=BQ$6,$G132,0)-IF($I132=BQ$6,$G132,0)</f>
        <v>0</v>
      </c>
      <c r="BR132" s="10">
        <f>SUM(J132:BQ132)</f>
        <v>289.08</v>
      </c>
    </row>
    <row r="133" spans="1:70" s="9" customFormat="1" x14ac:dyDescent="0.25">
      <c r="A133" s="9">
        <v>45527</v>
      </c>
      <c r="B133" s="16" t="s">
        <v>20</v>
      </c>
      <c r="C133" s="11">
        <v>2414.48</v>
      </c>
      <c r="D133" s="11" t="s">
        <v>13</v>
      </c>
      <c r="E133" s="11">
        <f>ROUND(IF(D133='[1]Liste choix'!$C$8,0,IF($H133=$S$6,(C133/1.14975*0.05*0.5),C133/1.14975*0.05)),2)</f>
        <v>0</v>
      </c>
      <c r="F133" s="11">
        <f>ROUND(IF(D133='[1]Liste choix'!$C$8,0,IF($H133=$S$6,C133/1.14975*0.09975*0.5,C133/1.14975*0.09975)),2)</f>
        <v>0</v>
      </c>
      <c r="G133" s="11">
        <f>C133-E133-F133</f>
        <v>2414.48</v>
      </c>
      <c r="H133" s="9" t="s">
        <v>17</v>
      </c>
      <c r="I133" s="9" t="s">
        <v>8</v>
      </c>
      <c r="J133" s="10">
        <f>+IF($H133=$J$6,$G133,0)-IF($I133=$J$6,$G133,0)</f>
        <v>0</v>
      </c>
      <c r="K133" s="10">
        <f>+IF($H133=K$6,$G133,0)-IF($I133=K$6,$G133,0)</f>
        <v>0</v>
      </c>
      <c r="L133" s="10">
        <f>+IF($H133=L$6,$G133,0)-IF($I133=L$6,$G133,0)</f>
        <v>0</v>
      </c>
      <c r="M133" s="10">
        <f>+IF($H133=M$6,$G133,0)-IF($I133=M$6,$G133,0)</f>
        <v>0</v>
      </c>
      <c r="N133" s="10">
        <f>+IF($H133=N$6,$G133,0)-IF($I133=N$6,$G133,0)</f>
        <v>0</v>
      </c>
      <c r="O133" s="10">
        <f>+IF($H133=O$6,$G133,0)-IF($I133=O$6,$G133,0)</f>
        <v>0</v>
      </c>
      <c r="P133" s="10">
        <f>+IF($H133=P$6,$G133,0)-IF($I133=P$6,$G133,0)</f>
        <v>0</v>
      </c>
      <c r="Q133" s="10">
        <f>+IF($H133=Q$6,$G133,0)-IF($I133=Q$6,$G133,0)</f>
        <v>0</v>
      </c>
      <c r="R133" s="10">
        <f>+IF($H133=R$6,$G133,0)-IF($I133=R$6,$G133,0)</f>
        <v>0</v>
      </c>
      <c r="S133" s="10">
        <f>+IF($H133=S$6,$G133,0)-IF($I133=S$6,$G133,0)</f>
        <v>0</v>
      </c>
      <c r="T133" s="10">
        <f>+IF($H133=T$6,$G133,0)-IF($I133=T$6,$G133,0)</f>
        <v>0</v>
      </c>
      <c r="U133" s="10">
        <f>+IF($H133=U$6,$G133,0)-IF($I133=U$6,$G133,0)</f>
        <v>0</v>
      </c>
      <c r="V133" s="10">
        <f>+IF($H133=V$6,$G133,0)-IF($I133=V$6,$G133,0)</f>
        <v>0</v>
      </c>
      <c r="W133" s="10">
        <f>+IF($H133=W$6,$G133,0)-IF($I133=W$6,$G133,0)</f>
        <v>0</v>
      </c>
      <c r="X133" s="10">
        <f>+IF($H133=X$6,$G133,0)-IF($I133=X$6,$G133,0)</f>
        <v>0</v>
      </c>
      <c r="Y133" s="10">
        <f>+IF($H133=Y$6,$G133,0)-IF($I133=Y$6,$G133,0)</f>
        <v>0</v>
      </c>
      <c r="Z133" s="10">
        <f>+IF($H133=Z$6,$G133,0)-IF($I133=Z$6,$G133,0)</f>
        <v>0</v>
      </c>
      <c r="AA133" s="10">
        <f>+IF($H133=AA$6,$G133,0)-IF($I133=AA$6,$G133,0)</f>
        <v>0</v>
      </c>
      <c r="AB133" s="10">
        <f>+IF($H133=AB$6,$G133,0)-IF($I133=AB$6,$G133,0)</f>
        <v>0</v>
      </c>
      <c r="AC133" s="10">
        <f>+IF($H133=AC$6,$G133,0)-IF($I133=AC$6,$G133,0)</f>
        <v>0</v>
      </c>
      <c r="AD133" s="10">
        <f>+IF($H133=AD$6,$G133,0)-IF($I133=AD$6,$G133,0)</f>
        <v>0</v>
      </c>
      <c r="AE133" s="10">
        <f>+IF($H133=AE$6,$G133,0)-IF($I133=AE$6,$G133,0)</f>
        <v>0</v>
      </c>
      <c r="AF133" s="10">
        <f>+IF($H133=AF$6,$G133,0)-IF($I133=AF$6,$G133,0)</f>
        <v>0</v>
      </c>
      <c r="AG133" s="10">
        <f>+IF($H133=AG$6,$C133,0)-IF($I133=AG$6,$C133,0)</f>
        <v>2414.48</v>
      </c>
      <c r="AH133" s="10">
        <f>+IF($H133=AH$6,$C133,0)-IF($I133=AH$6,$C133,0)</f>
        <v>-2414.48</v>
      </c>
      <c r="AI133" s="10">
        <f>+IF($H133=AI$6,$C133,0)-IF($I133=AI$6,$C133,0)</f>
        <v>0</v>
      </c>
      <c r="AJ133" s="10">
        <f>+IF($H133=AJ$6,$C133,0)-IF($I133=AJ$6,$C133,0)</f>
        <v>0</v>
      </c>
      <c r="AK133" s="10">
        <f>IF(D133="payée",$E133,0)</f>
        <v>0</v>
      </c>
      <c r="AL133" s="10">
        <f>IF(D133="payée",$F133,0)</f>
        <v>0</v>
      </c>
      <c r="AM133" s="10">
        <f>IF(D133="perçue",-$E133,0)</f>
        <v>0</v>
      </c>
      <c r="AN133" s="10">
        <f>IF(D133="perçue",-$F133,0)</f>
        <v>0</v>
      </c>
      <c r="AO133" s="10">
        <f>+IF($H133=AO$6,$G133,0)-IF($I133=AO$6,$G133,0)</f>
        <v>0</v>
      </c>
      <c r="AP133" s="10">
        <f>+IF($H133=AP$6,$G133,0)-IF($I133=AP$6,$G133,0)</f>
        <v>0</v>
      </c>
      <c r="AQ133" s="10">
        <f>+IF($H133=AQ$6,$G133,0)-IF($I133=AQ$6,$G133,0)</f>
        <v>0</v>
      </c>
      <c r="AR133" s="10">
        <f>+IF($H133=AR$6,$G133,0)-IF($I133=AR$6,$G133,0)</f>
        <v>0</v>
      </c>
      <c r="AS133" s="10">
        <f>+IF($H133=AS$6,$G133,0)-IF($I133=AS$6,$G133,0)</f>
        <v>0</v>
      </c>
      <c r="AT133" s="10">
        <f>+IF($H133=AT$6,$G133,0)-IF($I133=AT$6,$G133,0)</f>
        <v>0</v>
      </c>
      <c r="AU133" s="10">
        <f>+IF($H133=AU$6,$G133,0)-IF($I133=AU$6,$G133,0)</f>
        <v>0</v>
      </c>
      <c r="AV133" s="10">
        <f>+IF($H133=AV$6,$G133,0)-IF($I133=AV$6,$G133,0)</f>
        <v>0</v>
      </c>
      <c r="AW133" s="10">
        <f>+IF($H133=AW$6,$G133,0)-IF($I133=AW$6,$G133,0)</f>
        <v>0</v>
      </c>
      <c r="AX133" s="10">
        <f>+IF($H133=AX$6,$G133,0)-IF($I133=AX$6,$G133,0)</f>
        <v>0</v>
      </c>
      <c r="AY133" s="10">
        <f>+IF($H133=AY$6,$G133,0)-IF($I133=AY$6,$G133,0)</f>
        <v>0</v>
      </c>
      <c r="AZ133" s="10">
        <f>+IF($H133=AZ$6,$G133,0)-IF($I133=AZ$6,$G133,0)</f>
        <v>0</v>
      </c>
      <c r="BA133" s="10">
        <f>+IF($H133=BA$6,$C133,0)-IF($I133=BA$6,$C133,0)</f>
        <v>0</v>
      </c>
      <c r="BB133" s="10">
        <f>+IF($H133=BB$6,$C133,0)-IF($I133=BB$6,$C133,0)</f>
        <v>0</v>
      </c>
      <c r="BC133" s="10">
        <f>+IF($H133=BC$6,$C133,0)-IF($I133=BC$6,$C133,0)</f>
        <v>0</v>
      </c>
      <c r="BD133" s="10">
        <f>+IF($H133=BD$6,$C133,0)-IF($I133=BD$6,$C133,0)</f>
        <v>0</v>
      </c>
      <c r="BE133" s="10">
        <f>+IF($H133=BE$6,$C133,0)-IF($I133=BE$6,$C133,0)</f>
        <v>0</v>
      </c>
      <c r="BF133" s="10">
        <f>+IF($H133=BF$6,$C133,0)-IF($I133=BF$6,$C133,0)</f>
        <v>0</v>
      </c>
      <c r="BG133" s="10">
        <f>+IF($H133=BG$6,$C133,0)-IF($I133=BG$6,$C133,0)</f>
        <v>0</v>
      </c>
      <c r="BH133" s="10">
        <f>+IF($H133=BH$6,$C133,0)-IF($I133=BH$6,$C133,0)</f>
        <v>0</v>
      </c>
      <c r="BI133" s="10">
        <f>+IF($H133=BI$6,$G133,0)-IF($I133=BI$6,$G133,0)</f>
        <v>0</v>
      </c>
      <c r="BJ133" s="10">
        <f>+IF($H133=BJ$6,$G133,0)-IF($I133=BJ$6,$G133,0)</f>
        <v>0</v>
      </c>
      <c r="BK133" s="10">
        <f>+IF($H133=BK$6,$G133,0)-IF($I133=BK$6,$G133,0)</f>
        <v>0</v>
      </c>
      <c r="BL133" s="10">
        <f>+IF($H133=BL$6,$G133,0)-IF($I133=BL$6,$G133,0)</f>
        <v>0</v>
      </c>
      <c r="BM133" s="10">
        <f>+IF($H133=BM$6,$G133,0)-IF($I133=BM$6,$G133,0)</f>
        <v>0</v>
      </c>
      <c r="BN133" s="10">
        <f>+IF($H133=BN$6,$G133,0)-IF($I133=BN$6,$G133,0)</f>
        <v>0</v>
      </c>
      <c r="BO133" s="10">
        <f>+IF($H133=BO$6,$G133,0)-IF($I133=BO$6,$G133,0)</f>
        <v>0</v>
      </c>
      <c r="BP133" s="10">
        <f>+IF($H133=BP$6,$G133,0)-IF($I133=BP$6,$G133,0)</f>
        <v>0</v>
      </c>
      <c r="BQ133" s="10">
        <f>+IF($H133=BQ$6,$G133,0)-IF($I133=BQ$6,$G133,0)</f>
        <v>0</v>
      </c>
      <c r="BR133" s="10">
        <f>SUM(J133:BQ133)</f>
        <v>0</v>
      </c>
    </row>
    <row r="134" spans="1:70" s="9" customFormat="1" x14ac:dyDescent="0.25">
      <c r="A134" s="9">
        <v>45527</v>
      </c>
      <c r="B134" s="16" t="s">
        <v>19</v>
      </c>
      <c r="C134" s="11">
        <v>75000</v>
      </c>
      <c r="D134" s="11" t="s">
        <v>13</v>
      </c>
      <c r="E134" s="11">
        <f>ROUND(IF(D134='[1]Liste choix'!$C$8,0,IF($H134=$S$6,(C134/1.14975*0.05*0.5),C134/1.14975*0.05)),2)</f>
        <v>0</v>
      </c>
      <c r="F134" s="11">
        <f>ROUND(IF(D134='[1]Liste choix'!$C$8,0,IF($H134=$S$6,C134/1.14975*0.09975*0.5,C134/1.14975*0.09975)),2)</f>
        <v>0</v>
      </c>
      <c r="G134" s="11">
        <f>C134-E134-F134</f>
        <v>75000</v>
      </c>
      <c r="H134" s="9" t="s">
        <v>18</v>
      </c>
      <c r="I134" s="9" t="s">
        <v>17</v>
      </c>
      <c r="J134" s="10">
        <f>+IF($H134=$J$6,$G134,0)-IF($I134=$J$6,$G134,0)</f>
        <v>0</v>
      </c>
      <c r="K134" s="10">
        <f>+IF($H134=K$6,$G134,0)-IF($I134=K$6,$G134,0)</f>
        <v>0</v>
      </c>
      <c r="L134" s="10">
        <f>+IF($H134=L$6,$G134,0)-IF($I134=L$6,$G134,0)</f>
        <v>0</v>
      </c>
      <c r="M134" s="10">
        <f>+IF($H134=M$6,$G134,0)-IF($I134=M$6,$G134,0)</f>
        <v>0</v>
      </c>
      <c r="N134" s="10">
        <f>+IF($H134=N$6,$G134,0)-IF($I134=N$6,$G134,0)</f>
        <v>0</v>
      </c>
      <c r="O134" s="10">
        <f>+IF($H134=O$6,$G134,0)-IF($I134=O$6,$G134,0)</f>
        <v>0</v>
      </c>
      <c r="P134" s="10">
        <f>+IF($H134=P$6,$G134,0)-IF($I134=P$6,$G134,0)</f>
        <v>0</v>
      </c>
      <c r="Q134" s="10">
        <f>+IF($H134=Q$6,$G134,0)-IF($I134=Q$6,$G134,0)</f>
        <v>0</v>
      </c>
      <c r="R134" s="10">
        <f>+IF($H134=R$6,$G134,0)-IF($I134=R$6,$G134,0)</f>
        <v>0</v>
      </c>
      <c r="S134" s="10">
        <f>+IF($H134=S$6,$G134,0)-IF($I134=S$6,$G134,0)</f>
        <v>0</v>
      </c>
      <c r="T134" s="10">
        <f>+IF($H134=T$6,$G134,0)-IF($I134=T$6,$G134,0)</f>
        <v>0</v>
      </c>
      <c r="U134" s="10">
        <f>+IF($H134=U$6,$G134,0)-IF($I134=U$6,$G134,0)</f>
        <v>0</v>
      </c>
      <c r="V134" s="10">
        <f>+IF($H134=V$6,$G134,0)-IF($I134=V$6,$G134,0)</f>
        <v>0</v>
      </c>
      <c r="W134" s="10">
        <f>+IF($H134=W$6,$G134,0)-IF($I134=W$6,$G134,0)</f>
        <v>0</v>
      </c>
      <c r="X134" s="10">
        <f>+IF($H134=X$6,$G134,0)-IF($I134=X$6,$G134,0)</f>
        <v>0</v>
      </c>
      <c r="Y134" s="10">
        <f>+IF($H134=Y$6,$G134,0)-IF($I134=Y$6,$G134,0)</f>
        <v>0</v>
      </c>
      <c r="Z134" s="10">
        <f>+IF($H134=Z$6,$G134,0)-IF($I134=Z$6,$G134,0)</f>
        <v>0</v>
      </c>
      <c r="AA134" s="10">
        <f>+IF($H134=AA$6,$G134,0)-IF($I134=AA$6,$G134,0)</f>
        <v>0</v>
      </c>
      <c r="AB134" s="10">
        <f>+IF($H134=AB$6,$G134,0)-IF($I134=AB$6,$G134,0)</f>
        <v>0</v>
      </c>
      <c r="AC134" s="10">
        <f>+IF($H134=AC$6,$G134,0)-IF($I134=AC$6,$G134,0)</f>
        <v>0</v>
      </c>
      <c r="AD134" s="10">
        <f>+IF($H134=AD$6,$G134,0)-IF($I134=AD$6,$G134,0)</f>
        <v>0</v>
      </c>
      <c r="AE134" s="10">
        <f>+IF($H134=AE$6,$G134,0)-IF($I134=AE$6,$G134,0)</f>
        <v>0</v>
      </c>
      <c r="AF134" s="10">
        <f>+IF($H134=AF$6,$G134,0)-IF($I134=AF$6,$G134,0)</f>
        <v>0</v>
      </c>
      <c r="AG134" s="10">
        <f>+IF($H134=AG$6,$C134,0)-IF($I134=AG$6,$C134,0)</f>
        <v>-75000</v>
      </c>
      <c r="AH134" s="10">
        <f>+IF($H134=AH$6,$C134,0)-IF($I134=AH$6,$C134,0)</f>
        <v>0</v>
      </c>
      <c r="AI134" s="10">
        <f>+IF($H134=AI$6,$C134,0)-IF($I134=AI$6,$C134,0)</f>
        <v>0</v>
      </c>
      <c r="AJ134" s="10">
        <f>+IF($H134=AJ$6,$C134,0)-IF($I134=AJ$6,$C134,0)</f>
        <v>0</v>
      </c>
      <c r="AK134" s="10">
        <f>IF(D134="payée",$E134,0)</f>
        <v>0</v>
      </c>
      <c r="AL134" s="10">
        <f>IF(D134="payée",$F134,0)</f>
        <v>0</v>
      </c>
      <c r="AM134" s="10">
        <f>IF(D134="perçue",-$E134,0)</f>
        <v>0</v>
      </c>
      <c r="AN134" s="10">
        <f>IF(D134="perçue",-$F134,0)</f>
        <v>0</v>
      </c>
      <c r="AO134" s="10">
        <f>+IF($H134=AO$6,$G134,0)-IF($I134=AO$6,$G134,0)</f>
        <v>0</v>
      </c>
      <c r="AP134" s="10">
        <f>+IF($H134=AP$6,$G134,0)-IF($I134=AP$6,$G134,0)</f>
        <v>0</v>
      </c>
      <c r="AQ134" s="10">
        <f>+IF($H134=AQ$6,$G134,0)-IF($I134=AQ$6,$G134,0)</f>
        <v>0</v>
      </c>
      <c r="AR134" s="10">
        <f>+IF($H134=AR$6,$G134,0)-IF($I134=AR$6,$G134,0)</f>
        <v>0</v>
      </c>
      <c r="AS134" s="10">
        <f>+IF($H134=AS$6,$G134,0)-IF($I134=AS$6,$G134,0)</f>
        <v>0</v>
      </c>
      <c r="AT134" s="10">
        <f>+IF($H134=AT$6,$G134,0)-IF($I134=AT$6,$G134,0)</f>
        <v>0</v>
      </c>
      <c r="AU134" s="10">
        <f>+IF($H134=AU$6,$G134,0)-IF($I134=AU$6,$G134,0)</f>
        <v>0</v>
      </c>
      <c r="AV134" s="10">
        <f>+IF($H134=AV$6,$G134,0)-IF($I134=AV$6,$G134,0)</f>
        <v>0</v>
      </c>
      <c r="AW134" s="10">
        <f>+IF($H134=AW$6,$G134,0)-IF($I134=AW$6,$G134,0)</f>
        <v>0</v>
      </c>
      <c r="AX134" s="10">
        <f>+IF($H134=AX$6,$G134,0)-IF($I134=AX$6,$G134,0)</f>
        <v>0</v>
      </c>
      <c r="AY134" s="10">
        <f>+IF($H134=AY$6,$G134,0)-IF($I134=AY$6,$G134,0)</f>
        <v>0</v>
      </c>
      <c r="AZ134" s="10">
        <f>+IF($H134=AZ$6,$G134,0)-IF($I134=AZ$6,$G134,0)</f>
        <v>0</v>
      </c>
      <c r="BA134" s="10">
        <f>+IF($H134=BA$6,$C134,0)-IF($I134=BA$6,$C134,0)</f>
        <v>0</v>
      </c>
      <c r="BB134" s="10">
        <f>+IF($H134=BB$6,$C134,0)-IF($I134=BB$6,$C134,0)</f>
        <v>0</v>
      </c>
      <c r="BC134" s="10">
        <f>+IF($H134=BC$6,$C134,0)-IF($I134=BC$6,$C134,0)</f>
        <v>0</v>
      </c>
      <c r="BD134" s="10">
        <f>+IF($H134=BD$6,$C134,0)-IF($I134=BD$6,$C134,0)</f>
        <v>0</v>
      </c>
      <c r="BE134" s="10">
        <f>+IF($H134=BE$6,$C134,0)-IF($I134=BE$6,$C134,0)</f>
        <v>0</v>
      </c>
      <c r="BF134" s="10">
        <f>+IF($H134=BF$6,$C134,0)-IF($I134=BF$6,$C134,0)</f>
        <v>0</v>
      </c>
      <c r="BG134" s="10">
        <f>+IF($H134=BG$6,$C134,0)-IF($I134=BG$6,$C134,0)</f>
        <v>75000</v>
      </c>
      <c r="BH134" s="10">
        <f>+IF($H134=BH$6,$C134,0)-IF($I134=BH$6,$C134,0)</f>
        <v>0</v>
      </c>
      <c r="BI134" s="10">
        <f>+IF($H134=BI$6,$G134,0)-IF($I134=BI$6,$G134,0)</f>
        <v>0</v>
      </c>
      <c r="BJ134" s="10">
        <f>+IF($H134=BJ$6,$G134,0)-IF($I134=BJ$6,$G134,0)</f>
        <v>0</v>
      </c>
      <c r="BK134" s="10">
        <f>+IF($H134=BK$6,$G134,0)-IF($I134=BK$6,$G134,0)</f>
        <v>0</v>
      </c>
      <c r="BL134" s="10">
        <f>+IF($H134=BL$6,$G134,0)-IF($I134=BL$6,$G134,0)</f>
        <v>0</v>
      </c>
      <c r="BM134" s="10">
        <f>+IF($H134=BM$6,$G134,0)-IF($I134=BM$6,$G134,0)</f>
        <v>0</v>
      </c>
      <c r="BN134" s="10">
        <f>+IF($H134=BN$6,$G134,0)-IF($I134=BN$6,$G134,0)</f>
        <v>0</v>
      </c>
      <c r="BO134" s="10">
        <f>+IF($H134=BO$6,$G134,0)-IF($I134=BO$6,$G134,0)</f>
        <v>0</v>
      </c>
      <c r="BP134" s="10">
        <f>+IF($H134=BP$6,$G134,0)-IF($I134=BP$6,$G134,0)</f>
        <v>0</v>
      </c>
      <c r="BQ134" s="10">
        <f>+IF($H134=BQ$6,$G134,0)-IF($I134=BQ$6,$G134,0)</f>
        <v>0</v>
      </c>
      <c r="BR134" s="10">
        <f>SUM(J134:BQ134)</f>
        <v>0</v>
      </c>
    </row>
    <row r="135" spans="1:70" s="9" customFormat="1" x14ac:dyDescent="0.25">
      <c r="A135" s="9">
        <v>45524</v>
      </c>
      <c r="B135" s="16" t="s">
        <v>16</v>
      </c>
      <c r="C135" s="11">
        <v>408.16</v>
      </c>
      <c r="D135" s="11" t="s">
        <v>4</v>
      </c>
      <c r="E135" s="11">
        <f>ROUND(IF(D135='[1]Liste choix'!$C$8,0,IF($H135=$S$6,(C135/1.14975*0.05*0.5),C135/1.14975*0.05)),2)</f>
        <v>8.8699999999999992</v>
      </c>
      <c r="F135" s="11">
        <f>ROUND(IF(D135='[1]Liste choix'!$C$8,0,IF($H135=$S$6,C135/1.14975*0.09975*0.5,C135/1.14975*0.09975)),2)</f>
        <v>17.71</v>
      </c>
      <c r="G135" s="11">
        <f>C135-E135-F135</f>
        <v>381.58000000000004</v>
      </c>
      <c r="H135" s="9" t="s">
        <v>15</v>
      </c>
      <c r="I135" s="9" t="s">
        <v>12</v>
      </c>
      <c r="J135" s="10">
        <f>+IF($H135=$J$6,$G135,0)-IF($I135=$J$6,$G135,0)</f>
        <v>0</v>
      </c>
      <c r="K135" s="10">
        <f>+IF($H135=K$6,$G135,0)-IF($I135=K$6,$G135,0)</f>
        <v>0</v>
      </c>
      <c r="L135" s="10">
        <f>+IF($H135=L$6,$G135,0)-IF($I135=L$6,$G135,0)</f>
        <v>0</v>
      </c>
      <c r="M135" s="10">
        <f>+IF($H135=M$6,$G135,0)-IF($I135=M$6,$G135,0)</f>
        <v>0</v>
      </c>
      <c r="N135" s="10">
        <f>+IF($H135=N$6,$G135,0)-IF($I135=N$6,$G135,0)</f>
        <v>0</v>
      </c>
      <c r="O135" s="10">
        <f>+IF($H135=O$6,$G135,0)-IF($I135=O$6,$G135,0)</f>
        <v>0</v>
      </c>
      <c r="P135" s="10">
        <f>+IF($H135=P$6,$G135,0)-IF($I135=P$6,$G135,0)</f>
        <v>0</v>
      </c>
      <c r="Q135" s="10">
        <f>+IF($H135=Q$6,$G135,0)-IF($I135=Q$6,$G135,0)</f>
        <v>0</v>
      </c>
      <c r="R135" s="10">
        <f>+IF($H135=R$6,$G135,0)-IF($I135=R$6,$G135,0)</f>
        <v>0</v>
      </c>
      <c r="S135" s="10">
        <f>+IF($H135=S$6,$G135,0)-IF($I135=S$6,$G135,0)</f>
        <v>381.58000000000004</v>
      </c>
      <c r="T135" s="10">
        <f>+IF($H135=T$6,$G135,0)-IF($I135=T$6,$G135,0)</f>
        <v>0</v>
      </c>
      <c r="U135" s="10">
        <f>+IF($H135=U$6,$G135,0)-IF($I135=U$6,$G135,0)</f>
        <v>0</v>
      </c>
      <c r="V135" s="10">
        <f>+IF($H135=V$6,$G135,0)-IF($I135=V$6,$G135,0)</f>
        <v>0</v>
      </c>
      <c r="W135" s="10">
        <f>+IF($H135=W$6,$G135,0)-IF($I135=W$6,$G135,0)</f>
        <v>0</v>
      </c>
      <c r="X135" s="10">
        <f>+IF($H135=X$6,$G135,0)-IF($I135=X$6,$G135,0)</f>
        <v>0</v>
      </c>
      <c r="Y135" s="10">
        <f>+IF($H135=Y$6,$G135,0)-IF($I135=Y$6,$G135,0)</f>
        <v>0</v>
      </c>
      <c r="Z135" s="10">
        <f>+IF($H135=Z$6,$G135,0)-IF($I135=Z$6,$G135,0)</f>
        <v>0</v>
      </c>
      <c r="AA135" s="10">
        <f>+IF($H135=AA$6,$G135,0)-IF($I135=AA$6,$G135,0)</f>
        <v>0</v>
      </c>
      <c r="AB135" s="10">
        <f>+IF($H135=AB$6,$G135,0)-IF($I135=AB$6,$G135,0)</f>
        <v>0</v>
      </c>
      <c r="AC135" s="10">
        <f>+IF($H135=AC$6,$G135,0)-IF($I135=AC$6,$G135,0)</f>
        <v>0</v>
      </c>
      <c r="AD135" s="10">
        <f>+IF($H135=AD$6,$G135,0)-IF($I135=AD$6,$G135,0)</f>
        <v>0</v>
      </c>
      <c r="AE135" s="10">
        <f>+IF($H135=AE$6,$G135,0)-IF($I135=AE$6,$G135,0)</f>
        <v>0</v>
      </c>
      <c r="AF135" s="10">
        <f>+IF($H135=AF$6,$G135,0)-IF($I135=AF$6,$G135,0)</f>
        <v>0</v>
      </c>
      <c r="AG135" s="10">
        <f>+IF($H135=AG$6,$C135,0)-IF($I135=AG$6,$C135,0)</f>
        <v>0</v>
      </c>
      <c r="AH135" s="10">
        <f>+IF($H135=AH$6,$C135,0)-IF($I135=AH$6,$C135,0)</f>
        <v>0</v>
      </c>
      <c r="AI135" s="10">
        <f>+IF($H135=AI$6,$C135,0)-IF($I135=AI$6,$C135,0)</f>
        <v>0</v>
      </c>
      <c r="AJ135" s="10">
        <f>+IF($H135=AJ$6,$C135,0)-IF($I135=AJ$6,$C135,0)</f>
        <v>0</v>
      </c>
      <c r="AK135" s="10">
        <f>IF(D135="payée",$E135,0)</f>
        <v>8.8699999999999992</v>
      </c>
      <c r="AL135" s="10">
        <f>IF(D135="payée",$F135,0)</f>
        <v>17.71</v>
      </c>
      <c r="AM135" s="10">
        <f>IF(D135="perçue",-$E135,0)</f>
        <v>0</v>
      </c>
      <c r="AN135" s="10">
        <f>IF(D135="perçue",-$F135,0)</f>
        <v>0</v>
      </c>
      <c r="AO135" s="10">
        <f>+IF($H135=AO$6,$G135,0)-IF($I135=AO$6,$G135,0)</f>
        <v>0</v>
      </c>
      <c r="AP135" s="10">
        <f>+IF($H135=AP$6,$G135,0)-IF($I135=AP$6,$G135,0)</f>
        <v>0</v>
      </c>
      <c r="AQ135" s="10">
        <f>+IF($H135=AQ$6,$G135,0)-IF($I135=AQ$6,$G135,0)</f>
        <v>0</v>
      </c>
      <c r="AR135" s="10">
        <f>+IF($H135=AR$6,$G135,0)-IF($I135=AR$6,$G135,0)</f>
        <v>0</v>
      </c>
      <c r="AS135" s="10">
        <f>+IF($H135=AS$6,$G135,0)-IF($I135=AS$6,$G135,0)</f>
        <v>0</v>
      </c>
      <c r="AT135" s="10">
        <f>+IF($H135=AT$6,$G135,0)-IF($I135=AT$6,$G135,0)</f>
        <v>0</v>
      </c>
      <c r="AU135" s="10">
        <f>+IF($H135=AU$6,$G135,0)-IF($I135=AU$6,$G135,0)</f>
        <v>0</v>
      </c>
      <c r="AV135" s="10">
        <f>+IF($H135=AV$6,$G135,0)-IF($I135=AV$6,$G135,0)</f>
        <v>0</v>
      </c>
      <c r="AW135" s="10">
        <f>+IF($H135=AW$6,$G135,0)-IF($I135=AW$6,$G135,0)</f>
        <v>0</v>
      </c>
      <c r="AX135" s="10">
        <f>+IF($H135=AX$6,$G135,0)-IF($I135=AX$6,$G135,0)</f>
        <v>0</v>
      </c>
      <c r="AY135" s="10">
        <f>+IF($H135=AY$6,$G135,0)-IF($I135=AY$6,$G135,0)</f>
        <v>0</v>
      </c>
      <c r="AZ135" s="10">
        <f>+IF($H135=AZ$6,$G135,0)-IF($I135=AZ$6,$G135,0)</f>
        <v>0</v>
      </c>
      <c r="BA135" s="10">
        <f>+IF($H135=BA$6,$C135,0)-IF($I135=BA$6,$C135,0)</f>
        <v>-408.16</v>
      </c>
      <c r="BB135" s="10">
        <f>+IF($H135=BB$6,$C135,0)-IF($I135=BB$6,$C135,0)</f>
        <v>0</v>
      </c>
      <c r="BC135" s="10">
        <f>+IF($H135=BC$6,$C135,0)-IF($I135=BC$6,$C135,0)</f>
        <v>0</v>
      </c>
      <c r="BD135" s="10">
        <f>+IF($H135=BD$6,$C135,0)-IF($I135=BD$6,$C135,0)</f>
        <v>0</v>
      </c>
      <c r="BE135" s="10">
        <f>+IF($H135=BE$6,$C135,0)-IF($I135=BE$6,$C135,0)</f>
        <v>0</v>
      </c>
      <c r="BF135" s="10">
        <f>+IF($H135=BF$6,$C135,0)-IF($I135=BF$6,$C135,0)</f>
        <v>0</v>
      </c>
      <c r="BG135" s="10">
        <f>+IF($H135=BG$6,$C135,0)-IF($I135=BG$6,$C135,0)</f>
        <v>0</v>
      </c>
      <c r="BH135" s="10">
        <f>+IF($H135=BH$6,$C135,0)-IF($I135=BH$6,$C135,0)</f>
        <v>0</v>
      </c>
      <c r="BI135" s="10">
        <f>+IF($H135=BI$6,$G135,0)-IF($I135=BI$6,$G135,0)</f>
        <v>0</v>
      </c>
      <c r="BJ135" s="10">
        <f>+IF($H135=BJ$6,$G135,0)-IF($I135=BJ$6,$G135,0)</f>
        <v>0</v>
      </c>
      <c r="BK135" s="10">
        <f>+IF($H135=BK$6,$G135,0)-IF($I135=BK$6,$G135,0)</f>
        <v>0</v>
      </c>
      <c r="BL135" s="10">
        <f>+IF($H135=BL$6,$G135,0)-IF($I135=BL$6,$G135,0)</f>
        <v>0</v>
      </c>
      <c r="BM135" s="10">
        <f>+IF($H135=BM$6,$G135,0)-IF($I135=BM$6,$G135,0)</f>
        <v>0</v>
      </c>
      <c r="BN135" s="10">
        <f>+IF($H135=BN$6,$G135,0)-IF($I135=BN$6,$G135,0)</f>
        <v>0</v>
      </c>
      <c r="BO135" s="10">
        <f>+IF($H135=BO$6,$G135,0)-IF($I135=BO$6,$G135,0)</f>
        <v>0</v>
      </c>
      <c r="BP135" s="10">
        <f>+IF($H135=BP$6,$G135,0)-IF($I135=BP$6,$G135,0)</f>
        <v>0</v>
      </c>
      <c r="BQ135" s="10">
        <f>+IF($H135=BQ$6,$G135,0)-IF($I135=BQ$6,$G135,0)</f>
        <v>0</v>
      </c>
      <c r="BR135" s="10">
        <f>SUM(J135:BQ135)</f>
        <v>0</v>
      </c>
    </row>
    <row r="136" spans="1:70" s="9" customFormat="1" x14ac:dyDescent="0.25">
      <c r="A136" s="9">
        <v>45510</v>
      </c>
      <c r="B136" s="16" t="s">
        <v>14</v>
      </c>
      <c r="C136" s="11">
        <v>514.87</v>
      </c>
      <c r="D136" s="11" t="s">
        <v>13</v>
      </c>
      <c r="E136" s="11">
        <f>ROUND(IF(D136='[1]Liste choix'!$C$8,0,IF($H136=$S$6,(C136/1.14975*0.05*0.5),C136/1.14975*0.05)),2)</f>
        <v>0</v>
      </c>
      <c r="F136" s="11">
        <f>ROUND(IF(D136='[1]Liste choix'!$C$8,0,IF($H136=$S$6,C136/1.14975*0.09975*0.5,C136/1.14975*0.09975)),2)</f>
        <v>0</v>
      </c>
      <c r="G136" s="11">
        <f>C136-E136-F136</f>
        <v>514.87</v>
      </c>
      <c r="H136" s="9" t="s">
        <v>12</v>
      </c>
      <c r="I136" s="9" t="s">
        <v>11</v>
      </c>
      <c r="J136" s="10">
        <f>+IF($H136=$J$6,$G136,0)-IF($I136=$J$6,$G136,0)</f>
        <v>0</v>
      </c>
      <c r="K136" s="10">
        <f>+IF($H136=K$6,$G136,0)-IF($I136=K$6,$G136,0)</f>
        <v>0</v>
      </c>
      <c r="L136" s="10">
        <f>+IF($H136=L$6,$G136,0)-IF($I136=L$6,$G136,0)</f>
        <v>0</v>
      </c>
      <c r="M136" s="10">
        <f>+IF($H136=M$6,$G136,0)-IF($I136=M$6,$G136,0)</f>
        <v>0</v>
      </c>
      <c r="N136" s="10">
        <f>+IF($H136=N$6,$G136,0)-IF($I136=N$6,$G136,0)</f>
        <v>0</v>
      </c>
      <c r="O136" s="10">
        <f>+IF($H136=O$6,$G136,0)-IF($I136=O$6,$G136,0)</f>
        <v>0</v>
      </c>
      <c r="P136" s="10">
        <f>+IF($H136=P$6,$G136,0)-IF($I136=P$6,$G136,0)</f>
        <v>0</v>
      </c>
      <c r="Q136" s="10">
        <f>+IF($H136=Q$6,$G136,0)-IF($I136=Q$6,$G136,0)</f>
        <v>0</v>
      </c>
      <c r="R136" s="10">
        <f>+IF($H136=R$6,$G136,0)-IF($I136=R$6,$G136,0)</f>
        <v>0</v>
      </c>
      <c r="S136" s="10">
        <f>+IF($H136=S$6,$G136,0)-IF($I136=S$6,$G136,0)</f>
        <v>0</v>
      </c>
      <c r="T136" s="10">
        <f>+IF($H136=T$6,$G136,0)-IF($I136=T$6,$G136,0)</f>
        <v>0</v>
      </c>
      <c r="U136" s="10">
        <f>+IF($H136=U$6,$G136,0)-IF($I136=U$6,$G136,0)</f>
        <v>0</v>
      </c>
      <c r="V136" s="10">
        <f>+IF($H136=V$6,$G136,0)-IF($I136=V$6,$G136,0)</f>
        <v>0</v>
      </c>
      <c r="W136" s="10">
        <f>+IF($H136=W$6,$G136,0)-IF($I136=W$6,$G136,0)</f>
        <v>0</v>
      </c>
      <c r="X136" s="10">
        <f>+IF($H136=X$6,$G136,0)-IF($I136=X$6,$G136,0)</f>
        <v>0</v>
      </c>
      <c r="Y136" s="10">
        <f>+IF($H136=Y$6,$G136,0)-IF($I136=Y$6,$G136,0)</f>
        <v>0</v>
      </c>
      <c r="Z136" s="10">
        <f>+IF($H136=Z$6,$G136,0)-IF($I136=Z$6,$G136,0)</f>
        <v>0</v>
      </c>
      <c r="AA136" s="10">
        <f>+IF($H136=AA$6,$G136,0)-IF($I136=AA$6,$G136,0)</f>
        <v>0</v>
      </c>
      <c r="AB136" s="10">
        <f>+IF($H136=AB$6,$G136,0)-IF($I136=AB$6,$G136,0)</f>
        <v>0</v>
      </c>
      <c r="AC136" s="10">
        <f>+IF($H136=AC$6,$G136,0)-IF($I136=AC$6,$G136,0)</f>
        <v>-514.87</v>
      </c>
      <c r="AD136" s="10">
        <f>+IF($H136=AD$6,$G136,0)-IF($I136=AD$6,$G136,0)</f>
        <v>0</v>
      </c>
      <c r="AE136" s="10">
        <f>+IF($H136=AE$6,$G136,0)-IF($I136=AE$6,$G136,0)</f>
        <v>0</v>
      </c>
      <c r="AF136" s="10">
        <f>+IF($H136=AF$6,$G136,0)-IF($I136=AF$6,$G136,0)</f>
        <v>0</v>
      </c>
      <c r="AG136" s="10">
        <f>+IF($H136=AG$6,$C136,0)-IF($I136=AG$6,$C136,0)</f>
        <v>0</v>
      </c>
      <c r="AH136" s="10">
        <f>+IF($H136=AH$6,$C136,0)-IF($I136=AH$6,$C136,0)</f>
        <v>0</v>
      </c>
      <c r="AI136" s="10">
        <f>+IF($H136=AI$6,$C136,0)-IF($I136=AI$6,$C136,0)</f>
        <v>0</v>
      </c>
      <c r="AJ136" s="10">
        <f>+IF($H136=AJ$6,$C136,0)-IF($I136=AJ$6,$C136,0)</f>
        <v>0</v>
      </c>
      <c r="AK136" s="10">
        <f>IF(D136="payée",$E136,0)</f>
        <v>0</v>
      </c>
      <c r="AL136" s="10">
        <f>IF(D136="payée",$F136,0)</f>
        <v>0</v>
      </c>
      <c r="AM136" s="10">
        <f>IF(D136="perçue",-$E136,0)</f>
        <v>0</v>
      </c>
      <c r="AN136" s="10">
        <f>IF(D136="perçue",-$F136,0)</f>
        <v>0</v>
      </c>
      <c r="AO136" s="10">
        <f>+IF($H136=AO$6,$G136,0)-IF($I136=AO$6,$G136,0)</f>
        <v>0</v>
      </c>
      <c r="AP136" s="10">
        <f>+IF($H136=AP$6,$G136,0)-IF($I136=AP$6,$G136,0)</f>
        <v>0</v>
      </c>
      <c r="AQ136" s="10">
        <f>+IF($H136=AQ$6,$G136,0)-IF($I136=AQ$6,$G136,0)</f>
        <v>0</v>
      </c>
      <c r="AR136" s="10">
        <f>+IF($H136=AR$6,$G136,0)-IF($I136=AR$6,$G136,0)</f>
        <v>0</v>
      </c>
      <c r="AS136" s="10">
        <f>+IF($H136=AS$6,$G136,0)-IF($I136=AS$6,$G136,0)</f>
        <v>0</v>
      </c>
      <c r="AT136" s="10">
        <f>+IF($H136=AT$6,$G136,0)-IF($I136=AT$6,$G136,0)</f>
        <v>0</v>
      </c>
      <c r="AU136" s="10">
        <f>+IF($H136=AU$6,$G136,0)-IF($I136=AU$6,$G136,0)</f>
        <v>0</v>
      </c>
      <c r="AV136" s="10">
        <f>+IF($H136=AV$6,$G136,0)-IF($I136=AV$6,$G136,0)</f>
        <v>0</v>
      </c>
      <c r="AW136" s="10">
        <f>+IF($H136=AW$6,$G136,0)-IF($I136=AW$6,$G136,0)</f>
        <v>0</v>
      </c>
      <c r="AX136" s="10">
        <f>+IF($H136=AX$6,$G136,0)-IF($I136=AX$6,$G136,0)</f>
        <v>0</v>
      </c>
      <c r="AY136" s="10">
        <f>+IF($H136=AY$6,$G136,0)-IF($I136=AY$6,$G136,0)</f>
        <v>0</v>
      </c>
      <c r="AZ136" s="10">
        <f>+IF($H136=AZ$6,$G136,0)-IF($I136=AZ$6,$G136,0)</f>
        <v>0</v>
      </c>
      <c r="BA136" s="10">
        <f>+IF($H136=BA$6,$C136,0)-IF($I136=BA$6,$C136,0)</f>
        <v>514.87</v>
      </c>
      <c r="BB136" s="10">
        <f>+IF($H136=BB$6,$C136,0)-IF($I136=BB$6,$C136,0)</f>
        <v>0</v>
      </c>
      <c r="BC136" s="10">
        <f>+IF($H136=BC$6,$C136,0)-IF($I136=BC$6,$C136,0)</f>
        <v>0</v>
      </c>
      <c r="BD136" s="10">
        <f>+IF($H136=BD$6,$C136,0)-IF($I136=BD$6,$C136,0)</f>
        <v>0</v>
      </c>
      <c r="BE136" s="10">
        <f>+IF($H136=BE$6,$C136,0)-IF($I136=BE$6,$C136,0)</f>
        <v>0</v>
      </c>
      <c r="BF136" s="10">
        <f>+IF($H136=BF$6,$C136,0)-IF($I136=BF$6,$C136,0)</f>
        <v>0</v>
      </c>
      <c r="BG136" s="10">
        <f>+IF($H136=BG$6,$C136,0)-IF($I136=BG$6,$C136,0)</f>
        <v>0</v>
      </c>
      <c r="BH136" s="10">
        <f>+IF($H136=BH$6,$C136,0)-IF($I136=BH$6,$C136,0)</f>
        <v>0</v>
      </c>
      <c r="BI136" s="10">
        <f>+IF($H136=BI$6,$G136,0)-IF($I136=BI$6,$G136,0)</f>
        <v>0</v>
      </c>
      <c r="BJ136" s="10">
        <f>+IF($H136=BJ$6,$G136,0)-IF($I136=BJ$6,$G136,0)</f>
        <v>0</v>
      </c>
      <c r="BK136" s="10">
        <f>+IF($H136=BK$6,$G136,0)-IF($I136=BK$6,$G136,0)</f>
        <v>0</v>
      </c>
      <c r="BL136" s="10">
        <f>+IF($H136=BL$6,$G136,0)-IF($I136=BL$6,$G136,0)</f>
        <v>0</v>
      </c>
      <c r="BM136" s="10">
        <f>+IF($H136=BM$6,$G136,0)-IF($I136=BM$6,$G136,0)</f>
        <v>0</v>
      </c>
      <c r="BN136" s="10">
        <f>+IF($H136=BN$6,$G136,0)-IF($I136=BN$6,$G136,0)</f>
        <v>0</v>
      </c>
      <c r="BO136" s="10">
        <f>+IF($H136=BO$6,$G136,0)-IF($I136=BO$6,$G136,0)</f>
        <v>0</v>
      </c>
      <c r="BP136" s="10">
        <f>+IF($H136=BP$6,$G136,0)-IF($I136=BP$6,$G136,0)</f>
        <v>0</v>
      </c>
      <c r="BQ136" s="10">
        <f>+IF($H136=BQ$6,$G136,0)-IF($I136=BQ$6,$G136,0)</f>
        <v>0</v>
      </c>
      <c r="BR136" s="10">
        <f>SUM(J136:BQ136)</f>
        <v>0</v>
      </c>
    </row>
    <row r="137" spans="1:70" s="9" customFormat="1" x14ac:dyDescent="0.25">
      <c r="A137" s="9">
        <v>45524</v>
      </c>
      <c r="B137" s="16" t="s">
        <v>10</v>
      </c>
      <c r="C137" s="11">
        <v>905.43</v>
      </c>
      <c r="D137" s="11" t="s">
        <v>9</v>
      </c>
      <c r="E137" s="11">
        <f>ROUND(IF(D137='[1]Liste choix'!$C$8,0,IF($H137=$S$6,(C137/1.14975*0.05*0.5),C137/1.14975*0.05)),2)</f>
        <v>39.380000000000003</v>
      </c>
      <c r="F137" s="11">
        <f>ROUND(IF(D137='[1]Liste choix'!$C$8,0,IF($H137=$S$6,C137/1.14975*0.09975*0.5,C137/1.14975*0.09975)),2)</f>
        <v>78.55</v>
      </c>
      <c r="G137" s="11">
        <f>C137-E137-F137</f>
        <v>787.5</v>
      </c>
      <c r="H137" s="9" t="s">
        <v>8</v>
      </c>
      <c r="I137" s="9" t="s">
        <v>7</v>
      </c>
      <c r="J137" s="10">
        <f>+IF($H137=$J$6,$G137,0)-IF($I137=$J$6,$G137,0)</f>
        <v>-787.5</v>
      </c>
      <c r="K137" s="10">
        <f>+IF($H137=K$6,$G137,0)-IF($I137=K$6,$G137,0)</f>
        <v>0</v>
      </c>
      <c r="L137" s="10">
        <f>+IF($H137=L$6,$G137,0)-IF($I137=L$6,$G137,0)</f>
        <v>0</v>
      </c>
      <c r="M137" s="10">
        <f>+IF($H137=M$6,$G137,0)-IF($I137=M$6,$G137,0)</f>
        <v>0</v>
      </c>
      <c r="N137" s="10">
        <f>+IF($H137=N$6,$G137,0)-IF($I137=N$6,$G137,0)</f>
        <v>0</v>
      </c>
      <c r="O137" s="10">
        <f>+IF($H137=O$6,$G137,0)-IF($I137=O$6,$G137,0)</f>
        <v>0</v>
      </c>
      <c r="P137" s="10">
        <f>+IF($H137=P$6,$G137,0)-IF($I137=P$6,$G137,0)</f>
        <v>0</v>
      </c>
      <c r="Q137" s="10">
        <f>+IF($H137=Q$6,$G137,0)-IF($I137=Q$6,$G137,0)</f>
        <v>0</v>
      </c>
      <c r="R137" s="10">
        <f>+IF($H137=R$6,$G137,0)-IF($I137=R$6,$G137,0)</f>
        <v>0</v>
      </c>
      <c r="S137" s="10">
        <f>+IF($H137=S$6,$G137,0)-IF($I137=S$6,$G137,0)</f>
        <v>0</v>
      </c>
      <c r="T137" s="10">
        <f>+IF($H137=T$6,$G137,0)-IF($I137=T$6,$G137,0)</f>
        <v>0</v>
      </c>
      <c r="U137" s="10">
        <f>+IF($H137=U$6,$G137,0)-IF($I137=U$6,$G137,0)</f>
        <v>0</v>
      </c>
      <c r="V137" s="10">
        <f>+IF($H137=V$6,$G137,0)-IF($I137=V$6,$G137,0)</f>
        <v>0</v>
      </c>
      <c r="W137" s="10">
        <f>+IF($H137=W$6,$G137,0)-IF($I137=W$6,$G137,0)</f>
        <v>0</v>
      </c>
      <c r="X137" s="10">
        <f>+IF($H137=X$6,$G137,0)-IF($I137=X$6,$G137,0)</f>
        <v>0</v>
      </c>
      <c r="Y137" s="10">
        <f>+IF($H137=Y$6,$G137,0)-IF($I137=Y$6,$G137,0)</f>
        <v>0</v>
      </c>
      <c r="Z137" s="10">
        <f>+IF($H137=Z$6,$G137,0)-IF($I137=Z$6,$G137,0)</f>
        <v>0</v>
      </c>
      <c r="AA137" s="10">
        <f>+IF($H137=AA$6,$G137,0)-IF($I137=AA$6,$G137,0)</f>
        <v>0</v>
      </c>
      <c r="AB137" s="10">
        <f>+IF($H137=AB$6,$G137,0)-IF($I137=AB$6,$G137,0)</f>
        <v>0</v>
      </c>
      <c r="AC137" s="10">
        <f>+IF($H137=AC$6,$G137,0)-IF($I137=AC$6,$G137,0)</f>
        <v>0</v>
      </c>
      <c r="AD137" s="10">
        <f>+IF($H137=AD$6,$G137,0)-IF($I137=AD$6,$G137,0)</f>
        <v>0</v>
      </c>
      <c r="AE137" s="10">
        <f>+IF($H137=AE$6,$G137,0)-IF($I137=AE$6,$G137,0)</f>
        <v>0</v>
      </c>
      <c r="AF137" s="10">
        <f>+IF($H137=AF$6,$G137,0)-IF($I137=AF$6,$G137,0)</f>
        <v>0</v>
      </c>
      <c r="AG137" s="10">
        <f>+IF($H137=AG$6,$C137,0)-IF($I137=AG$6,$C137,0)</f>
        <v>0</v>
      </c>
      <c r="AH137" s="10">
        <f>+IF($H137=AH$6,$C137,0)-IF($I137=AH$6,$C137,0)</f>
        <v>905.43</v>
      </c>
      <c r="AI137" s="10">
        <f>+IF($H137=AI$6,$C137,0)-IF($I137=AI$6,$C137,0)</f>
        <v>0</v>
      </c>
      <c r="AJ137" s="10">
        <f>+IF($H137=AJ$6,$C137,0)-IF($I137=AJ$6,$C137,0)</f>
        <v>0</v>
      </c>
      <c r="AK137" s="10">
        <f>IF(D137="payée",$E137,0)</f>
        <v>0</v>
      </c>
      <c r="AL137" s="10">
        <f>IF(D137="payée",$F137,0)</f>
        <v>0</v>
      </c>
      <c r="AM137" s="10">
        <f>IF(D137="perçue",-$E137,0)</f>
        <v>-39.380000000000003</v>
      </c>
      <c r="AN137" s="10">
        <f>IF(D137="perçue",-$F137,0)</f>
        <v>-78.55</v>
      </c>
      <c r="AO137" s="10">
        <f>+IF($H137=AO$6,$G137,0)-IF($I137=AO$6,$G137,0)</f>
        <v>0</v>
      </c>
      <c r="AP137" s="10">
        <f>+IF($H137=AP$6,$G137,0)-IF($I137=AP$6,$G137,0)</f>
        <v>0</v>
      </c>
      <c r="AQ137" s="10">
        <f>+IF($H137=AQ$6,$G137,0)-IF($I137=AQ$6,$G137,0)</f>
        <v>0</v>
      </c>
      <c r="AR137" s="10">
        <f>+IF($H137=AR$6,$G137,0)-IF($I137=AR$6,$G137,0)</f>
        <v>0</v>
      </c>
      <c r="AS137" s="10">
        <f>+IF($H137=AS$6,$G137,0)-IF($I137=AS$6,$G137,0)</f>
        <v>0</v>
      </c>
      <c r="AT137" s="10">
        <f>+IF($H137=AT$6,$G137,0)-IF($I137=AT$6,$G137,0)</f>
        <v>0</v>
      </c>
      <c r="AU137" s="10">
        <f>+IF($H137=AU$6,$G137,0)-IF($I137=AU$6,$G137,0)</f>
        <v>0</v>
      </c>
      <c r="AV137" s="10">
        <f>+IF($H137=AV$6,$G137,0)-IF($I137=AV$6,$G137,0)</f>
        <v>0</v>
      </c>
      <c r="AW137" s="10">
        <f>+IF($H137=AW$6,$G137,0)-IF($I137=AW$6,$G137,0)</f>
        <v>0</v>
      </c>
      <c r="AX137" s="10">
        <f>+IF($H137=AX$6,$G137,0)-IF($I137=AX$6,$G137,0)</f>
        <v>0</v>
      </c>
      <c r="AY137" s="10">
        <f>+IF($H137=AY$6,$G137,0)-IF($I137=AY$6,$G137,0)</f>
        <v>0</v>
      </c>
      <c r="AZ137" s="10">
        <f>+IF($H137=AZ$6,$G137,0)-IF($I137=AZ$6,$G137,0)</f>
        <v>0</v>
      </c>
      <c r="BA137" s="10">
        <f>+IF($H137=BA$6,$C137,0)-IF($I137=BA$6,$C137,0)</f>
        <v>0</v>
      </c>
      <c r="BB137" s="10">
        <f>+IF($H137=BB$6,$C137,0)-IF($I137=BB$6,$C137,0)</f>
        <v>0</v>
      </c>
      <c r="BC137" s="10">
        <f>+IF($H137=BC$6,$C137,0)-IF($I137=BC$6,$C137,0)</f>
        <v>0</v>
      </c>
      <c r="BD137" s="10">
        <f>+IF($H137=BD$6,$C137,0)-IF($I137=BD$6,$C137,0)</f>
        <v>0</v>
      </c>
      <c r="BE137" s="10">
        <f>+IF($H137=BE$6,$C137,0)-IF($I137=BE$6,$C137,0)</f>
        <v>0</v>
      </c>
      <c r="BF137" s="10">
        <f>+IF($H137=BF$6,$C137,0)-IF($I137=BF$6,$C137,0)</f>
        <v>0</v>
      </c>
      <c r="BG137" s="10">
        <f>+IF($H137=BG$6,$C137,0)-IF($I137=BG$6,$C137,0)</f>
        <v>0</v>
      </c>
      <c r="BH137" s="10">
        <f>+IF($H137=BH$6,$C137,0)-IF($I137=BH$6,$C137,0)</f>
        <v>0</v>
      </c>
      <c r="BI137" s="10">
        <f>+IF($H137=BI$6,$G137,0)-IF($I137=BI$6,$G137,0)</f>
        <v>0</v>
      </c>
      <c r="BJ137" s="10">
        <f>+IF($H137=BJ$6,$G137,0)-IF($I137=BJ$6,$G137,0)</f>
        <v>0</v>
      </c>
      <c r="BK137" s="10">
        <f>+IF($H137=BK$6,$G137,0)-IF($I137=BK$6,$G137,0)</f>
        <v>0</v>
      </c>
      <c r="BL137" s="10">
        <f>+IF($H137=BL$6,$G137,0)-IF($I137=BL$6,$G137,0)</f>
        <v>0</v>
      </c>
      <c r="BM137" s="10">
        <f>+IF($H137=BM$6,$G137,0)-IF($I137=BM$6,$G137,0)</f>
        <v>0</v>
      </c>
      <c r="BN137" s="10">
        <f>+IF($H137=BN$6,$G137,0)-IF($I137=BN$6,$G137,0)</f>
        <v>0</v>
      </c>
      <c r="BO137" s="10">
        <f>+IF($H137=BO$6,$G137,0)-IF($I137=BO$6,$G137,0)</f>
        <v>0</v>
      </c>
      <c r="BP137" s="10">
        <f>+IF($H137=BP$6,$G137,0)-IF($I137=BP$6,$G137,0)</f>
        <v>0</v>
      </c>
      <c r="BQ137" s="10">
        <f>+IF($H137=BQ$6,$G137,0)-IF($I137=BQ$6,$G137,0)</f>
        <v>0</v>
      </c>
      <c r="BR137" s="10">
        <f>SUM(J137:BQ137)</f>
        <v>-4.2632564145606011E-14</v>
      </c>
    </row>
    <row r="138" spans="1:70" s="9" customFormat="1" x14ac:dyDescent="0.25">
      <c r="A138" s="9">
        <v>45535</v>
      </c>
      <c r="B138" s="16" t="s">
        <v>5</v>
      </c>
      <c r="C138" s="11">
        <v>175.27</v>
      </c>
      <c r="D138" s="11" t="s">
        <v>4</v>
      </c>
      <c r="E138" s="11">
        <f>ROUND(IF(D138='[1]Liste choix'!$C$8,0,IF($H138=$S$6,(C138/1.14975*0.05*0.5),C138/1.14975*0.05)),2)</f>
        <v>7.62</v>
      </c>
      <c r="F138" s="11">
        <f>ROUND(IF(D138='[1]Liste choix'!$C$8,0,IF($H138=$S$6,C138/1.14975*0.09975*0.5,C138/1.14975*0.09975)),2)</f>
        <v>15.21</v>
      </c>
      <c r="G138" s="11">
        <f>C138-E138-F138</f>
        <v>152.44</v>
      </c>
      <c r="H138" s="9" t="s">
        <v>6</v>
      </c>
      <c r="I138" s="9" t="s">
        <v>2</v>
      </c>
      <c r="J138" s="10">
        <f>+IF($H138=$J$6,$G138,0)-IF($I138=$J$6,$G138,0)</f>
        <v>0</v>
      </c>
      <c r="K138" s="10">
        <f>+IF($H138=K$6,$G138,0)-IF($I138=K$6,$G138,0)</f>
        <v>0</v>
      </c>
      <c r="L138" s="10">
        <f>+IF($H138=L$6,$G138,0)-IF($I138=L$6,$G138,0)</f>
        <v>0</v>
      </c>
      <c r="M138" s="10">
        <f>+IF($H138=M$6,$G138,0)-IF($I138=M$6,$G138,0)</f>
        <v>0</v>
      </c>
      <c r="N138" s="10">
        <f>+IF($H138=N$6,$G138,0)-IF($I138=N$6,$G138,0)</f>
        <v>0</v>
      </c>
      <c r="O138" s="10">
        <f>+IF($H138=O$6,$G138,0)-IF($I138=O$6,$G138,0)</f>
        <v>0</v>
      </c>
      <c r="P138" s="10">
        <f>+IF($H138=P$6,$G138,0)-IF($I138=P$6,$G138,0)</f>
        <v>0</v>
      </c>
      <c r="Q138" s="10">
        <f>+IF($H138=Q$6,$G138,0)-IF($I138=Q$6,$G138,0)</f>
        <v>0</v>
      </c>
      <c r="R138" s="10">
        <f>+IF($H138=R$6,$G138,0)-IF($I138=R$6,$G138,0)</f>
        <v>0</v>
      </c>
      <c r="S138" s="10">
        <f>+IF($H138=S$6,$G138,0)-IF($I138=S$6,$G138,0)</f>
        <v>0</v>
      </c>
      <c r="T138" s="10">
        <f>+IF($H138=T$6,$G138,0)-IF($I138=T$6,$G138,0)</f>
        <v>0</v>
      </c>
      <c r="U138" s="10">
        <f>+IF($H138=U$6,$G138,0)-IF($I138=U$6,$G138,0)</f>
        <v>0</v>
      </c>
      <c r="V138" s="10">
        <f>+IF($H138=V$6,$G138,0)-IF($I138=V$6,$G138,0)</f>
        <v>152.44</v>
      </c>
      <c r="W138" s="10">
        <f>+IF($H138=W$6,$G138,0)-IF($I138=W$6,$G138,0)</f>
        <v>0</v>
      </c>
      <c r="X138" s="10">
        <f>+IF($H138=X$6,$G138,0)-IF($I138=X$6,$G138,0)</f>
        <v>0</v>
      </c>
      <c r="Y138" s="10">
        <f>+IF($H138=Y$6,$G138,0)-IF($I138=Y$6,$G138,0)</f>
        <v>0</v>
      </c>
      <c r="Z138" s="10">
        <f>+IF($H138=Z$6,$G138,0)-IF($I138=Z$6,$G138,0)</f>
        <v>0</v>
      </c>
      <c r="AA138" s="10">
        <f>+IF($H138=AA$6,$G138,0)-IF($I138=AA$6,$G138,0)</f>
        <v>0</v>
      </c>
      <c r="AB138" s="10">
        <f>+IF($H138=AB$6,$G138,0)-IF($I138=AB$6,$G138,0)</f>
        <v>0</v>
      </c>
      <c r="AC138" s="10">
        <f>+IF($H138=AC$6,$G138,0)-IF($I138=AC$6,$G138,0)</f>
        <v>0</v>
      </c>
      <c r="AD138" s="10">
        <f>+IF($H138=AD$6,$G138,0)-IF($I138=AD$6,$G138,0)</f>
        <v>0</v>
      </c>
      <c r="AE138" s="10">
        <f>+IF($H138=AE$6,$G138,0)-IF($I138=AE$6,$G138,0)</f>
        <v>0</v>
      </c>
      <c r="AF138" s="10">
        <f>+IF($H138=AF$6,$G138,0)-IF($I138=AF$6,$G138,0)</f>
        <v>0</v>
      </c>
      <c r="AG138" s="10">
        <f>+IF($H138=AG$6,$C138,0)-IF($I138=AG$6,$C138,0)</f>
        <v>0</v>
      </c>
      <c r="AH138" s="10">
        <f>+IF($H138=AH$6,$C138,0)-IF($I138=AH$6,$C138,0)</f>
        <v>0</v>
      </c>
      <c r="AI138" s="10">
        <f>+IF($H138=AI$6,$C138,0)-IF($I138=AI$6,$C138,0)</f>
        <v>0</v>
      </c>
      <c r="AJ138" s="10">
        <f>+IF($H138=AJ$6,$C138,0)-IF($I138=AJ$6,$C138,0)</f>
        <v>0</v>
      </c>
      <c r="AK138" s="10">
        <f>IF(D138="payée",$E138,0)</f>
        <v>7.62</v>
      </c>
      <c r="AL138" s="10">
        <f>IF(D138="payée",$F138,0)</f>
        <v>15.21</v>
      </c>
      <c r="AM138" s="10">
        <f>IF(D138="perçue",-$E138,0)</f>
        <v>0</v>
      </c>
      <c r="AN138" s="10">
        <f>IF(D138="perçue",-$F138,0)</f>
        <v>0</v>
      </c>
      <c r="AO138" s="10">
        <f>+IF($H138=AO$6,$G138,0)-IF($I138=AO$6,$G138,0)</f>
        <v>0</v>
      </c>
      <c r="AP138" s="10">
        <f>+IF($H138=AP$6,$G138,0)-IF($I138=AP$6,$G138,0)</f>
        <v>0</v>
      </c>
      <c r="AQ138" s="10">
        <f>+IF($H138=AQ$6,$G138,0)-IF($I138=AQ$6,$G138,0)</f>
        <v>0</v>
      </c>
      <c r="AR138" s="10">
        <f>+IF($H138=AR$6,$G138,0)-IF($I138=AR$6,$G138,0)</f>
        <v>0</v>
      </c>
      <c r="AS138" s="10">
        <f>+IF($H138=AS$6,$G138,0)-IF($I138=AS$6,$G138,0)</f>
        <v>0</v>
      </c>
      <c r="AT138" s="10">
        <f>+IF($H138=AT$6,$G138,0)-IF($I138=AT$6,$G138,0)</f>
        <v>0</v>
      </c>
      <c r="AU138" s="10">
        <f>+IF($H138=AU$6,$G138,0)-IF($I138=AU$6,$G138,0)</f>
        <v>0</v>
      </c>
      <c r="AV138" s="10">
        <f>+IF($H138=AV$6,$G138,0)-IF($I138=AV$6,$G138,0)</f>
        <v>0</v>
      </c>
      <c r="AW138" s="10">
        <f>+IF($H138=AW$6,$G138,0)-IF($I138=AW$6,$G138,0)</f>
        <v>0</v>
      </c>
      <c r="AX138" s="10">
        <f>+IF($H138=AX$6,$G138,0)-IF($I138=AX$6,$G138,0)</f>
        <v>0</v>
      </c>
      <c r="AY138" s="10">
        <f>+IF($H138=AY$6,$G138,0)-IF($I138=AY$6,$G138,0)</f>
        <v>0</v>
      </c>
      <c r="AZ138" s="10">
        <f>+IF($H138=AZ$6,$G138,0)-IF($I138=AZ$6,$G138,0)</f>
        <v>0</v>
      </c>
      <c r="BA138" s="10">
        <f>+IF($H138=BA$6,$C138,0)-IF($I138=BA$6,$C138,0)</f>
        <v>0</v>
      </c>
      <c r="BB138" s="10">
        <f>+IF($H138=BB$6,$C138,0)-IF($I138=BB$6,$C138,0)</f>
        <v>0</v>
      </c>
      <c r="BC138" s="10">
        <f>+IF($H138=BC$6,$C138,0)-IF($I138=BC$6,$C138,0)</f>
        <v>0</v>
      </c>
      <c r="BD138" s="10">
        <f>+IF($H138=BD$6,$C138,0)-IF($I138=BD$6,$C138,0)</f>
        <v>0</v>
      </c>
      <c r="BE138" s="10">
        <f>+IF($H138=BE$6,$C138,0)-IF($I138=BE$6,$C138,0)</f>
        <v>0</v>
      </c>
      <c r="BF138" s="10">
        <f>+IF($H138=BF$6,$C138,0)-IF($I138=BF$6,$C138,0)</f>
        <v>-175.27</v>
      </c>
      <c r="BG138" s="10">
        <f>+IF($H138=BG$6,$C138,0)-IF($I138=BG$6,$C138,0)</f>
        <v>0</v>
      </c>
      <c r="BH138" s="10">
        <f>+IF($H138=BH$6,$C138,0)-IF($I138=BH$6,$C138,0)</f>
        <v>0</v>
      </c>
      <c r="BI138" s="10">
        <f>+IF($H138=BI$6,$G138,0)-IF($I138=BI$6,$G138,0)</f>
        <v>0</v>
      </c>
      <c r="BJ138" s="10">
        <f>+IF($H138=BJ$6,$G138,0)-IF($I138=BJ$6,$G138,0)</f>
        <v>0</v>
      </c>
      <c r="BK138" s="10">
        <f>+IF($H138=BK$6,$G138,0)-IF($I138=BK$6,$G138,0)</f>
        <v>0</v>
      </c>
      <c r="BL138" s="10">
        <f>+IF($H138=BL$6,$G138,0)-IF($I138=BL$6,$G138,0)</f>
        <v>0</v>
      </c>
      <c r="BM138" s="10">
        <f>+IF($H138=BM$6,$G138,0)-IF($I138=BM$6,$G138,0)</f>
        <v>0</v>
      </c>
      <c r="BN138" s="10">
        <f>+IF($H138=BN$6,$G138,0)-IF($I138=BN$6,$G138,0)</f>
        <v>0</v>
      </c>
      <c r="BO138" s="10">
        <f>+IF($H138=BO$6,$G138,0)-IF($I138=BO$6,$G138,0)</f>
        <v>0</v>
      </c>
      <c r="BP138" s="10">
        <f>+IF($H138=BP$6,$G138,0)-IF($I138=BP$6,$G138,0)</f>
        <v>0</v>
      </c>
      <c r="BQ138" s="10">
        <f>+IF($H138=BQ$6,$G138,0)-IF($I138=BQ$6,$G138,0)</f>
        <v>0</v>
      </c>
      <c r="BR138" s="10">
        <f>SUM(J138:BQ138)</f>
        <v>0</v>
      </c>
    </row>
    <row r="139" spans="1:70" s="9" customFormat="1" x14ac:dyDescent="0.25">
      <c r="A139" s="9">
        <v>45535</v>
      </c>
      <c r="B139" s="16" t="s">
        <v>5</v>
      </c>
      <c r="C139" s="11">
        <v>43.62</v>
      </c>
      <c r="D139" s="11" t="s">
        <v>4</v>
      </c>
      <c r="E139" s="11">
        <f>ROUND(IF(D139='[1]Liste choix'!$C$8,0,IF($H139=$S$6,(C139/1.14975*0.05*0.5),C139/1.14975*0.05)),2)</f>
        <v>1.9</v>
      </c>
      <c r="F139" s="11">
        <f>ROUND(IF(D139='[1]Liste choix'!$C$8,0,IF($H139=$S$6,C139/1.14975*0.09975*0.5,C139/1.14975*0.09975)),2)</f>
        <v>3.78</v>
      </c>
      <c r="G139" s="11">
        <f>C139-E139-F139</f>
        <v>37.94</v>
      </c>
      <c r="H139" s="9" t="s">
        <v>3</v>
      </c>
      <c r="I139" s="9" t="s">
        <v>2</v>
      </c>
      <c r="J139" s="10">
        <f>+IF($H139=$J$6,$G139,0)-IF($I139=$J$6,$G139,0)</f>
        <v>0</v>
      </c>
      <c r="K139" s="10">
        <f>+IF($H139=K$6,$G139,0)-IF($I139=K$6,$G139,0)</f>
        <v>0</v>
      </c>
      <c r="L139" s="10">
        <f>+IF($H139=L$6,$G139,0)-IF($I139=L$6,$G139,0)</f>
        <v>0</v>
      </c>
      <c r="M139" s="10">
        <f>+IF($H139=M$6,$G139,0)-IF($I139=M$6,$G139,0)</f>
        <v>0</v>
      </c>
      <c r="N139" s="10">
        <f>+IF($H139=N$6,$G139,0)-IF($I139=N$6,$G139,0)</f>
        <v>0</v>
      </c>
      <c r="O139" s="10">
        <f>+IF($H139=O$6,$G139,0)-IF($I139=O$6,$G139,0)</f>
        <v>0</v>
      </c>
      <c r="P139" s="10">
        <f>+IF($H139=P$6,$G139,0)-IF($I139=P$6,$G139,0)</f>
        <v>0</v>
      </c>
      <c r="Q139" s="10">
        <f>+IF($H139=Q$6,$G139,0)-IF($I139=Q$6,$G139,0)</f>
        <v>0</v>
      </c>
      <c r="R139" s="10">
        <f>+IF($H139=R$6,$G139,0)-IF($I139=R$6,$G139,0)</f>
        <v>0</v>
      </c>
      <c r="S139" s="10">
        <f>+IF($H139=S$6,$G139,0)-IF($I139=S$6,$G139,0)</f>
        <v>0</v>
      </c>
      <c r="T139" s="10">
        <f>+IF($H139=T$6,$G139,0)-IF($I139=T$6,$G139,0)</f>
        <v>0</v>
      </c>
      <c r="U139" s="10">
        <f>+IF($H139=U$6,$G139,0)-IF($I139=U$6,$G139,0)</f>
        <v>0</v>
      </c>
      <c r="V139" s="10">
        <f>+IF($H139=V$6,$G139,0)-IF($I139=V$6,$G139,0)</f>
        <v>0</v>
      </c>
      <c r="W139" s="10">
        <f>+IF($H139=W$6,$G139,0)-IF($I139=W$6,$G139,0)</f>
        <v>0</v>
      </c>
      <c r="X139" s="10">
        <f>+IF($H139=X$6,$G139,0)-IF($I139=X$6,$G139,0)</f>
        <v>0</v>
      </c>
      <c r="Y139" s="10">
        <f>+IF($H139=Y$6,$G139,0)-IF($I139=Y$6,$G139,0)</f>
        <v>0</v>
      </c>
      <c r="Z139" s="10">
        <f>+IF($H139=Z$6,$G139,0)-IF($I139=Z$6,$G139,0)</f>
        <v>0</v>
      </c>
      <c r="AA139" s="10">
        <f>+IF($H139=AA$6,$G139,0)-IF($I139=AA$6,$G139,0)</f>
        <v>0</v>
      </c>
      <c r="AB139" s="10">
        <f>+IF($H139=AB$6,$G139,0)-IF($I139=AB$6,$G139,0)</f>
        <v>37.94</v>
      </c>
      <c r="AC139" s="10">
        <f>+IF($H139=AC$6,$G139,0)-IF($I139=AC$6,$G139,0)</f>
        <v>0</v>
      </c>
      <c r="AD139" s="10">
        <f>+IF($H139=AD$6,$G139,0)-IF($I139=AD$6,$G139,0)</f>
        <v>0</v>
      </c>
      <c r="AE139" s="10">
        <f>+IF($H139=AE$6,$G139,0)-IF($I139=AE$6,$G139,0)</f>
        <v>0</v>
      </c>
      <c r="AF139" s="10">
        <f>+IF($H139=AF$6,$G139,0)-IF($I139=AF$6,$G139,0)</f>
        <v>0</v>
      </c>
      <c r="AG139" s="10">
        <f>+IF($H139=AG$6,$C139,0)-IF($I139=AG$6,$C139,0)</f>
        <v>0</v>
      </c>
      <c r="AH139" s="10">
        <f>+IF($H139=AH$6,$C139,0)-IF($I139=AH$6,$C139,0)</f>
        <v>0</v>
      </c>
      <c r="AI139" s="10">
        <f>+IF($H139=AI$6,$C139,0)-IF($I139=AI$6,$C139,0)</f>
        <v>0</v>
      </c>
      <c r="AJ139" s="10">
        <f>+IF($H139=AJ$6,$C139,0)-IF($I139=AJ$6,$C139,0)</f>
        <v>0</v>
      </c>
      <c r="AK139" s="10">
        <f>IF(D139="payée",$E139,0)</f>
        <v>1.9</v>
      </c>
      <c r="AL139" s="10">
        <f>IF(D139="payée",$F139,0)</f>
        <v>3.78</v>
      </c>
      <c r="AM139" s="10">
        <f>IF(D139="perçue",-$E139,0)</f>
        <v>0</v>
      </c>
      <c r="AN139" s="10">
        <f>IF(D139="perçue",-$F139,0)</f>
        <v>0</v>
      </c>
      <c r="AO139" s="10">
        <f>+IF($H139=AO$6,$G139,0)-IF($I139=AO$6,$G139,0)</f>
        <v>0</v>
      </c>
      <c r="AP139" s="10">
        <f>+IF($H139=AP$6,$G139,0)-IF($I139=AP$6,$G139,0)</f>
        <v>0</v>
      </c>
      <c r="AQ139" s="10">
        <f>+IF($H139=AQ$6,$G139,0)-IF($I139=AQ$6,$G139,0)</f>
        <v>0</v>
      </c>
      <c r="AR139" s="10">
        <f>+IF($H139=AR$6,$G139,0)-IF($I139=AR$6,$G139,0)</f>
        <v>0</v>
      </c>
      <c r="AS139" s="10">
        <f>+IF($H139=AS$6,$G139,0)-IF($I139=AS$6,$G139,0)</f>
        <v>0</v>
      </c>
      <c r="AT139" s="10">
        <f>+IF($H139=AT$6,$G139,0)-IF($I139=AT$6,$G139,0)</f>
        <v>0</v>
      </c>
      <c r="AU139" s="10">
        <f>+IF($H139=AU$6,$G139,0)-IF($I139=AU$6,$G139,0)</f>
        <v>0</v>
      </c>
      <c r="AV139" s="10">
        <f>+IF($H139=AV$6,$G139,0)-IF($I139=AV$6,$G139,0)</f>
        <v>0</v>
      </c>
      <c r="AW139" s="10">
        <f>+IF($H139=AW$6,$G139,0)-IF($I139=AW$6,$G139,0)</f>
        <v>0</v>
      </c>
      <c r="AX139" s="10">
        <f>+IF($H139=AX$6,$G139,0)-IF($I139=AX$6,$G139,0)</f>
        <v>0</v>
      </c>
      <c r="AY139" s="10">
        <f>+IF($H139=AY$6,$G139,0)-IF($I139=AY$6,$G139,0)</f>
        <v>0</v>
      </c>
      <c r="AZ139" s="10">
        <f>+IF($H139=AZ$6,$G139,0)-IF($I139=AZ$6,$G139,0)</f>
        <v>0</v>
      </c>
      <c r="BA139" s="10">
        <f>+IF($H139=BA$6,$C139,0)-IF($I139=BA$6,$C139,0)</f>
        <v>0</v>
      </c>
      <c r="BB139" s="10">
        <f>+IF($H139=BB$6,$C139,0)-IF($I139=BB$6,$C139,0)</f>
        <v>0</v>
      </c>
      <c r="BC139" s="10">
        <f>+IF($H139=BC$6,$C139,0)-IF($I139=BC$6,$C139,0)</f>
        <v>0</v>
      </c>
      <c r="BD139" s="10">
        <f>+IF($H139=BD$6,$C139,0)-IF($I139=BD$6,$C139,0)</f>
        <v>0</v>
      </c>
      <c r="BE139" s="10">
        <f>+IF($H139=BE$6,$C139,0)-IF($I139=BE$6,$C139,0)</f>
        <v>0</v>
      </c>
      <c r="BF139" s="10">
        <f>+IF($H139=BF$6,$C139,0)-IF($I139=BF$6,$C139,0)</f>
        <v>-43.62</v>
      </c>
      <c r="BG139" s="10">
        <f>+IF($H139=BG$6,$C139,0)-IF($I139=BG$6,$C139,0)</f>
        <v>0</v>
      </c>
      <c r="BH139" s="10">
        <f>+IF($H139=BH$6,$C139,0)-IF($I139=BH$6,$C139,0)</f>
        <v>0</v>
      </c>
      <c r="BI139" s="10">
        <f>+IF($H139=BI$6,$G139,0)-IF($I139=BI$6,$G139,0)</f>
        <v>0</v>
      </c>
      <c r="BJ139" s="10">
        <f>+IF($H139=BJ$6,$G139,0)-IF($I139=BJ$6,$G139,0)</f>
        <v>0</v>
      </c>
      <c r="BK139" s="10">
        <f>+IF($H139=BK$6,$G139,0)-IF($I139=BK$6,$G139,0)</f>
        <v>0</v>
      </c>
      <c r="BL139" s="10">
        <f>+IF($H139=BL$6,$G139,0)-IF($I139=BL$6,$G139,0)</f>
        <v>0</v>
      </c>
      <c r="BM139" s="10">
        <f>+IF($H139=BM$6,$G139,0)-IF($I139=BM$6,$G139,0)</f>
        <v>0</v>
      </c>
      <c r="BN139" s="10">
        <f>+IF($H139=BN$6,$G139,0)-IF($I139=BN$6,$G139,0)</f>
        <v>0</v>
      </c>
      <c r="BO139" s="10">
        <f>+IF($H139=BO$6,$G139,0)-IF($I139=BO$6,$G139,0)</f>
        <v>0</v>
      </c>
      <c r="BP139" s="10">
        <f>+IF($H139=BP$6,$G139,0)-IF($I139=BP$6,$G139,0)</f>
        <v>0</v>
      </c>
      <c r="BQ139" s="10">
        <f>+IF($H139=BQ$6,$G139,0)-IF($I139=BQ$6,$G139,0)</f>
        <v>0</v>
      </c>
      <c r="BR139" s="10">
        <f>SUM(J139:BQ139)</f>
        <v>0</v>
      </c>
    </row>
    <row r="140" spans="1:70" s="9" customFormat="1" x14ac:dyDescent="0.25">
      <c r="B140" s="16"/>
      <c r="C140" s="11"/>
      <c r="D140" s="11"/>
      <c r="E140" s="11">
        <f>ROUND(IF(D140='[1]Liste choix'!$C$8,0,IF($H140=$S$6,(C140/1.14975*0.05*0.5),C140/1.14975*0.05)),2)</f>
        <v>0</v>
      </c>
      <c r="F140" s="11">
        <f>ROUND(IF(D140='[1]Liste choix'!$C$8,0,IF($H140=$S$6,C140/1.14975*0.09975*0.5,C140/1.14975*0.09975)),2)</f>
        <v>0</v>
      </c>
      <c r="G140" s="11">
        <f>C140-E140-F140</f>
        <v>0</v>
      </c>
      <c r="J140" s="10">
        <f>+IF($H140=$J$6,$G140,0)-IF($I140=$J$6,$G140,0)</f>
        <v>0</v>
      </c>
      <c r="K140" s="10">
        <f>+IF($H140=K$6,$G140,0)-IF($I140=K$6,$G140,0)</f>
        <v>0</v>
      </c>
      <c r="L140" s="10">
        <f>+IF($H140=L$6,$G140,0)-IF($I140=L$6,$G140,0)</f>
        <v>0</v>
      </c>
      <c r="M140" s="10">
        <f>+IF($H140=M$6,$G140,0)-IF($I140=M$6,$G140,0)</f>
        <v>0</v>
      </c>
      <c r="N140" s="10">
        <f>+IF($H140=N$6,$G140,0)-IF($I140=N$6,$G140,0)</f>
        <v>0</v>
      </c>
      <c r="O140" s="10">
        <f>+IF($H140=O$6,$G140,0)-IF($I140=O$6,$G140,0)</f>
        <v>0</v>
      </c>
      <c r="P140" s="10">
        <f>+IF($H140=P$6,$G140,0)-IF($I140=P$6,$G140,0)</f>
        <v>0</v>
      </c>
      <c r="Q140" s="10">
        <f>+IF($H140=Q$6,$G140,0)-IF($I140=Q$6,$G140,0)</f>
        <v>0</v>
      </c>
      <c r="R140" s="10">
        <f>+IF($H140=R$6,$G140,0)-IF($I140=R$6,$G140,0)</f>
        <v>0</v>
      </c>
      <c r="S140" s="10">
        <f>+IF($H140=S$6,$G140,0)-IF($I140=S$6,$G140,0)</f>
        <v>0</v>
      </c>
      <c r="T140" s="10">
        <f>+IF($H140=T$6,$G140,0)-IF($I140=T$6,$G140,0)</f>
        <v>0</v>
      </c>
      <c r="U140" s="10">
        <f>+IF($H140=U$6,$G140,0)-IF($I140=U$6,$G140,0)</f>
        <v>0</v>
      </c>
      <c r="V140" s="10">
        <f>+IF($H140=V$6,$G140,0)-IF($I140=V$6,$G140,0)</f>
        <v>0</v>
      </c>
      <c r="W140" s="10">
        <f>+IF($H140=W$6,$G140,0)-IF($I140=W$6,$G140,0)</f>
        <v>0</v>
      </c>
      <c r="X140" s="10">
        <f>+IF($H140=X$6,$G140,0)-IF($I140=X$6,$G140,0)</f>
        <v>0</v>
      </c>
      <c r="Y140" s="10">
        <f>+IF($H140=Y$6,$G140,0)-IF($I140=Y$6,$G140,0)</f>
        <v>0</v>
      </c>
      <c r="Z140" s="10">
        <f>+IF($H140=Z$6,$G140,0)-IF($I140=Z$6,$G140,0)</f>
        <v>0</v>
      </c>
      <c r="AA140" s="10">
        <f>+IF($H140=AA$6,$G140,0)-IF($I140=AA$6,$G140,0)</f>
        <v>0</v>
      </c>
      <c r="AB140" s="10">
        <f>+IF($H140=AB$6,$G140,0)-IF($I140=AB$6,$G140,0)</f>
        <v>0</v>
      </c>
      <c r="AC140" s="10">
        <f>+IF($H140=AC$6,$G140,0)-IF($I140=AC$6,$G140,0)</f>
        <v>0</v>
      </c>
      <c r="AD140" s="10">
        <f>+IF($H140=AD$6,$G140,0)-IF($I140=AD$6,$G140,0)</f>
        <v>0</v>
      </c>
      <c r="AE140" s="10">
        <f>+IF($H140=AE$6,$G140,0)-IF($I140=AE$6,$G140,0)</f>
        <v>0</v>
      </c>
      <c r="AF140" s="10">
        <f>+IF($H140=AF$6,$G140,0)-IF($I140=AF$6,$G140,0)</f>
        <v>0</v>
      </c>
      <c r="AG140" s="10">
        <f>+IF($H140=AG$6,$C140,0)-IF($I140=AG$6,$C140,0)</f>
        <v>0</v>
      </c>
      <c r="AH140" s="10">
        <f>+IF($H140=AH$6,$C140,0)-IF($I140=AH$6,$C140,0)</f>
        <v>0</v>
      </c>
      <c r="AI140" s="10">
        <f>+IF($H140=AI$6,$C140,0)-IF($I140=AI$6,$C140,0)</f>
        <v>0</v>
      </c>
      <c r="AJ140" s="10">
        <f>+IF($H140=AJ$6,$C140,0)-IF($I140=AJ$6,$C140,0)</f>
        <v>0</v>
      </c>
      <c r="AK140" s="10">
        <f>IF(D140="payée",$E140,0)</f>
        <v>0</v>
      </c>
      <c r="AL140" s="10">
        <f>IF(D140="payée",$F140,0)</f>
        <v>0</v>
      </c>
      <c r="AM140" s="10">
        <f>IF(D140="perçue",-$E140,0)</f>
        <v>0</v>
      </c>
      <c r="AN140" s="10">
        <f>IF(D140="perçue",-$F140,0)</f>
        <v>0</v>
      </c>
      <c r="AO140" s="10">
        <f>+IF($H140=AO$6,$G140,0)-IF($I140=AO$6,$G140,0)</f>
        <v>0</v>
      </c>
      <c r="AP140" s="10">
        <f>+IF($H140=AP$6,$G140,0)-IF($I140=AP$6,$G140,0)</f>
        <v>0</v>
      </c>
      <c r="AQ140" s="10">
        <f>+IF($H140=AQ$6,$G140,0)-IF($I140=AQ$6,$G140,0)</f>
        <v>0</v>
      </c>
      <c r="AR140" s="10">
        <f>+IF($H140=AR$6,$G140,0)-IF($I140=AR$6,$G140,0)</f>
        <v>0</v>
      </c>
      <c r="AS140" s="10">
        <f>+IF($H140=AS$6,$G140,0)-IF($I140=AS$6,$G140,0)</f>
        <v>0</v>
      </c>
      <c r="AT140" s="10">
        <f>+IF($H140=AT$6,$G140,0)-IF($I140=AT$6,$G140,0)</f>
        <v>0</v>
      </c>
      <c r="AU140" s="10">
        <f>+IF($H140=AU$6,$G140,0)-IF($I140=AU$6,$G140,0)</f>
        <v>0</v>
      </c>
      <c r="AV140" s="10">
        <f>+IF($H140=AV$6,$G140,0)-IF($I140=AV$6,$G140,0)</f>
        <v>0</v>
      </c>
      <c r="AW140" s="10">
        <f>+IF($H140=AW$6,$G140,0)-IF($I140=AW$6,$G140,0)</f>
        <v>0</v>
      </c>
      <c r="AX140" s="10">
        <f>+IF($H140=AX$6,$G140,0)-IF($I140=AX$6,$G140,0)</f>
        <v>0</v>
      </c>
      <c r="AY140" s="10">
        <f>+IF($H140=AY$6,$G140,0)-IF($I140=AY$6,$G140,0)</f>
        <v>0</v>
      </c>
      <c r="AZ140" s="10">
        <f>+IF($H140=AZ$6,$G140,0)-IF($I140=AZ$6,$G140,0)</f>
        <v>0</v>
      </c>
      <c r="BA140" s="10">
        <f>+IF($H140=BA$6,$C140,0)-IF($I140=BA$6,$C140,0)</f>
        <v>0</v>
      </c>
      <c r="BB140" s="10">
        <f>+IF($H140=BB$6,$C140,0)-IF($I140=BB$6,$C140,0)</f>
        <v>0</v>
      </c>
      <c r="BC140" s="10">
        <f>+IF($H140=BC$6,$C140,0)-IF($I140=BC$6,$C140,0)</f>
        <v>0</v>
      </c>
      <c r="BD140" s="10">
        <f>+IF($H140=BD$6,$C140,0)-IF($I140=BD$6,$C140,0)</f>
        <v>0</v>
      </c>
      <c r="BE140" s="10">
        <f>+IF($H140=BE$6,$C140,0)-IF($I140=BE$6,$C140,0)</f>
        <v>0</v>
      </c>
      <c r="BF140" s="10">
        <f>+IF($H140=BF$6,$C140,0)-IF($I140=BF$6,$C140,0)</f>
        <v>0</v>
      </c>
      <c r="BG140" s="10">
        <f>+IF($H140=BG$6,$C140,0)-IF($I140=BG$6,$C140,0)</f>
        <v>0</v>
      </c>
      <c r="BH140" s="10">
        <f>+IF($H140=BH$6,$C140,0)-IF($I140=BH$6,$C140,0)</f>
        <v>0</v>
      </c>
      <c r="BI140" s="10">
        <f>+IF($H140=BI$6,$G140,0)-IF($I140=BI$6,$G140,0)</f>
        <v>0</v>
      </c>
      <c r="BJ140" s="10">
        <f>+IF($H140=BJ$6,$G140,0)-IF($I140=BJ$6,$G140,0)</f>
        <v>0</v>
      </c>
      <c r="BK140" s="10">
        <f>+IF($H140=BK$6,$G140,0)-IF($I140=BK$6,$G140,0)</f>
        <v>0</v>
      </c>
      <c r="BL140" s="10">
        <f>+IF($H140=BL$6,$G140,0)-IF($I140=BL$6,$G140,0)</f>
        <v>0</v>
      </c>
      <c r="BM140" s="10">
        <f>+IF($H140=BM$6,$G140,0)-IF($I140=BM$6,$G140,0)</f>
        <v>0</v>
      </c>
      <c r="BN140" s="10">
        <f>+IF($H140=BN$6,$G140,0)-IF($I140=BN$6,$G140,0)</f>
        <v>0</v>
      </c>
      <c r="BO140" s="10">
        <f>+IF($H140=BO$6,$G140,0)-IF($I140=BO$6,$G140,0)</f>
        <v>0</v>
      </c>
      <c r="BP140" s="10">
        <f>+IF($H140=BP$6,$G140,0)-IF($I140=BP$6,$G140,0)</f>
        <v>0</v>
      </c>
      <c r="BQ140" s="10">
        <f>+IF($H140=BQ$6,$G140,0)-IF($I140=BQ$6,$G140,0)</f>
        <v>0</v>
      </c>
      <c r="BR140" s="10">
        <f>SUM(J140:BQ140)</f>
        <v>0</v>
      </c>
    </row>
    <row r="141" spans="1:70" s="9" customFormat="1" x14ac:dyDescent="0.25">
      <c r="B141" s="16"/>
      <c r="C141" s="11"/>
      <c r="D141" s="11"/>
      <c r="E141" s="11">
        <f>ROUND(IF(D141='[1]Liste choix'!$C$8,0,IF($H141=$S$6,(C141/1.14975*0.05*0.5),C141/1.14975*0.05)),2)</f>
        <v>0</v>
      </c>
      <c r="F141" s="11">
        <f>ROUND(IF(D141='[1]Liste choix'!$C$8,0,IF($H141=$S$6,C141/1.14975*0.09975*0.5,C141/1.14975*0.09975)),2)</f>
        <v>0</v>
      </c>
      <c r="G141" s="11">
        <f>C141-E141-F141</f>
        <v>0</v>
      </c>
      <c r="J141" s="10">
        <f>+IF($H141=$J$6,$G141,0)-IF($I141=$J$6,$G141,0)</f>
        <v>0</v>
      </c>
      <c r="K141" s="10">
        <f>+IF($H141=K$6,$G141,0)-IF($I141=K$6,$G141,0)</f>
        <v>0</v>
      </c>
      <c r="L141" s="10">
        <f>+IF($H141=L$6,$G141,0)-IF($I141=L$6,$G141,0)</f>
        <v>0</v>
      </c>
      <c r="M141" s="10">
        <f>+IF($H141=M$6,$G141,0)-IF($I141=M$6,$G141,0)</f>
        <v>0</v>
      </c>
      <c r="N141" s="10">
        <f>+IF($H141=N$6,$G141,0)-IF($I141=N$6,$G141,0)</f>
        <v>0</v>
      </c>
      <c r="O141" s="10">
        <f>+IF($H141=O$6,$G141,0)-IF($I141=O$6,$G141,0)</f>
        <v>0</v>
      </c>
      <c r="P141" s="10">
        <f>+IF($H141=P$6,$G141,0)-IF($I141=P$6,$G141,0)</f>
        <v>0</v>
      </c>
      <c r="Q141" s="10">
        <f>+IF($H141=Q$6,$G141,0)-IF($I141=Q$6,$G141,0)</f>
        <v>0</v>
      </c>
      <c r="R141" s="10">
        <f>+IF($H141=R$6,$G141,0)-IF($I141=R$6,$G141,0)</f>
        <v>0</v>
      </c>
      <c r="S141" s="10">
        <f>+IF($H141=S$6,$G141,0)-IF($I141=S$6,$G141,0)</f>
        <v>0</v>
      </c>
      <c r="T141" s="10">
        <f>+IF($H141=T$6,$G141,0)-IF($I141=T$6,$G141,0)</f>
        <v>0</v>
      </c>
      <c r="U141" s="10">
        <f>+IF($H141=U$6,$G141,0)-IF($I141=U$6,$G141,0)</f>
        <v>0</v>
      </c>
      <c r="V141" s="10">
        <f>+IF($H141=V$6,$G141,0)-IF($I141=V$6,$G141,0)</f>
        <v>0</v>
      </c>
      <c r="W141" s="10">
        <f>+IF($H141=W$6,$G141,0)-IF($I141=W$6,$G141,0)</f>
        <v>0</v>
      </c>
      <c r="X141" s="10">
        <f>+IF($H141=X$6,$G141,0)-IF($I141=X$6,$G141,0)</f>
        <v>0</v>
      </c>
      <c r="Y141" s="10">
        <f>+IF($H141=Y$6,$G141,0)-IF($I141=Y$6,$G141,0)</f>
        <v>0</v>
      </c>
      <c r="Z141" s="10">
        <f>+IF($H141=Z$6,$G141,0)-IF($I141=Z$6,$G141,0)</f>
        <v>0</v>
      </c>
      <c r="AA141" s="10">
        <f>+IF($H141=AA$6,$G141,0)-IF($I141=AA$6,$G141,0)</f>
        <v>0</v>
      </c>
      <c r="AB141" s="10">
        <f>+IF($H141=AB$6,$G141,0)-IF($I141=AB$6,$G141,0)</f>
        <v>0</v>
      </c>
      <c r="AC141" s="10">
        <f>+IF($H141=AC$6,$G141,0)-IF($I141=AC$6,$G141,0)</f>
        <v>0</v>
      </c>
      <c r="AD141" s="10">
        <f>+IF($H141=AD$6,$G141,0)-IF($I141=AD$6,$G141,0)</f>
        <v>0</v>
      </c>
      <c r="AE141" s="10">
        <f>+IF($H141=AE$6,$G141,0)-IF($I141=AE$6,$G141,0)</f>
        <v>0</v>
      </c>
      <c r="AF141" s="10">
        <f>+IF($H141=AF$6,$G141,0)-IF($I141=AF$6,$G141,0)</f>
        <v>0</v>
      </c>
      <c r="AG141" s="10">
        <f>+IF($H141=AG$6,$C141,0)-IF($I141=AG$6,$C141,0)</f>
        <v>0</v>
      </c>
      <c r="AH141" s="10">
        <f>+IF($H141=AH$6,$C141,0)-IF($I141=AH$6,$C141,0)</f>
        <v>0</v>
      </c>
      <c r="AI141" s="10">
        <f>+IF($H141=AI$6,$C141,0)-IF($I141=AI$6,$C141,0)</f>
        <v>0</v>
      </c>
      <c r="AJ141" s="10">
        <f>+IF($H141=AJ$6,$C141,0)-IF($I141=AJ$6,$C141,0)</f>
        <v>0</v>
      </c>
      <c r="AK141" s="10">
        <f>IF(D141="payée",$E141,0)</f>
        <v>0</v>
      </c>
      <c r="AL141" s="10">
        <f>IF(D141="payée",$F141,0)</f>
        <v>0</v>
      </c>
      <c r="AM141" s="10">
        <f>IF(D141="perçue",-$E141,0)</f>
        <v>0</v>
      </c>
      <c r="AN141" s="10">
        <f>IF(D141="perçue",-$F141,0)</f>
        <v>0</v>
      </c>
      <c r="AO141" s="10">
        <f>+IF($H141=AO$6,$G141,0)-IF($I141=AO$6,$G141,0)</f>
        <v>0</v>
      </c>
      <c r="AP141" s="10">
        <f>+IF($H141=AP$6,$G141,0)-IF($I141=AP$6,$G141,0)</f>
        <v>0</v>
      </c>
      <c r="AQ141" s="10">
        <f>+IF($H141=AQ$6,$G141,0)-IF($I141=AQ$6,$G141,0)</f>
        <v>0</v>
      </c>
      <c r="AR141" s="10">
        <f>+IF($H141=AR$6,$G141,0)-IF($I141=AR$6,$G141,0)</f>
        <v>0</v>
      </c>
      <c r="AS141" s="10">
        <f>+IF($H141=AS$6,$G141,0)-IF($I141=AS$6,$G141,0)</f>
        <v>0</v>
      </c>
      <c r="AT141" s="10">
        <f>+IF($H141=AT$6,$G141,0)-IF($I141=AT$6,$G141,0)</f>
        <v>0</v>
      </c>
      <c r="AU141" s="10">
        <f>+IF($H141=AU$6,$G141,0)-IF($I141=AU$6,$G141,0)</f>
        <v>0</v>
      </c>
      <c r="AV141" s="10">
        <f>+IF($H141=AV$6,$G141,0)-IF($I141=AV$6,$G141,0)</f>
        <v>0</v>
      </c>
      <c r="AW141" s="10">
        <f>+IF($H141=AW$6,$G141,0)-IF($I141=AW$6,$G141,0)</f>
        <v>0</v>
      </c>
      <c r="AX141" s="10">
        <f>+IF($H141=AX$6,$G141,0)-IF($I141=AX$6,$G141,0)</f>
        <v>0</v>
      </c>
      <c r="AY141" s="10">
        <f>+IF($H141=AY$6,$G141,0)-IF($I141=AY$6,$G141,0)</f>
        <v>0</v>
      </c>
      <c r="AZ141" s="10">
        <f>+IF($H141=AZ$6,$G141,0)-IF($I141=AZ$6,$G141,0)</f>
        <v>0</v>
      </c>
      <c r="BA141" s="10">
        <f>+IF($H141=BA$6,$C141,0)-IF($I141=BA$6,$C141,0)</f>
        <v>0</v>
      </c>
      <c r="BB141" s="10">
        <f>+IF($H141=BB$6,$C141,0)-IF($I141=BB$6,$C141,0)</f>
        <v>0</v>
      </c>
      <c r="BC141" s="10">
        <f>+IF($H141=BC$6,$C141,0)-IF($I141=BC$6,$C141,0)</f>
        <v>0</v>
      </c>
      <c r="BD141" s="10">
        <f>+IF($H141=BD$6,$C141,0)-IF($I141=BD$6,$C141,0)</f>
        <v>0</v>
      </c>
      <c r="BE141" s="10">
        <f>+IF($H141=BE$6,$C141,0)-IF($I141=BE$6,$C141,0)</f>
        <v>0</v>
      </c>
      <c r="BF141" s="10">
        <f>+IF($H141=BF$6,$C141,0)-IF($I141=BF$6,$C141,0)</f>
        <v>0</v>
      </c>
      <c r="BG141" s="10">
        <f>+IF($H141=BG$6,$C141,0)-IF($I141=BG$6,$C141,0)</f>
        <v>0</v>
      </c>
      <c r="BH141" s="10">
        <f>+IF($H141=BH$6,$C141,0)-IF($I141=BH$6,$C141,0)</f>
        <v>0</v>
      </c>
      <c r="BI141" s="10">
        <f>+IF($H141=BI$6,$G141,0)-IF($I141=BI$6,$G141,0)</f>
        <v>0</v>
      </c>
      <c r="BJ141" s="10">
        <f>+IF($H141=BJ$6,$G141,0)-IF($I141=BJ$6,$G141,0)</f>
        <v>0</v>
      </c>
      <c r="BK141" s="10">
        <f>+IF($H141=BK$6,$G141,0)-IF($I141=BK$6,$G141,0)</f>
        <v>0</v>
      </c>
      <c r="BL141" s="10">
        <f>+IF($H141=BL$6,$G141,0)-IF($I141=BL$6,$G141,0)</f>
        <v>0</v>
      </c>
      <c r="BM141" s="10">
        <f>+IF($H141=BM$6,$G141,0)-IF($I141=BM$6,$G141,0)</f>
        <v>0</v>
      </c>
      <c r="BN141" s="10">
        <f>+IF($H141=BN$6,$G141,0)-IF($I141=BN$6,$G141,0)</f>
        <v>0</v>
      </c>
      <c r="BO141" s="10">
        <f>+IF($H141=BO$6,$G141,0)-IF($I141=BO$6,$G141,0)</f>
        <v>0</v>
      </c>
      <c r="BP141" s="10">
        <f>+IF($H141=BP$6,$G141,0)-IF($I141=BP$6,$G141,0)</f>
        <v>0</v>
      </c>
      <c r="BQ141" s="10">
        <f>+IF($H141=BQ$6,$G141,0)-IF($I141=BQ$6,$G141,0)</f>
        <v>0</v>
      </c>
      <c r="BR141" s="10">
        <f>SUM(J141:BQ141)</f>
        <v>0</v>
      </c>
    </row>
    <row r="142" spans="1:70" s="9" customFormat="1" x14ac:dyDescent="0.25">
      <c r="B142" s="16"/>
      <c r="C142" s="11"/>
      <c r="D142" s="11"/>
      <c r="E142" s="11">
        <f>ROUND(IF(D142='[1]Liste choix'!$C$8,0,IF($H142=$S$6,(C142/1.14975*0.05*0.5),C142/1.14975*0.05)),2)</f>
        <v>0</v>
      </c>
      <c r="F142" s="11">
        <f>ROUND(IF(D142='[1]Liste choix'!$C$8,0,IF($H142=$S$6,C142/1.14975*0.09975*0.5,C142/1.14975*0.09975)),2)</f>
        <v>0</v>
      </c>
      <c r="G142" s="11">
        <f>C142-E142-F142</f>
        <v>0</v>
      </c>
      <c r="J142" s="10">
        <f>+IF($H142=$J$6,$G142,0)-IF($I142=$J$6,$G142,0)</f>
        <v>0</v>
      </c>
      <c r="K142" s="10">
        <f>+IF($H142=K$6,$G142,0)-IF($I142=K$6,$G142,0)</f>
        <v>0</v>
      </c>
      <c r="L142" s="10">
        <f>+IF($H142=L$6,$G142,0)-IF($I142=L$6,$G142,0)</f>
        <v>0</v>
      </c>
      <c r="M142" s="10">
        <f>+IF($H142=M$6,$G142,0)-IF($I142=M$6,$G142,0)</f>
        <v>0</v>
      </c>
      <c r="N142" s="10">
        <f>+IF($H142=N$6,$G142,0)-IF($I142=N$6,$G142,0)</f>
        <v>0</v>
      </c>
      <c r="O142" s="10">
        <f>+IF($H142=O$6,$G142,0)-IF($I142=O$6,$G142,0)</f>
        <v>0</v>
      </c>
      <c r="P142" s="10">
        <f>+IF($H142=P$6,$G142,0)-IF($I142=P$6,$G142,0)</f>
        <v>0</v>
      </c>
      <c r="Q142" s="10">
        <f>+IF($H142=Q$6,$G142,0)-IF($I142=Q$6,$G142,0)</f>
        <v>0</v>
      </c>
      <c r="R142" s="10">
        <f>+IF($H142=R$6,$G142,0)-IF($I142=R$6,$G142,0)</f>
        <v>0</v>
      </c>
      <c r="S142" s="10">
        <f>+IF($H142=S$6,$G142,0)-IF($I142=S$6,$G142,0)</f>
        <v>0</v>
      </c>
      <c r="T142" s="10">
        <f>+IF($H142=T$6,$G142,0)-IF($I142=T$6,$G142,0)</f>
        <v>0</v>
      </c>
      <c r="U142" s="10">
        <f>+IF($H142=U$6,$G142,0)-IF($I142=U$6,$G142,0)</f>
        <v>0</v>
      </c>
      <c r="V142" s="10">
        <f>+IF($H142=V$6,$G142,0)-IF($I142=V$6,$G142,0)</f>
        <v>0</v>
      </c>
      <c r="W142" s="10">
        <f>+IF($H142=W$6,$G142,0)-IF($I142=W$6,$G142,0)</f>
        <v>0</v>
      </c>
      <c r="X142" s="10">
        <f>+IF($H142=X$6,$G142,0)-IF($I142=X$6,$G142,0)</f>
        <v>0</v>
      </c>
      <c r="Y142" s="10">
        <f>+IF($H142=Y$6,$G142,0)-IF($I142=Y$6,$G142,0)</f>
        <v>0</v>
      </c>
      <c r="Z142" s="10">
        <f>+IF($H142=Z$6,$G142,0)-IF($I142=Z$6,$G142,0)</f>
        <v>0</v>
      </c>
      <c r="AA142" s="10">
        <f>+IF($H142=AA$6,$G142,0)-IF($I142=AA$6,$G142,0)</f>
        <v>0</v>
      </c>
      <c r="AB142" s="10">
        <f>+IF($H142=AB$6,$G142,0)-IF($I142=AB$6,$G142,0)</f>
        <v>0</v>
      </c>
      <c r="AC142" s="10">
        <f>+IF($H142=AC$6,$G142,0)-IF($I142=AC$6,$G142,0)</f>
        <v>0</v>
      </c>
      <c r="AD142" s="10">
        <f>+IF($H142=AD$6,$G142,0)-IF($I142=AD$6,$G142,0)</f>
        <v>0</v>
      </c>
      <c r="AE142" s="10">
        <f>+IF($H142=AE$6,$G142,0)-IF($I142=AE$6,$G142,0)</f>
        <v>0</v>
      </c>
      <c r="AF142" s="10">
        <f>+IF($H142=AF$6,$G142,0)-IF($I142=AF$6,$G142,0)</f>
        <v>0</v>
      </c>
      <c r="AG142" s="10">
        <f>+IF($H142=AG$6,$C142,0)-IF($I142=AG$6,$C142,0)</f>
        <v>0</v>
      </c>
      <c r="AH142" s="10">
        <f>+IF($H142=AH$6,$C142,0)-IF($I142=AH$6,$C142,0)</f>
        <v>0</v>
      </c>
      <c r="AI142" s="10">
        <f>+IF($H142=AI$6,$C142,0)-IF($I142=AI$6,$C142,0)</f>
        <v>0</v>
      </c>
      <c r="AJ142" s="10">
        <f>+IF($H142=AJ$6,$C142,0)-IF($I142=AJ$6,$C142,0)</f>
        <v>0</v>
      </c>
      <c r="AK142" s="10">
        <f>IF(D142="payée",$E142,0)</f>
        <v>0</v>
      </c>
      <c r="AL142" s="10">
        <f>IF(D142="payée",$F142,0)</f>
        <v>0</v>
      </c>
      <c r="AM142" s="10">
        <f>IF(D142="perçue",-$E142,0)</f>
        <v>0</v>
      </c>
      <c r="AN142" s="10">
        <f>IF(D142="perçue",-$F142,0)</f>
        <v>0</v>
      </c>
      <c r="AO142" s="10">
        <f>+IF($H142=AO$6,$G142,0)-IF($I142=AO$6,$G142,0)</f>
        <v>0</v>
      </c>
      <c r="AP142" s="10">
        <f>+IF($H142=AP$6,$G142,0)-IF($I142=AP$6,$G142,0)</f>
        <v>0</v>
      </c>
      <c r="AQ142" s="10">
        <f>+IF($H142=AQ$6,$G142,0)-IF($I142=AQ$6,$G142,0)</f>
        <v>0</v>
      </c>
      <c r="AR142" s="10">
        <f>+IF($H142=AR$6,$G142,0)-IF($I142=AR$6,$G142,0)</f>
        <v>0</v>
      </c>
      <c r="AS142" s="10">
        <f>+IF($H142=AS$6,$G142,0)-IF($I142=AS$6,$G142,0)</f>
        <v>0</v>
      </c>
      <c r="AT142" s="10">
        <f>+IF($H142=AT$6,$G142,0)-IF($I142=AT$6,$G142,0)</f>
        <v>0</v>
      </c>
      <c r="AU142" s="10">
        <f>+IF($H142=AU$6,$G142,0)-IF($I142=AU$6,$G142,0)</f>
        <v>0</v>
      </c>
      <c r="AV142" s="10">
        <f>+IF($H142=AV$6,$G142,0)-IF($I142=AV$6,$G142,0)</f>
        <v>0</v>
      </c>
      <c r="AW142" s="10">
        <f>+IF($H142=AW$6,$G142,0)-IF($I142=AW$6,$G142,0)</f>
        <v>0</v>
      </c>
      <c r="AX142" s="10">
        <f>+IF($H142=AX$6,$G142,0)-IF($I142=AX$6,$G142,0)</f>
        <v>0</v>
      </c>
      <c r="AY142" s="10">
        <f>+IF($H142=AY$6,$G142,0)-IF($I142=AY$6,$G142,0)</f>
        <v>0</v>
      </c>
      <c r="AZ142" s="10">
        <f>+IF($H142=AZ$6,$G142,0)-IF($I142=AZ$6,$G142,0)</f>
        <v>0</v>
      </c>
      <c r="BA142" s="10">
        <f>+IF($H142=BA$6,$C142,0)-IF($I142=BA$6,$C142,0)</f>
        <v>0</v>
      </c>
      <c r="BB142" s="10">
        <f>+IF($H142=BB$6,$C142,0)-IF($I142=BB$6,$C142,0)</f>
        <v>0</v>
      </c>
      <c r="BC142" s="10">
        <f>+IF($H142=BC$6,$C142,0)-IF($I142=BC$6,$C142,0)</f>
        <v>0</v>
      </c>
      <c r="BD142" s="10">
        <f>+IF($H142=BD$6,$C142,0)-IF($I142=BD$6,$C142,0)</f>
        <v>0</v>
      </c>
      <c r="BE142" s="10">
        <f>+IF($H142=BE$6,$C142,0)-IF($I142=BE$6,$C142,0)</f>
        <v>0</v>
      </c>
      <c r="BF142" s="10">
        <f>+IF($H142=BF$6,$C142,0)-IF($I142=BF$6,$C142,0)</f>
        <v>0</v>
      </c>
      <c r="BG142" s="10">
        <f>+IF($H142=BG$6,$C142,0)-IF($I142=BG$6,$C142,0)</f>
        <v>0</v>
      </c>
      <c r="BH142" s="10">
        <f>+IF($H142=BH$6,$C142,0)-IF($I142=BH$6,$C142,0)</f>
        <v>0</v>
      </c>
      <c r="BI142" s="10">
        <f>+IF($H142=BI$6,$G142,0)-IF($I142=BI$6,$G142,0)</f>
        <v>0</v>
      </c>
      <c r="BJ142" s="10">
        <f>+IF($H142=BJ$6,$G142,0)-IF($I142=BJ$6,$G142,0)</f>
        <v>0</v>
      </c>
      <c r="BK142" s="10">
        <f>+IF($H142=BK$6,$G142,0)-IF($I142=BK$6,$G142,0)</f>
        <v>0</v>
      </c>
      <c r="BL142" s="10">
        <f>+IF($H142=BL$6,$G142,0)-IF($I142=BL$6,$G142,0)</f>
        <v>0</v>
      </c>
      <c r="BM142" s="10">
        <f>+IF($H142=BM$6,$G142,0)-IF($I142=BM$6,$G142,0)</f>
        <v>0</v>
      </c>
      <c r="BN142" s="10">
        <f>+IF($H142=BN$6,$G142,0)-IF($I142=BN$6,$G142,0)</f>
        <v>0</v>
      </c>
      <c r="BO142" s="10">
        <f>+IF($H142=BO$6,$G142,0)-IF($I142=BO$6,$G142,0)</f>
        <v>0</v>
      </c>
      <c r="BP142" s="10">
        <f>+IF($H142=BP$6,$G142,0)-IF($I142=BP$6,$G142,0)</f>
        <v>0</v>
      </c>
      <c r="BQ142" s="10">
        <f>+IF($H142=BQ$6,$G142,0)-IF($I142=BQ$6,$G142,0)</f>
        <v>0</v>
      </c>
      <c r="BR142" s="10">
        <f>SUM(J142:BQ142)</f>
        <v>0</v>
      </c>
    </row>
    <row r="143" spans="1:70" s="9" customFormat="1" x14ac:dyDescent="0.25">
      <c r="B143" s="16"/>
      <c r="C143" s="11"/>
      <c r="D143" s="11"/>
      <c r="E143" s="11">
        <f>ROUND(IF(D143='[1]Liste choix'!$C$8,0,IF($H143=$S$6,(C143/1.14975*0.05*0.5),C143/1.14975*0.05)),2)</f>
        <v>0</v>
      </c>
      <c r="F143" s="11">
        <f>ROUND(IF(D143='[1]Liste choix'!$C$8,0,IF($H143=$S$6,C143/1.14975*0.09975*0.5,C143/1.14975*0.09975)),2)</f>
        <v>0</v>
      </c>
      <c r="G143" s="11">
        <f>C143-E143-F143</f>
        <v>0</v>
      </c>
      <c r="J143" s="10">
        <f>+IF($H143=$J$6,$G143,0)-IF($I143=$J$6,$G143,0)</f>
        <v>0</v>
      </c>
      <c r="K143" s="10">
        <f>+IF($H143=K$6,$G143,0)-IF($I143=K$6,$G143,0)</f>
        <v>0</v>
      </c>
      <c r="L143" s="10">
        <f>+IF($H143=L$6,$G143,0)-IF($I143=L$6,$G143,0)</f>
        <v>0</v>
      </c>
      <c r="M143" s="10">
        <f>+IF($H143=M$6,$G143,0)-IF($I143=M$6,$G143,0)</f>
        <v>0</v>
      </c>
      <c r="N143" s="10">
        <f>+IF($H143=N$6,$G143,0)-IF($I143=N$6,$G143,0)</f>
        <v>0</v>
      </c>
      <c r="O143" s="10">
        <f>+IF($H143=O$6,$G143,0)-IF($I143=O$6,$G143,0)</f>
        <v>0</v>
      </c>
      <c r="P143" s="10">
        <f>+IF($H143=P$6,$G143,0)-IF($I143=P$6,$G143,0)</f>
        <v>0</v>
      </c>
      <c r="Q143" s="10">
        <f>+IF($H143=Q$6,$G143,0)-IF($I143=Q$6,$G143,0)</f>
        <v>0</v>
      </c>
      <c r="R143" s="10">
        <f>+IF($H143=R$6,$G143,0)-IF($I143=R$6,$G143,0)</f>
        <v>0</v>
      </c>
      <c r="S143" s="10">
        <f>+IF($H143=S$6,$G143,0)-IF($I143=S$6,$G143,0)</f>
        <v>0</v>
      </c>
      <c r="T143" s="10">
        <f>+IF($H143=T$6,$G143,0)-IF($I143=T$6,$G143,0)</f>
        <v>0</v>
      </c>
      <c r="U143" s="10">
        <f>+IF($H143=U$6,$G143,0)-IF($I143=U$6,$G143,0)</f>
        <v>0</v>
      </c>
      <c r="V143" s="10">
        <f>+IF($H143=V$6,$G143,0)-IF($I143=V$6,$G143,0)</f>
        <v>0</v>
      </c>
      <c r="W143" s="10">
        <f>+IF($H143=W$6,$G143,0)-IF($I143=W$6,$G143,0)</f>
        <v>0</v>
      </c>
      <c r="X143" s="10">
        <f>+IF($H143=X$6,$G143,0)-IF($I143=X$6,$G143,0)</f>
        <v>0</v>
      </c>
      <c r="Y143" s="10">
        <f>+IF($H143=Y$6,$G143,0)-IF($I143=Y$6,$G143,0)</f>
        <v>0</v>
      </c>
      <c r="Z143" s="10">
        <f>+IF($H143=Z$6,$G143,0)-IF($I143=Z$6,$G143,0)</f>
        <v>0</v>
      </c>
      <c r="AA143" s="10">
        <f>+IF($H143=AA$6,$G143,0)-IF($I143=AA$6,$G143,0)</f>
        <v>0</v>
      </c>
      <c r="AB143" s="10">
        <f>+IF($H143=AB$6,$G143,0)-IF($I143=AB$6,$G143,0)</f>
        <v>0</v>
      </c>
      <c r="AC143" s="10">
        <f>+IF($H143=AC$6,$G143,0)-IF($I143=AC$6,$G143,0)</f>
        <v>0</v>
      </c>
      <c r="AD143" s="10">
        <f>+IF($H143=AD$6,$G143,0)-IF($I143=AD$6,$G143,0)</f>
        <v>0</v>
      </c>
      <c r="AE143" s="10">
        <f>+IF($H143=AE$6,$G143,0)-IF($I143=AE$6,$G143,0)</f>
        <v>0</v>
      </c>
      <c r="AF143" s="10">
        <f>+IF($H143=AF$6,$G143,0)-IF($I143=AF$6,$G143,0)</f>
        <v>0</v>
      </c>
      <c r="AG143" s="10">
        <f>+IF($H143=AG$6,$C143,0)-IF($I143=AG$6,$C143,0)</f>
        <v>0</v>
      </c>
      <c r="AH143" s="10">
        <f>+IF($H143=AH$6,$C143,0)-IF($I143=AH$6,$C143,0)</f>
        <v>0</v>
      </c>
      <c r="AI143" s="10">
        <f>+IF($H143=AI$6,$C143,0)-IF($I143=AI$6,$C143,0)</f>
        <v>0</v>
      </c>
      <c r="AJ143" s="10">
        <f>+IF($H143=AJ$6,$C143,0)-IF($I143=AJ$6,$C143,0)</f>
        <v>0</v>
      </c>
      <c r="AK143" s="10">
        <f>IF(D143="payée",$E143,0)</f>
        <v>0</v>
      </c>
      <c r="AL143" s="10">
        <f>IF(D143="payée",$F143,0)</f>
        <v>0</v>
      </c>
      <c r="AM143" s="10">
        <f>IF(D143="perçue",-$E143,0)</f>
        <v>0</v>
      </c>
      <c r="AN143" s="10">
        <f>IF(D143="perçue",-$F143,0)</f>
        <v>0</v>
      </c>
      <c r="AO143" s="10">
        <f>+IF($H143=AO$6,$G143,0)-IF($I143=AO$6,$G143,0)</f>
        <v>0</v>
      </c>
      <c r="AP143" s="10">
        <f>+IF($H143=AP$6,$G143,0)-IF($I143=AP$6,$G143,0)</f>
        <v>0</v>
      </c>
      <c r="AQ143" s="10">
        <f>+IF($H143=AQ$6,$G143,0)-IF($I143=AQ$6,$G143,0)</f>
        <v>0</v>
      </c>
      <c r="AR143" s="10">
        <f>+IF($H143=AR$6,$G143,0)-IF($I143=AR$6,$G143,0)</f>
        <v>0</v>
      </c>
      <c r="AS143" s="10">
        <f>+IF($H143=AS$6,$G143,0)-IF($I143=AS$6,$G143,0)</f>
        <v>0</v>
      </c>
      <c r="AT143" s="10">
        <f>+IF($H143=AT$6,$G143,0)-IF($I143=AT$6,$G143,0)</f>
        <v>0</v>
      </c>
      <c r="AU143" s="10">
        <f>+IF($H143=AU$6,$G143,0)-IF($I143=AU$6,$G143,0)</f>
        <v>0</v>
      </c>
      <c r="AV143" s="10">
        <f>+IF($H143=AV$6,$G143,0)-IF($I143=AV$6,$G143,0)</f>
        <v>0</v>
      </c>
      <c r="AW143" s="10">
        <f>+IF($H143=AW$6,$G143,0)-IF($I143=AW$6,$G143,0)</f>
        <v>0</v>
      </c>
      <c r="AX143" s="10">
        <f>+IF($H143=AX$6,$G143,0)-IF($I143=AX$6,$G143,0)</f>
        <v>0</v>
      </c>
      <c r="AY143" s="10">
        <f>+IF($H143=AY$6,$G143,0)-IF($I143=AY$6,$G143,0)</f>
        <v>0</v>
      </c>
      <c r="AZ143" s="10">
        <f>+IF($H143=AZ$6,$G143,0)-IF($I143=AZ$6,$G143,0)</f>
        <v>0</v>
      </c>
      <c r="BA143" s="10">
        <f>+IF($H143=BA$6,$C143,0)-IF($I143=BA$6,$C143,0)</f>
        <v>0</v>
      </c>
      <c r="BB143" s="10">
        <f>+IF($H143=BB$6,$C143,0)-IF($I143=BB$6,$C143,0)</f>
        <v>0</v>
      </c>
      <c r="BC143" s="10">
        <f>+IF($H143=BC$6,$C143,0)-IF($I143=BC$6,$C143,0)</f>
        <v>0</v>
      </c>
      <c r="BD143" s="10">
        <f>+IF($H143=BD$6,$C143,0)-IF($I143=BD$6,$C143,0)</f>
        <v>0</v>
      </c>
      <c r="BE143" s="10">
        <f>+IF($H143=BE$6,$C143,0)-IF($I143=BE$6,$C143,0)</f>
        <v>0</v>
      </c>
      <c r="BF143" s="10">
        <f>+IF($H143=BF$6,$C143,0)-IF($I143=BF$6,$C143,0)</f>
        <v>0</v>
      </c>
      <c r="BG143" s="10">
        <f>+IF($H143=BG$6,$C143,0)-IF($I143=BG$6,$C143,0)</f>
        <v>0</v>
      </c>
      <c r="BH143" s="10">
        <f>+IF($H143=BH$6,$C143,0)-IF($I143=BH$6,$C143,0)</f>
        <v>0</v>
      </c>
      <c r="BI143" s="10">
        <f>+IF($H143=BI$6,$G143,0)-IF($I143=BI$6,$G143,0)</f>
        <v>0</v>
      </c>
      <c r="BJ143" s="10">
        <f>+IF($H143=BJ$6,$G143,0)-IF($I143=BJ$6,$G143,0)</f>
        <v>0</v>
      </c>
      <c r="BK143" s="10">
        <f>+IF($H143=BK$6,$G143,0)-IF($I143=BK$6,$G143,0)</f>
        <v>0</v>
      </c>
      <c r="BL143" s="10">
        <f>+IF($H143=BL$6,$G143,0)-IF($I143=BL$6,$G143,0)</f>
        <v>0</v>
      </c>
      <c r="BM143" s="10">
        <f>+IF($H143=BM$6,$G143,0)-IF($I143=BM$6,$G143,0)</f>
        <v>0</v>
      </c>
      <c r="BN143" s="10">
        <f>+IF($H143=BN$6,$G143,0)-IF($I143=BN$6,$G143,0)</f>
        <v>0</v>
      </c>
      <c r="BO143" s="10">
        <f>+IF($H143=BO$6,$G143,0)-IF($I143=BO$6,$G143,0)</f>
        <v>0</v>
      </c>
      <c r="BP143" s="10">
        <f>+IF($H143=BP$6,$G143,0)-IF($I143=BP$6,$G143,0)</f>
        <v>0</v>
      </c>
      <c r="BQ143" s="10">
        <f>+IF($H143=BQ$6,$G143,0)-IF($I143=BQ$6,$G143,0)</f>
        <v>0</v>
      </c>
      <c r="BR143" s="10">
        <f>SUM(J143:BQ143)</f>
        <v>0</v>
      </c>
    </row>
    <row r="144" spans="1:70" s="9" customFormat="1" x14ac:dyDescent="0.25">
      <c r="B144" s="16"/>
      <c r="C144" s="11"/>
      <c r="D144" s="11"/>
      <c r="E144" s="11">
        <f>ROUND(IF(D144='[1]Liste choix'!$C$8,0,IF($H144=$S$6,(C144/1.14975*0.05*0.5),C144/1.14975*0.05)),2)</f>
        <v>0</v>
      </c>
      <c r="F144" s="11">
        <f>ROUND(IF(D144='[1]Liste choix'!$C$8,0,IF($H144=$S$6,C144/1.14975*0.09975*0.5,C144/1.14975*0.09975)),2)</f>
        <v>0</v>
      </c>
      <c r="G144" s="11">
        <f>C144-E144-F144</f>
        <v>0</v>
      </c>
      <c r="J144" s="10">
        <f>+IF($H144=$J$6,$G144,0)-IF($I144=$J$6,$G144,0)</f>
        <v>0</v>
      </c>
      <c r="K144" s="10">
        <f>+IF($H144=K$6,$G144,0)-IF($I144=K$6,$G144,0)</f>
        <v>0</v>
      </c>
      <c r="L144" s="10">
        <f>+IF($H144=L$6,$G144,0)-IF($I144=L$6,$G144,0)</f>
        <v>0</v>
      </c>
      <c r="M144" s="10">
        <f>+IF($H144=M$6,$G144,0)-IF($I144=M$6,$G144,0)</f>
        <v>0</v>
      </c>
      <c r="N144" s="10">
        <f>+IF($H144=N$6,$G144,0)-IF($I144=N$6,$G144,0)</f>
        <v>0</v>
      </c>
      <c r="O144" s="10">
        <f>+IF($H144=O$6,$G144,0)-IF($I144=O$6,$G144,0)</f>
        <v>0</v>
      </c>
      <c r="P144" s="10">
        <f>+IF($H144=P$6,$G144,0)-IF($I144=P$6,$G144,0)</f>
        <v>0</v>
      </c>
      <c r="Q144" s="10">
        <f>+IF($H144=Q$6,$G144,0)-IF($I144=Q$6,$G144,0)</f>
        <v>0</v>
      </c>
      <c r="R144" s="10">
        <f>+IF($H144=R$6,$G144,0)-IF($I144=R$6,$G144,0)</f>
        <v>0</v>
      </c>
      <c r="S144" s="10">
        <f>+IF($H144=S$6,$G144,0)-IF($I144=S$6,$G144,0)</f>
        <v>0</v>
      </c>
      <c r="T144" s="10">
        <f>+IF($H144=T$6,$G144,0)-IF($I144=T$6,$G144,0)</f>
        <v>0</v>
      </c>
      <c r="U144" s="10">
        <f>+IF($H144=U$6,$G144,0)-IF($I144=U$6,$G144,0)</f>
        <v>0</v>
      </c>
      <c r="V144" s="10">
        <f>+IF($H144=V$6,$G144,0)-IF($I144=V$6,$G144,0)</f>
        <v>0</v>
      </c>
      <c r="W144" s="10">
        <f>+IF($H144=W$6,$G144,0)-IF($I144=W$6,$G144,0)</f>
        <v>0</v>
      </c>
      <c r="X144" s="10">
        <f>+IF($H144=X$6,$G144,0)-IF($I144=X$6,$G144,0)</f>
        <v>0</v>
      </c>
      <c r="Y144" s="10">
        <f>+IF($H144=Y$6,$G144,0)-IF($I144=Y$6,$G144,0)</f>
        <v>0</v>
      </c>
      <c r="Z144" s="10">
        <f>+IF($H144=Z$6,$G144,0)-IF($I144=Z$6,$G144,0)</f>
        <v>0</v>
      </c>
      <c r="AA144" s="10">
        <f>+IF($H144=AA$6,$G144,0)-IF($I144=AA$6,$G144,0)</f>
        <v>0</v>
      </c>
      <c r="AB144" s="10">
        <f>+IF($H144=AB$6,$G144,0)-IF($I144=AB$6,$G144,0)</f>
        <v>0</v>
      </c>
      <c r="AC144" s="10">
        <f>+IF($H144=AC$6,$G144,0)-IF($I144=AC$6,$G144,0)</f>
        <v>0</v>
      </c>
      <c r="AD144" s="10">
        <f>+IF($H144=AD$6,$G144,0)-IF($I144=AD$6,$G144,0)</f>
        <v>0</v>
      </c>
      <c r="AE144" s="10">
        <f>+IF($H144=AE$6,$G144,0)-IF($I144=AE$6,$G144,0)</f>
        <v>0</v>
      </c>
      <c r="AF144" s="10">
        <f>+IF($H144=AF$6,$G144,0)-IF($I144=AF$6,$G144,0)</f>
        <v>0</v>
      </c>
      <c r="AG144" s="10">
        <f>+IF($H144=AG$6,$C144,0)-IF($I144=AG$6,$C144,0)</f>
        <v>0</v>
      </c>
      <c r="AH144" s="10">
        <f>+IF($H144=AH$6,$C144,0)-IF($I144=AH$6,$C144,0)</f>
        <v>0</v>
      </c>
      <c r="AI144" s="10">
        <f>+IF($H144=AI$6,$C144,0)-IF($I144=AI$6,$C144,0)</f>
        <v>0</v>
      </c>
      <c r="AJ144" s="10">
        <f>+IF($H144=AJ$6,$C144,0)-IF($I144=AJ$6,$C144,0)</f>
        <v>0</v>
      </c>
      <c r="AK144" s="10">
        <f>IF(D144="payée",$E144,0)</f>
        <v>0</v>
      </c>
      <c r="AL144" s="10">
        <f>IF(D144="payée",$F144,0)</f>
        <v>0</v>
      </c>
      <c r="AM144" s="10">
        <f>IF(D144="perçue",-$E144,0)</f>
        <v>0</v>
      </c>
      <c r="AN144" s="10">
        <f>IF(D144="perçue",-$F144,0)</f>
        <v>0</v>
      </c>
      <c r="AO144" s="10">
        <f>+IF($H144=AO$6,$G144,0)-IF($I144=AO$6,$G144,0)</f>
        <v>0</v>
      </c>
      <c r="AP144" s="10">
        <f>+IF($H144=AP$6,$G144,0)-IF($I144=AP$6,$G144,0)</f>
        <v>0</v>
      </c>
      <c r="AQ144" s="10">
        <f>+IF($H144=AQ$6,$G144,0)-IF($I144=AQ$6,$G144,0)</f>
        <v>0</v>
      </c>
      <c r="AR144" s="10">
        <f>+IF($H144=AR$6,$G144,0)-IF($I144=AR$6,$G144,0)</f>
        <v>0</v>
      </c>
      <c r="AS144" s="10">
        <f>+IF($H144=AS$6,$G144,0)-IF($I144=AS$6,$G144,0)</f>
        <v>0</v>
      </c>
      <c r="AT144" s="10">
        <f>+IF($H144=AT$6,$G144,0)-IF($I144=AT$6,$G144,0)</f>
        <v>0</v>
      </c>
      <c r="AU144" s="10">
        <f>+IF($H144=AU$6,$G144,0)-IF($I144=AU$6,$G144,0)</f>
        <v>0</v>
      </c>
      <c r="AV144" s="10">
        <f>+IF($H144=AV$6,$G144,0)-IF($I144=AV$6,$G144,0)</f>
        <v>0</v>
      </c>
      <c r="AW144" s="10">
        <f>+IF($H144=AW$6,$G144,0)-IF($I144=AW$6,$G144,0)</f>
        <v>0</v>
      </c>
      <c r="AX144" s="10">
        <f>+IF($H144=AX$6,$G144,0)-IF($I144=AX$6,$G144,0)</f>
        <v>0</v>
      </c>
      <c r="AY144" s="10">
        <f>+IF($H144=AY$6,$G144,0)-IF($I144=AY$6,$G144,0)</f>
        <v>0</v>
      </c>
      <c r="AZ144" s="10">
        <f>+IF($H144=AZ$6,$G144,0)-IF($I144=AZ$6,$G144,0)</f>
        <v>0</v>
      </c>
      <c r="BA144" s="10">
        <f>+IF($H144=BA$6,$C144,0)-IF($I144=BA$6,$C144,0)</f>
        <v>0</v>
      </c>
      <c r="BB144" s="10">
        <f>+IF($H144=BB$6,$C144,0)-IF($I144=BB$6,$C144,0)</f>
        <v>0</v>
      </c>
      <c r="BC144" s="10">
        <f>+IF($H144=BC$6,$C144,0)-IF($I144=BC$6,$C144,0)</f>
        <v>0</v>
      </c>
      <c r="BD144" s="10">
        <f>+IF($H144=BD$6,$C144,0)-IF($I144=BD$6,$C144,0)</f>
        <v>0</v>
      </c>
      <c r="BE144" s="10">
        <f>+IF($H144=BE$6,$C144,0)-IF($I144=BE$6,$C144,0)</f>
        <v>0</v>
      </c>
      <c r="BF144" s="10">
        <f>+IF($H144=BF$6,$C144,0)-IF($I144=BF$6,$C144,0)</f>
        <v>0</v>
      </c>
      <c r="BG144" s="10">
        <f>+IF($H144=BG$6,$C144,0)-IF($I144=BG$6,$C144,0)</f>
        <v>0</v>
      </c>
      <c r="BH144" s="10">
        <f>+IF($H144=BH$6,$C144,0)-IF($I144=BH$6,$C144,0)</f>
        <v>0</v>
      </c>
      <c r="BI144" s="10">
        <f>+IF($H144=BI$6,$G144,0)-IF($I144=BI$6,$G144,0)</f>
        <v>0</v>
      </c>
      <c r="BJ144" s="10">
        <f>+IF($H144=BJ$6,$G144,0)-IF($I144=BJ$6,$G144,0)</f>
        <v>0</v>
      </c>
      <c r="BK144" s="10">
        <f>+IF($H144=BK$6,$G144,0)-IF($I144=BK$6,$G144,0)</f>
        <v>0</v>
      </c>
      <c r="BL144" s="10">
        <f>+IF($H144=BL$6,$G144,0)-IF($I144=BL$6,$G144,0)</f>
        <v>0</v>
      </c>
      <c r="BM144" s="10">
        <f>+IF($H144=BM$6,$G144,0)-IF($I144=BM$6,$G144,0)</f>
        <v>0</v>
      </c>
      <c r="BN144" s="10">
        <f>+IF($H144=BN$6,$G144,0)-IF($I144=BN$6,$G144,0)</f>
        <v>0</v>
      </c>
      <c r="BO144" s="10">
        <f>+IF($H144=BO$6,$G144,0)-IF($I144=BO$6,$G144,0)</f>
        <v>0</v>
      </c>
      <c r="BP144" s="10">
        <f>+IF($H144=BP$6,$G144,0)-IF($I144=BP$6,$G144,0)</f>
        <v>0</v>
      </c>
      <c r="BQ144" s="10">
        <f>+IF($H144=BQ$6,$G144,0)-IF($I144=BQ$6,$G144,0)</f>
        <v>0</v>
      </c>
      <c r="BR144" s="10">
        <f>SUM(J144:BQ144)</f>
        <v>0</v>
      </c>
    </row>
    <row r="145" spans="2:70" s="9" customFormat="1" x14ac:dyDescent="0.25">
      <c r="B145" s="16"/>
      <c r="C145" s="11"/>
      <c r="D145" s="11"/>
      <c r="E145" s="11">
        <f>ROUND(IF(D145='[1]Liste choix'!$C$8,0,IF($H145=$S$6,(C145/1.14975*0.05*0.5),C145/1.14975*0.05)),2)</f>
        <v>0</v>
      </c>
      <c r="F145" s="11">
        <f>ROUND(IF(D145='[1]Liste choix'!$C$8,0,IF($H145=$S$6,C145/1.14975*0.09975*0.5,C145/1.14975*0.09975)),2)</f>
        <v>0</v>
      </c>
      <c r="G145" s="11">
        <f>C145-E145-F145</f>
        <v>0</v>
      </c>
      <c r="J145" s="10">
        <f>+IF($H145=$J$6,$G145,0)-IF($I145=$J$6,$G145,0)</f>
        <v>0</v>
      </c>
      <c r="K145" s="10">
        <f>+IF($H145=K$6,$G145,0)-IF($I145=K$6,$G145,0)</f>
        <v>0</v>
      </c>
      <c r="L145" s="10">
        <f>+IF($H145=L$6,$G145,0)-IF($I145=L$6,$G145,0)</f>
        <v>0</v>
      </c>
      <c r="M145" s="10">
        <f>+IF($H145=M$6,$G145,0)-IF($I145=M$6,$G145,0)</f>
        <v>0</v>
      </c>
      <c r="N145" s="10">
        <f>+IF($H145=N$6,$G145,0)-IF($I145=N$6,$G145,0)</f>
        <v>0</v>
      </c>
      <c r="O145" s="10">
        <f>+IF($H145=O$6,$G145,0)-IF($I145=O$6,$G145,0)</f>
        <v>0</v>
      </c>
      <c r="P145" s="10">
        <f>+IF($H145=P$6,$G145,0)-IF($I145=P$6,$G145,0)</f>
        <v>0</v>
      </c>
      <c r="Q145" s="10">
        <f>+IF($H145=Q$6,$G145,0)-IF($I145=Q$6,$G145,0)</f>
        <v>0</v>
      </c>
      <c r="R145" s="10">
        <f>+IF($H145=R$6,$G145,0)-IF($I145=R$6,$G145,0)</f>
        <v>0</v>
      </c>
      <c r="S145" s="10">
        <f>+IF($H145=S$6,$G145,0)-IF($I145=S$6,$G145,0)</f>
        <v>0</v>
      </c>
      <c r="T145" s="10">
        <f>+IF($H145=T$6,$G145,0)-IF($I145=T$6,$G145,0)</f>
        <v>0</v>
      </c>
      <c r="U145" s="10">
        <f>+IF($H145=U$6,$G145,0)-IF($I145=U$6,$G145,0)</f>
        <v>0</v>
      </c>
      <c r="V145" s="10">
        <f>+IF($H145=V$6,$G145,0)-IF($I145=V$6,$G145,0)</f>
        <v>0</v>
      </c>
      <c r="W145" s="10">
        <f>+IF($H145=W$6,$G145,0)-IF($I145=W$6,$G145,0)</f>
        <v>0</v>
      </c>
      <c r="X145" s="10">
        <f>+IF($H145=X$6,$G145,0)-IF($I145=X$6,$G145,0)</f>
        <v>0</v>
      </c>
      <c r="Y145" s="10">
        <f>+IF($H145=Y$6,$G145,0)-IF($I145=Y$6,$G145,0)</f>
        <v>0</v>
      </c>
      <c r="Z145" s="10">
        <f>+IF($H145=Z$6,$G145,0)-IF($I145=Z$6,$G145,0)</f>
        <v>0</v>
      </c>
      <c r="AA145" s="10">
        <f>+IF($H145=AA$6,$G145,0)-IF($I145=AA$6,$G145,0)</f>
        <v>0</v>
      </c>
      <c r="AB145" s="10">
        <f>+IF($H145=AB$6,$G145,0)-IF($I145=AB$6,$G145,0)</f>
        <v>0</v>
      </c>
      <c r="AC145" s="10">
        <f>+IF($H145=AC$6,$G145,0)-IF($I145=AC$6,$G145,0)</f>
        <v>0</v>
      </c>
      <c r="AD145" s="10">
        <f>+IF($H145=AD$6,$G145,0)-IF($I145=AD$6,$G145,0)</f>
        <v>0</v>
      </c>
      <c r="AE145" s="10">
        <f>+IF($H145=AE$6,$G145,0)-IF($I145=AE$6,$G145,0)</f>
        <v>0</v>
      </c>
      <c r="AF145" s="10">
        <f>+IF($H145=AF$6,$G145,0)-IF($I145=AF$6,$G145,0)</f>
        <v>0</v>
      </c>
      <c r="AG145" s="10">
        <f>+IF($H145=AG$6,$C145,0)-IF($I145=AG$6,$C145,0)</f>
        <v>0</v>
      </c>
      <c r="AH145" s="10">
        <f>+IF($H145=AH$6,$C145,0)-IF($I145=AH$6,$C145,0)</f>
        <v>0</v>
      </c>
      <c r="AI145" s="10">
        <f>+IF($H145=AI$6,$C145,0)-IF($I145=AI$6,$C145,0)</f>
        <v>0</v>
      </c>
      <c r="AJ145" s="10">
        <f>+IF($H145=AJ$6,$C145,0)-IF($I145=AJ$6,$C145,0)</f>
        <v>0</v>
      </c>
      <c r="AK145" s="10">
        <f>IF(D145="payée",$E145,0)</f>
        <v>0</v>
      </c>
      <c r="AL145" s="10">
        <f>IF(D145="payée",$F145,0)</f>
        <v>0</v>
      </c>
      <c r="AM145" s="10">
        <f>IF(D145="perçue",-$E145,0)</f>
        <v>0</v>
      </c>
      <c r="AN145" s="10">
        <f>IF(D145="perçue",-$F145,0)</f>
        <v>0</v>
      </c>
      <c r="AO145" s="10">
        <f>+IF($H145=AO$6,$G145,0)-IF($I145=AO$6,$G145,0)</f>
        <v>0</v>
      </c>
      <c r="AP145" s="10">
        <f>+IF($H145=AP$6,$G145,0)-IF($I145=AP$6,$G145,0)</f>
        <v>0</v>
      </c>
      <c r="AQ145" s="10">
        <f>+IF($H145=AQ$6,$G145,0)-IF($I145=AQ$6,$G145,0)</f>
        <v>0</v>
      </c>
      <c r="AR145" s="10">
        <f>+IF($H145=AR$6,$G145,0)-IF($I145=AR$6,$G145,0)</f>
        <v>0</v>
      </c>
      <c r="AS145" s="10">
        <f>+IF($H145=AS$6,$G145,0)-IF($I145=AS$6,$G145,0)</f>
        <v>0</v>
      </c>
      <c r="AT145" s="10">
        <f>+IF($H145=AT$6,$G145,0)-IF($I145=AT$6,$G145,0)</f>
        <v>0</v>
      </c>
      <c r="AU145" s="10">
        <f>+IF($H145=AU$6,$G145,0)-IF($I145=AU$6,$G145,0)</f>
        <v>0</v>
      </c>
      <c r="AV145" s="10">
        <f>+IF($H145=AV$6,$G145,0)-IF($I145=AV$6,$G145,0)</f>
        <v>0</v>
      </c>
      <c r="AW145" s="10">
        <f>+IF($H145=AW$6,$G145,0)-IF($I145=AW$6,$G145,0)</f>
        <v>0</v>
      </c>
      <c r="AX145" s="10">
        <f>+IF($H145=AX$6,$G145,0)-IF($I145=AX$6,$G145,0)</f>
        <v>0</v>
      </c>
      <c r="AY145" s="10">
        <f>+IF($H145=AY$6,$G145,0)-IF($I145=AY$6,$G145,0)</f>
        <v>0</v>
      </c>
      <c r="AZ145" s="10">
        <f>+IF($H145=AZ$6,$G145,0)-IF($I145=AZ$6,$G145,0)</f>
        <v>0</v>
      </c>
      <c r="BA145" s="10">
        <f>+IF($H145=BA$6,$C145,0)-IF($I145=BA$6,$C145,0)</f>
        <v>0</v>
      </c>
      <c r="BB145" s="10">
        <f>+IF($H145=BB$6,$C145,0)-IF($I145=BB$6,$C145,0)</f>
        <v>0</v>
      </c>
      <c r="BC145" s="10">
        <f>+IF($H145=BC$6,$C145,0)-IF($I145=BC$6,$C145,0)</f>
        <v>0</v>
      </c>
      <c r="BD145" s="10">
        <f>+IF($H145=BD$6,$C145,0)-IF($I145=BD$6,$C145,0)</f>
        <v>0</v>
      </c>
      <c r="BE145" s="10">
        <f>+IF($H145=BE$6,$C145,0)-IF($I145=BE$6,$C145,0)</f>
        <v>0</v>
      </c>
      <c r="BF145" s="10">
        <f>+IF($H145=BF$6,$C145,0)-IF($I145=BF$6,$C145,0)</f>
        <v>0</v>
      </c>
      <c r="BG145" s="10">
        <f>+IF($H145=BG$6,$C145,0)-IF($I145=BG$6,$C145,0)</f>
        <v>0</v>
      </c>
      <c r="BH145" s="10">
        <f>+IF($H145=BH$6,$C145,0)-IF($I145=BH$6,$C145,0)</f>
        <v>0</v>
      </c>
      <c r="BI145" s="10">
        <f>+IF($H145=BI$6,$G145,0)-IF($I145=BI$6,$G145,0)</f>
        <v>0</v>
      </c>
      <c r="BJ145" s="10">
        <f>+IF($H145=BJ$6,$G145,0)-IF($I145=BJ$6,$G145,0)</f>
        <v>0</v>
      </c>
      <c r="BK145" s="10">
        <f>+IF($H145=BK$6,$G145,0)-IF($I145=BK$6,$G145,0)</f>
        <v>0</v>
      </c>
      <c r="BL145" s="10">
        <f>+IF($H145=BL$6,$G145,0)-IF($I145=BL$6,$G145,0)</f>
        <v>0</v>
      </c>
      <c r="BM145" s="10">
        <f>+IF($H145=BM$6,$G145,0)-IF($I145=BM$6,$G145,0)</f>
        <v>0</v>
      </c>
      <c r="BN145" s="10">
        <f>+IF($H145=BN$6,$G145,0)-IF($I145=BN$6,$G145,0)</f>
        <v>0</v>
      </c>
      <c r="BO145" s="10">
        <f>+IF($H145=BO$6,$G145,0)-IF($I145=BO$6,$G145,0)</f>
        <v>0</v>
      </c>
      <c r="BP145" s="10">
        <f>+IF($H145=BP$6,$G145,0)-IF($I145=BP$6,$G145,0)</f>
        <v>0</v>
      </c>
      <c r="BQ145" s="10">
        <f>+IF($H145=BQ$6,$G145,0)-IF($I145=BQ$6,$G145,0)</f>
        <v>0</v>
      </c>
      <c r="BR145" s="10">
        <f>SUM(J145:BQ145)</f>
        <v>0</v>
      </c>
    </row>
    <row r="146" spans="2:70" s="9" customFormat="1" x14ac:dyDescent="0.25">
      <c r="B146" s="16"/>
      <c r="C146" s="11"/>
      <c r="D146" s="11"/>
      <c r="E146" s="11">
        <f>ROUND(IF(D146='[1]Liste choix'!$C$8,0,IF($H146=$S$6,(C146/1.14975*0.05*0.5),C146/1.14975*0.05)),2)</f>
        <v>0</v>
      </c>
      <c r="F146" s="11">
        <f>ROUND(IF(D146='[1]Liste choix'!$C$8,0,IF($H146=$S$6,C146/1.14975*0.09975*0.5,C146/1.14975*0.09975)),2)</f>
        <v>0</v>
      </c>
      <c r="G146" s="11">
        <f>C146-E146-F146</f>
        <v>0</v>
      </c>
      <c r="J146" s="10">
        <f>+IF($H146=$J$6,$G146,0)-IF($I146=$J$6,$G146,0)</f>
        <v>0</v>
      </c>
      <c r="K146" s="10">
        <f>+IF($H146=K$6,$G146,0)-IF($I146=K$6,$G146,0)</f>
        <v>0</v>
      </c>
      <c r="L146" s="10">
        <f>+IF($H146=L$6,$G146,0)-IF($I146=L$6,$G146,0)</f>
        <v>0</v>
      </c>
      <c r="M146" s="10">
        <f>+IF($H146=M$6,$G146,0)-IF($I146=M$6,$G146,0)</f>
        <v>0</v>
      </c>
      <c r="N146" s="10">
        <f>+IF($H146=N$6,$G146,0)-IF($I146=N$6,$G146,0)</f>
        <v>0</v>
      </c>
      <c r="O146" s="10">
        <f>+IF($H146=O$6,$G146,0)-IF($I146=O$6,$G146,0)</f>
        <v>0</v>
      </c>
      <c r="P146" s="10">
        <f>+IF($H146=P$6,$G146,0)-IF($I146=P$6,$G146,0)</f>
        <v>0</v>
      </c>
      <c r="Q146" s="10">
        <f>+IF($H146=Q$6,$G146,0)-IF($I146=Q$6,$G146,0)</f>
        <v>0</v>
      </c>
      <c r="R146" s="10">
        <f>+IF($H146=R$6,$G146,0)-IF($I146=R$6,$G146,0)</f>
        <v>0</v>
      </c>
      <c r="S146" s="10">
        <f>+IF($H146=S$6,$G146,0)-IF($I146=S$6,$G146,0)</f>
        <v>0</v>
      </c>
      <c r="T146" s="10">
        <f>+IF($H146=T$6,$G146,0)-IF($I146=T$6,$G146,0)</f>
        <v>0</v>
      </c>
      <c r="U146" s="10">
        <f>+IF($H146=U$6,$G146,0)-IF($I146=U$6,$G146,0)</f>
        <v>0</v>
      </c>
      <c r="V146" s="10">
        <f>+IF($H146=V$6,$G146,0)-IF($I146=V$6,$G146,0)</f>
        <v>0</v>
      </c>
      <c r="W146" s="10">
        <f>+IF($H146=W$6,$G146,0)-IF($I146=W$6,$G146,0)</f>
        <v>0</v>
      </c>
      <c r="X146" s="10">
        <f>+IF($H146=X$6,$G146,0)-IF($I146=X$6,$G146,0)</f>
        <v>0</v>
      </c>
      <c r="Y146" s="10">
        <f>+IF($H146=Y$6,$G146,0)-IF($I146=Y$6,$G146,0)</f>
        <v>0</v>
      </c>
      <c r="Z146" s="10">
        <f>+IF($H146=Z$6,$G146,0)-IF($I146=Z$6,$G146,0)</f>
        <v>0</v>
      </c>
      <c r="AA146" s="10">
        <f>+IF($H146=AA$6,$G146,0)-IF($I146=AA$6,$G146,0)</f>
        <v>0</v>
      </c>
      <c r="AB146" s="10">
        <f>+IF($H146=AB$6,$G146,0)-IF($I146=AB$6,$G146,0)</f>
        <v>0</v>
      </c>
      <c r="AC146" s="10">
        <f>+IF($H146=AC$6,$G146,0)-IF($I146=AC$6,$G146,0)</f>
        <v>0</v>
      </c>
      <c r="AD146" s="10">
        <f>+IF($H146=AD$6,$G146,0)-IF($I146=AD$6,$G146,0)</f>
        <v>0</v>
      </c>
      <c r="AE146" s="10">
        <f>+IF($H146=AE$6,$G146,0)-IF($I146=AE$6,$G146,0)</f>
        <v>0</v>
      </c>
      <c r="AF146" s="10">
        <f>+IF($H146=AF$6,$G146,0)-IF($I146=AF$6,$G146,0)</f>
        <v>0</v>
      </c>
      <c r="AG146" s="10">
        <f>+IF($H146=AG$6,$C146,0)-IF($I146=AG$6,$C146,0)</f>
        <v>0</v>
      </c>
      <c r="AH146" s="10">
        <f>+IF($H146=AH$6,$C146,0)-IF($I146=AH$6,$C146,0)</f>
        <v>0</v>
      </c>
      <c r="AI146" s="10">
        <f>+IF($H146=AI$6,$C146,0)-IF($I146=AI$6,$C146,0)</f>
        <v>0</v>
      </c>
      <c r="AJ146" s="10">
        <f>+IF($H146=AJ$6,$C146,0)-IF($I146=AJ$6,$C146,0)</f>
        <v>0</v>
      </c>
      <c r="AK146" s="10">
        <f>IF(D146="payée",$E146,0)</f>
        <v>0</v>
      </c>
      <c r="AL146" s="10">
        <f>IF(D146="payée",$F146,0)</f>
        <v>0</v>
      </c>
      <c r="AM146" s="10">
        <f>IF(D146="perçue",-$E146,0)</f>
        <v>0</v>
      </c>
      <c r="AN146" s="10">
        <f>IF(D146="perçue",-$F146,0)</f>
        <v>0</v>
      </c>
      <c r="AO146" s="10">
        <f>+IF($H146=AO$6,$G146,0)-IF($I146=AO$6,$G146,0)</f>
        <v>0</v>
      </c>
      <c r="AP146" s="10">
        <f>+IF($H146=AP$6,$G146,0)-IF($I146=AP$6,$G146,0)</f>
        <v>0</v>
      </c>
      <c r="AQ146" s="10">
        <f>+IF($H146=AQ$6,$G146,0)-IF($I146=AQ$6,$G146,0)</f>
        <v>0</v>
      </c>
      <c r="AR146" s="10">
        <f>+IF($H146=AR$6,$G146,0)-IF($I146=AR$6,$G146,0)</f>
        <v>0</v>
      </c>
      <c r="AS146" s="10">
        <f>+IF($H146=AS$6,$G146,0)-IF($I146=AS$6,$G146,0)</f>
        <v>0</v>
      </c>
      <c r="AT146" s="10">
        <f>+IF($H146=AT$6,$G146,0)-IF($I146=AT$6,$G146,0)</f>
        <v>0</v>
      </c>
      <c r="AU146" s="10">
        <f>+IF($H146=AU$6,$G146,0)-IF($I146=AU$6,$G146,0)</f>
        <v>0</v>
      </c>
      <c r="AV146" s="10">
        <f>+IF($H146=AV$6,$G146,0)-IF($I146=AV$6,$G146,0)</f>
        <v>0</v>
      </c>
      <c r="AW146" s="10">
        <f>+IF($H146=AW$6,$G146,0)-IF($I146=AW$6,$G146,0)</f>
        <v>0</v>
      </c>
      <c r="AX146" s="10">
        <f>+IF($H146=AX$6,$G146,0)-IF($I146=AX$6,$G146,0)</f>
        <v>0</v>
      </c>
      <c r="AY146" s="10">
        <f>+IF($H146=AY$6,$G146,0)-IF($I146=AY$6,$G146,0)</f>
        <v>0</v>
      </c>
      <c r="AZ146" s="10">
        <f>+IF($H146=AZ$6,$G146,0)-IF($I146=AZ$6,$G146,0)</f>
        <v>0</v>
      </c>
      <c r="BA146" s="10">
        <f>+IF($H146=BA$6,$C146,0)-IF($I146=BA$6,$C146,0)</f>
        <v>0</v>
      </c>
      <c r="BB146" s="10">
        <f>+IF($H146=BB$6,$C146,0)-IF($I146=BB$6,$C146,0)</f>
        <v>0</v>
      </c>
      <c r="BC146" s="10">
        <f>+IF($H146=BC$6,$C146,0)-IF($I146=BC$6,$C146,0)</f>
        <v>0</v>
      </c>
      <c r="BD146" s="10">
        <f>+IF($H146=BD$6,$C146,0)-IF($I146=BD$6,$C146,0)</f>
        <v>0</v>
      </c>
      <c r="BE146" s="10">
        <f>+IF($H146=BE$6,$C146,0)-IF($I146=BE$6,$C146,0)</f>
        <v>0</v>
      </c>
      <c r="BF146" s="10">
        <f>+IF($H146=BF$6,$C146,0)-IF($I146=BF$6,$C146,0)</f>
        <v>0</v>
      </c>
      <c r="BG146" s="10">
        <f>+IF($H146=BG$6,$C146,0)-IF($I146=BG$6,$C146,0)</f>
        <v>0</v>
      </c>
      <c r="BH146" s="10">
        <f>+IF($H146=BH$6,$C146,0)-IF($I146=BH$6,$C146,0)</f>
        <v>0</v>
      </c>
      <c r="BI146" s="10">
        <f>+IF($H146=BI$6,$G146,0)-IF($I146=BI$6,$G146,0)</f>
        <v>0</v>
      </c>
      <c r="BJ146" s="10">
        <f>+IF($H146=BJ$6,$G146,0)-IF($I146=BJ$6,$G146,0)</f>
        <v>0</v>
      </c>
      <c r="BK146" s="10">
        <f>+IF($H146=BK$6,$G146,0)-IF($I146=BK$6,$G146,0)</f>
        <v>0</v>
      </c>
      <c r="BL146" s="10">
        <f>+IF($H146=BL$6,$G146,0)-IF($I146=BL$6,$G146,0)</f>
        <v>0</v>
      </c>
      <c r="BM146" s="10">
        <f>+IF($H146=BM$6,$G146,0)-IF($I146=BM$6,$G146,0)</f>
        <v>0</v>
      </c>
      <c r="BN146" s="10">
        <f>+IF($H146=BN$6,$G146,0)-IF($I146=BN$6,$G146,0)</f>
        <v>0</v>
      </c>
      <c r="BO146" s="10">
        <f>+IF($H146=BO$6,$G146,0)-IF($I146=BO$6,$G146,0)</f>
        <v>0</v>
      </c>
      <c r="BP146" s="10">
        <f>+IF($H146=BP$6,$G146,0)-IF($I146=BP$6,$G146,0)</f>
        <v>0</v>
      </c>
      <c r="BQ146" s="10">
        <f>+IF($H146=BQ$6,$G146,0)-IF($I146=BQ$6,$G146,0)</f>
        <v>0</v>
      </c>
      <c r="BR146" s="10">
        <f>SUM(J146:BQ146)</f>
        <v>0</v>
      </c>
    </row>
    <row r="147" spans="2:70" s="9" customFormat="1" x14ac:dyDescent="0.25">
      <c r="B147" s="16"/>
      <c r="C147" s="11"/>
      <c r="D147" s="11"/>
      <c r="E147" s="11">
        <f>ROUND(IF(D147='[1]Liste choix'!$C$8,0,IF($H147=$S$6,(C147/1.14975*0.05*0.5),C147/1.14975*0.05)),2)</f>
        <v>0</v>
      </c>
      <c r="F147" s="11">
        <f>ROUND(IF(D147='[1]Liste choix'!$C$8,0,IF($H147=$S$6,C147/1.14975*0.09975*0.5,C147/1.14975*0.09975)),2)</f>
        <v>0</v>
      </c>
      <c r="G147" s="11">
        <f>C147-E147-F147</f>
        <v>0</v>
      </c>
      <c r="J147" s="10">
        <f>+IF($H147=$J$6,$G147,0)-IF($I147=$J$6,$G147,0)</f>
        <v>0</v>
      </c>
      <c r="K147" s="10">
        <f>+IF($H147=K$6,$G147,0)-IF($I147=K$6,$G147,0)</f>
        <v>0</v>
      </c>
      <c r="L147" s="10">
        <f>+IF($H147=L$6,$G147,0)-IF($I147=L$6,$G147,0)</f>
        <v>0</v>
      </c>
      <c r="M147" s="10">
        <f>+IF($H147=M$6,$G147,0)-IF($I147=M$6,$G147,0)</f>
        <v>0</v>
      </c>
      <c r="N147" s="10">
        <f>+IF($H147=N$6,$G147,0)-IF($I147=N$6,$G147,0)</f>
        <v>0</v>
      </c>
      <c r="O147" s="10">
        <f>+IF($H147=O$6,$G147,0)-IF($I147=O$6,$G147,0)</f>
        <v>0</v>
      </c>
      <c r="P147" s="10">
        <f>+IF($H147=P$6,$G147,0)-IF($I147=P$6,$G147,0)</f>
        <v>0</v>
      </c>
      <c r="Q147" s="10">
        <f>+IF($H147=Q$6,$G147,0)-IF($I147=Q$6,$G147,0)</f>
        <v>0</v>
      </c>
      <c r="R147" s="10">
        <f>+IF($H147=R$6,$G147,0)-IF($I147=R$6,$G147,0)</f>
        <v>0</v>
      </c>
      <c r="S147" s="10">
        <f>+IF($H147=S$6,$G147,0)-IF($I147=S$6,$G147,0)</f>
        <v>0</v>
      </c>
      <c r="T147" s="10">
        <f>+IF($H147=T$6,$G147,0)-IF($I147=T$6,$G147,0)</f>
        <v>0</v>
      </c>
      <c r="U147" s="10">
        <f>+IF($H147=U$6,$G147,0)-IF($I147=U$6,$G147,0)</f>
        <v>0</v>
      </c>
      <c r="V147" s="10">
        <f>+IF($H147=V$6,$G147,0)-IF($I147=V$6,$G147,0)</f>
        <v>0</v>
      </c>
      <c r="W147" s="10">
        <f>+IF($H147=W$6,$G147,0)-IF($I147=W$6,$G147,0)</f>
        <v>0</v>
      </c>
      <c r="X147" s="10">
        <f>+IF($H147=X$6,$G147,0)-IF($I147=X$6,$G147,0)</f>
        <v>0</v>
      </c>
      <c r="Y147" s="10">
        <f>+IF($H147=Y$6,$G147,0)-IF($I147=Y$6,$G147,0)</f>
        <v>0</v>
      </c>
      <c r="Z147" s="10">
        <f>+IF($H147=Z$6,$G147,0)-IF($I147=Z$6,$G147,0)</f>
        <v>0</v>
      </c>
      <c r="AA147" s="10">
        <f>+IF($H147=AA$6,$G147,0)-IF($I147=AA$6,$G147,0)</f>
        <v>0</v>
      </c>
      <c r="AB147" s="10">
        <f>+IF($H147=AB$6,$G147,0)-IF($I147=AB$6,$G147,0)</f>
        <v>0</v>
      </c>
      <c r="AC147" s="10">
        <f>+IF($H147=AC$6,$G147,0)-IF($I147=AC$6,$G147,0)</f>
        <v>0</v>
      </c>
      <c r="AD147" s="10">
        <f>+IF($H147=AD$6,$G147,0)-IF($I147=AD$6,$G147,0)</f>
        <v>0</v>
      </c>
      <c r="AE147" s="10">
        <f>+IF($H147=AE$6,$G147,0)-IF($I147=AE$6,$G147,0)</f>
        <v>0</v>
      </c>
      <c r="AF147" s="10">
        <f>+IF($H147=AF$6,$G147,0)-IF($I147=AF$6,$G147,0)</f>
        <v>0</v>
      </c>
      <c r="AG147" s="10">
        <f>+IF($H147=AG$6,$C147,0)-IF($I147=AG$6,$C147,0)</f>
        <v>0</v>
      </c>
      <c r="AH147" s="10">
        <f>+IF($H147=AH$6,$C147,0)-IF($I147=AH$6,$C147,0)</f>
        <v>0</v>
      </c>
      <c r="AI147" s="10">
        <f>+IF($H147=AI$6,$C147,0)-IF($I147=AI$6,$C147,0)</f>
        <v>0</v>
      </c>
      <c r="AJ147" s="10">
        <f>+IF($H147=AJ$6,$C147,0)-IF($I147=AJ$6,$C147,0)</f>
        <v>0</v>
      </c>
      <c r="AK147" s="10">
        <f>IF(D147="payée",$E147,0)</f>
        <v>0</v>
      </c>
      <c r="AL147" s="10">
        <f>IF(D147="payée",$F147,0)</f>
        <v>0</v>
      </c>
      <c r="AM147" s="10">
        <f>IF(D147="perçue",-$E147,0)</f>
        <v>0</v>
      </c>
      <c r="AN147" s="10">
        <f>IF(D147="perçue",-$F147,0)</f>
        <v>0</v>
      </c>
      <c r="AO147" s="10">
        <f>+IF($H147=AO$6,$G147,0)-IF($I147=AO$6,$G147,0)</f>
        <v>0</v>
      </c>
      <c r="AP147" s="10">
        <f>+IF($H147=AP$6,$G147,0)-IF($I147=AP$6,$G147,0)</f>
        <v>0</v>
      </c>
      <c r="AQ147" s="10">
        <f>+IF($H147=AQ$6,$G147,0)-IF($I147=AQ$6,$G147,0)</f>
        <v>0</v>
      </c>
      <c r="AR147" s="10">
        <f>+IF($H147=AR$6,$G147,0)-IF($I147=AR$6,$G147,0)</f>
        <v>0</v>
      </c>
      <c r="AS147" s="10">
        <f>+IF($H147=AS$6,$G147,0)-IF($I147=AS$6,$G147,0)</f>
        <v>0</v>
      </c>
      <c r="AT147" s="10">
        <f>+IF($H147=AT$6,$G147,0)-IF($I147=AT$6,$G147,0)</f>
        <v>0</v>
      </c>
      <c r="AU147" s="10">
        <f>+IF($H147=AU$6,$G147,0)-IF($I147=AU$6,$G147,0)</f>
        <v>0</v>
      </c>
      <c r="AV147" s="10">
        <f>+IF($H147=AV$6,$G147,0)-IF($I147=AV$6,$G147,0)</f>
        <v>0</v>
      </c>
      <c r="AW147" s="10">
        <f>+IF($H147=AW$6,$G147,0)-IF($I147=AW$6,$G147,0)</f>
        <v>0</v>
      </c>
      <c r="AX147" s="10">
        <f>+IF($H147=AX$6,$G147,0)-IF($I147=AX$6,$G147,0)</f>
        <v>0</v>
      </c>
      <c r="AY147" s="10">
        <f>+IF($H147=AY$6,$G147,0)-IF($I147=AY$6,$G147,0)</f>
        <v>0</v>
      </c>
      <c r="AZ147" s="10">
        <f>+IF($H147=AZ$6,$G147,0)-IF($I147=AZ$6,$G147,0)</f>
        <v>0</v>
      </c>
      <c r="BA147" s="10">
        <f>+IF($H147=BA$6,$C147,0)-IF($I147=BA$6,$C147,0)</f>
        <v>0</v>
      </c>
      <c r="BB147" s="10">
        <f>+IF($H147=BB$6,$C147,0)-IF($I147=BB$6,$C147,0)</f>
        <v>0</v>
      </c>
      <c r="BC147" s="10">
        <f>+IF($H147=BC$6,$C147,0)-IF($I147=BC$6,$C147,0)</f>
        <v>0</v>
      </c>
      <c r="BD147" s="10">
        <f>+IF($H147=BD$6,$C147,0)-IF($I147=BD$6,$C147,0)</f>
        <v>0</v>
      </c>
      <c r="BE147" s="10">
        <f>+IF($H147=BE$6,$C147,0)-IF($I147=BE$6,$C147,0)</f>
        <v>0</v>
      </c>
      <c r="BF147" s="10">
        <f>+IF($H147=BF$6,$C147,0)-IF($I147=BF$6,$C147,0)</f>
        <v>0</v>
      </c>
      <c r="BG147" s="10">
        <f>+IF($H147=BG$6,$C147,0)-IF($I147=BG$6,$C147,0)</f>
        <v>0</v>
      </c>
      <c r="BH147" s="10">
        <f>+IF($H147=BH$6,$C147,0)-IF($I147=BH$6,$C147,0)</f>
        <v>0</v>
      </c>
      <c r="BI147" s="10">
        <f>+IF($H147=BI$6,$G147,0)-IF($I147=BI$6,$G147,0)</f>
        <v>0</v>
      </c>
      <c r="BJ147" s="10">
        <f>+IF($H147=BJ$6,$G147,0)-IF($I147=BJ$6,$G147,0)</f>
        <v>0</v>
      </c>
      <c r="BK147" s="10">
        <f>+IF($H147=BK$6,$G147,0)-IF($I147=BK$6,$G147,0)</f>
        <v>0</v>
      </c>
      <c r="BL147" s="10">
        <f>+IF($H147=BL$6,$G147,0)-IF($I147=BL$6,$G147,0)</f>
        <v>0</v>
      </c>
      <c r="BM147" s="10">
        <f>+IF($H147=BM$6,$G147,0)-IF($I147=BM$6,$G147,0)</f>
        <v>0</v>
      </c>
      <c r="BN147" s="10">
        <f>+IF($H147=BN$6,$G147,0)-IF($I147=BN$6,$G147,0)</f>
        <v>0</v>
      </c>
      <c r="BO147" s="10">
        <f>+IF($H147=BO$6,$G147,0)-IF($I147=BO$6,$G147,0)</f>
        <v>0</v>
      </c>
      <c r="BP147" s="10">
        <f>+IF($H147=BP$6,$G147,0)-IF($I147=BP$6,$G147,0)</f>
        <v>0</v>
      </c>
      <c r="BQ147" s="10">
        <f>+IF($H147=BQ$6,$G147,0)-IF($I147=BQ$6,$G147,0)</f>
        <v>0</v>
      </c>
      <c r="BR147" s="10">
        <f>SUM(J147:BQ147)</f>
        <v>0</v>
      </c>
    </row>
    <row r="148" spans="2:70" s="9" customFormat="1" x14ac:dyDescent="0.25">
      <c r="B148" s="16"/>
      <c r="C148" s="11"/>
      <c r="D148" s="11"/>
      <c r="E148" s="11">
        <f>ROUND(IF(D148='[1]Liste choix'!$C$8,0,IF($H148=$S$6,(C148/1.14975*0.05*0.5),C148/1.14975*0.05)),2)</f>
        <v>0</v>
      </c>
      <c r="F148" s="11">
        <f>ROUND(IF(D148='[1]Liste choix'!$C$8,0,IF($H148=$S$6,C148/1.14975*0.09975*0.5,C148/1.14975*0.09975)),2)</f>
        <v>0</v>
      </c>
      <c r="G148" s="11">
        <f>C148-E148-F148</f>
        <v>0</v>
      </c>
      <c r="J148" s="10">
        <f>+IF($H148=$J$6,$G148,0)-IF($I148=$J$6,$G148,0)</f>
        <v>0</v>
      </c>
      <c r="K148" s="10">
        <f>+IF($H148=K$6,$G148,0)-IF($I148=K$6,$G148,0)</f>
        <v>0</v>
      </c>
      <c r="L148" s="10">
        <f>+IF($H148=L$6,$G148,0)-IF($I148=L$6,$G148,0)</f>
        <v>0</v>
      </c>
      <c r="M148" s="10">
        <f>+IF($H148=M$6,$G148,0)-IF($I148=M$6,$G148,0)</f>
        <v>0</v>
      </c>
      <c r="N148" s="10">
        <f>+IF($H148=N$6,$G148,0)-IF($I148=N$6,$G148,0)</f>
        <v>0</v>
      </c>
      <c r="O148" s="10">
        <f>+IF($H148=O$6,$G148,0)-IF($I148=O$6,$G148,0)</f>
        <v>0</v>
      </c>
      <c r="P148" s="10">
        <f>+IF($H148=P$6,$G148,0)-IF($I148=P$6,$G148,0)</f>
        <v>0</v>
      </c>
      <c r="Q148" s="10">
        <f>+IF($H148=Q$6,$G148,0)-IF($I148=Q$6,$G148,0)</f>
        <v>0</v>
      </c>
      <c r="R148" s="10">
        <f>+IF($H148=R$6,$G148,0)-IF($I148=R$6,$G148,0)</f>
        <v>0</v>
      </c>
      <c r="S148" s="10">
        <f>+IF($H148=S$6,$G148,0)-IF($I148=S$6,$G148,0)</f>
        <v>0</v>
      </c>
      <c r="T148" s="10">
        <f>+IF($H148=T$6,$G148,0)-IF($I148=T$6,$G148,0)</f>
        <v>0</v>
      </c>
      <c r="U148" s="10">
        <f>+IF($H148=U$6,$G148,0)-IF($I148=U$6,$G148,0)</f>
        <v>0</v>
      </c>
      <c r="V148" s="10">
        <f>+IF($H148=V$6,$G148,0)-IF($I148=V$6,$G148,0)</f>
        <v>0</v>
      </c>
      <c r="W148" s="10">
        <f>+IF($H148=W$6,$G148,0)-IF($I148=W$6,$G148,0)</f>
        <v>0</v>
      </c>
      <c r="X148" s="10">
        <f>+IF($H148=X$6,$G148,0)-IF($I148=X$6,$G148,0)</f>
        <v>0</v>
      </c>
      <c r="Y148" s="10">
        <f>+IF($H148=Y$6,$G148,0)-IF($I148=Y$6,$G148,0)</f>
        <v>0</v>
      </c>
      <c r="Z148" s="10">
        <f>+IF($H148=Z$6,$G148,0)-IF($I148=Z$6,$G148,0)</f>
        <v>0</v>
      </c>
      <c r="AA148" s="10">
        <f>+IF($H148=AA$6,$G148,0)-IF($I148=AA$6,$G148,0)</f>
        <v>0</v>
      </c>
      <c r="AB148" s="10">
        <f>+IF($H148=AB$6,$G148,0)-IF($I148=AB$6,$G148,0)</f>
        <v>0</v>
      </c>
      <c r="AC148" s="10">
        <f>+IF($H148=AC$6,$G148,0)-IF($I148=AC$6,$G148,0)</f>
        <v>0</v>
      </c>
      <c r="AD148" s="10">
        <f>+IF($H148=AD$6,$G148,0)-IF($I148=AD$6,$G148,0)</f>
        <v>0</v>
      </c>
      <c r="AE148" s="10">
        <f>+IF($H148=AE$6,$G148,0)-IF($I148=AE$6,$G148,0)</f>
        <v>0</v>
      </c>
      <c r="AF148" s="10">
        <f>+IF($H148=AF$6,$G148,0)-IF($I148=AF$6,$G148,0)</f>
        <v>0</v>
      </c>
      <c r="AG148" s="10">
        <f>+IF($H148=AG$6,$C148,0)-IF($I148=AG$6,$C148,0)</f>
        <v>0</v>
      </c>
      <c r="AH148" s="10">
        <f>+IF($H148=AH$6,$C148,0)-IF($I148=AH$6,$C148,0)</f>
        <v>0</v>
      </c>
      <c r="AI148" s="10">
        <f>+IF($H148=AI$6,$C148,0)-IF($I148=AI$6,$C148,0)</f>
        <v>0</v>
      </c>
      <c r="AJ148" s="10">
        <f>+IF($H148=AJ$6,$C148,0)-IF($I148=AJ$6,$C148,0)</f>
        <v>0</v>
      </c>
      <c r="AK148" s="10">
        <f>IF(D148="payée",$E148,0)</f>
        <v>0</v>
      </c>
      <c r="AL148" s="10">
        <f>IF(D148="payée",$F148,0)</f>
        <v>0</v>
      </c>
      <c r="AM148" s="10">
        <f>IF(D148="perçue",-$E148,0)</f>
        <v>0</v>
      </c>
      <c r="AN148" s="10">
        <f>IF(D148="perçue",-$F148,0)</f>
        <v>0</v>
      </c>
      <c r="AO148" s="10">
        <f>+IF($H148=AO$6,$G148,0)-IF($I148=AO$6,$G148,0)</f>
        <v>0</v>
      </c>
      <c r="AP148" s="10">
        <f>+IF($H148=AP$6,$G148,0)-IF($I148=AP$6,$G148,0)</f>
        <v>0</v>
      </c>
      <c r="AQ148" s="10">
        <f>+IF($H148=AQ$6,$G148,0)-IF($I148=AQ$6,$G148,0)</f>
        <v>0</v>
      </c>
      <c r="AR148" s="10">
        <f>+IF($H148=AR$6,$G148,0)-IF($I148=AR$6,$G148,0)</f>
        <v>0</v>
      </c>
      <c r="AS148" s="10">
        <f>+IF($H148=AS$6,$G148,0)-IF($I148=AS$6,$G148,0)</f>
        <v>0</v>
      </c>
      <c r="AT148" s="10">
        <f>+IF($H148=AT$6,$G148,0)-IF($I148=AT$6,$G148,0)</f>
        <v>0</v>
      </c>
      <c r="AU148" s="10">
        <f>+IF($H148=AU$6,$G148,0)-IF($I148=AU$6,$G148,0)</f>
        <v>0</v>
      </c>
      <c r="AV148" s="10">
        <f>+IF($H148=AV$6,$G148,0)-IF($I148=AV$6,$G148,0)</f>
        <v>0</v>
      </c>
      <c r="AW148" s="10">
        <f>+IF($H148=AW$6,$G148,0)-IF($I148=AW$6,$G148,0)</f>
        <v>0</v>
      </c>
      <c r="AX148" s="10">
        <f>+IF($H148=AX$6,$G148,0)-IF($I148=AX$6,$G148,0)</f>
        <v>0</v>
      </c>
      <c r="AY148" s="10">
        <f>+IF($H148=AY$6,$G148,0)-IF($I148=AY$6,$G148,0)</f>
        <v>0</v>
      </c>
      <c r="AZ148" s="10">
        <f>+IF($H148=AZ$6,$G148,0)-IF($I148=AZ$6,$G148,0)</f>
        <v>0</v>
      </c>
      <c r="BA148" s="10">
        <f>+IF($H148=BA$6,$C148,0)-IF($I148=BA$6,$C148,0)</f>
        <v>0</v>
      </c>
      <c r="BB148" s="10">
        <f>+IF($H148=BB$6,$C148,0)-IF($I148=BB$6,$C148,0)</f>
        <v>0</v>
      </c>
      <c r="BC148" s="10">
        <f>+IF($H148=BC$6,$C148,0)-IF($I148=BC$6,$C148,0)</f>
        <v>0</v>
      </c>
      <c r="BD148" s="10">
        <f>+IF($H148=BD$6,$C148,0)-IF($I148=BD$6,$C148,0)</f>
        <v>0</v>
      </c>
      <c r="BE148" s="10">
        <f>+IF($H148=BE$6,$C148,0)-IF($I148=BE$6,$C148,0)</f>
        <v>0</v>
      </c>
      <c r="BF148" s="10">
        <f>+IF($H148=BF$6,$C148,0)-IF($I148=BF$6,$C148,0)</f>
        <v>0</v>
      </c>
      <c r="BG148" s="10">
        <f>+IF($H148=BG$6,$C148,0)-IF($I148=BG$6,$C148,0)</f>
        <v>0</v>
      </c>
      <c r="BH148" s="10">
        <f>+IF($H148=BH$6,$C148,0)-IF($I148=BH$6,$C148,0)</f>
        <v>0</v>
      </c>
      <c r="BI148" s="10">
        <f>+IF($H148=BI$6,$G148,0)-IF($I148=BI$6,$G148,0)</f>
        <v>0</v>
      </c>
      <c r="BJ148" s="10">
        <f>+IF($H148=BJ$6,$G148,0)-IF($I148=BJ$6,$G148,0)</f>
        <v>0</v>
      </c>
      <c r="BK148" s="10">
        <f>+IF($H148=BK$6,$G148,0)-IF($I148=BK$6,$G148,0)</f>
        <v>0</v>
      </c>
      <c r="BL148" s="10">
        <f>+IF($H148=BL$6,$G148,0)-IF($I148=BL$6,$G148,0)</f>
        <v>0</v>
      </c>
      <c r="BM148" s="10">
        <f>+IF($H148=BM$6,$G148,0)-IF($I148=BM$6,$G148,0)</f>
        <v>0</v>
      </c>
      <c r="BN148" s="10">
        <f>+IF($H148=BN$6,$G148,0)-IF($I148=BN$6,$G148,0)</f>
        <v>0</v>
      </c>
      <c r="BO148" s="10">
        <f>+IF($H148=BO$6,$G148,0)-IF($I148=BO$6,$G148,0)</f>
        <v>0</v>
      </c>
      <c r="BP148" s="10">
        <f>+IF($H148=BP$6,$G148,0)-IF($I148=BP$6,$G148,0)</f>
        <v>0</v>
      </c>
      <c r="BQ148" s="10">
        <f>+IF($H148=BQ$6,$G148,0)-IF($I148=BQ$6,$G148,0)</f>
        <v>0</v>
      </c>
      <c r="BR148" s="10">
        <f>SUM(J148:BQ148)</f>
        <v>0</v>
      </c>
    </row>
    <row r="149" spans="2:70" s="9" customFormat="1" x14ac:dyDescent="0.25">
      <c r="B149" s="16"/>
      <c r="C149" s="11"/>
      <c r="D149" s="11"/>
      <c r="E149" s="11">
        <f>ROUND(IF(D149='[1]Liste choix'!$C$8,0,IF($H149=$S$6,(C149/1.14975*0.05*0.5),C149/1.14975*0.05)),2)</f>
        <v>0</v>
      </c>
      <c r="F149" s="11">
        <f>ROUND(IF(D149='[1]Liste choix'!$C$8,0,IF($H149=$S$6,C149/1.14975*0.09975*0.5,C149/1.14975*0.09975)),2)</f>
        <v>0</v>
      </c>
      <c r="G149" s="11">
        <f>C149-E149-F149</f>
        <v>0</v>
      </c>
      <c r="J149" s="10">
        <f>+IF($H149=$J$6,$G149,0)-IF($I149=$J$6,$G149,0)</f>
        <v>0</v>
      </c>
      <c r="K149" s="10">
        <f>+IF($H149=K$6,$G149,0)-IF($I149=K$6,$G149,0)</f>
        <v>0</v>
      </c>
      <c r="L149" s="10">
        <f>+IF($H149=L$6,$G149,0)-IF($I149=L$6,$G149,0)</f>
        <v>0</v>
      </c>
      <c r="M149" s="10">
        <f>+IF($H149=M$6,$G149,0)-IF($I149=M$6,$G149,0)</f>
        <v>0</v>
      </c>
      <c r="N149" s="10">
        <f>+IF($H149=N$6,$G149,0)-IF($I149=N$6,$G149,0)</f>
        <v>0</v>
      </c>
      <c r="O149" s="10">
        <f>+IF($H149=O$6,$G149,0)-IF($I149=O$6,$G149,0)</f>
        <v>0</v>
      </c>
      <c r="P149" s="10">
        <f>+IF($H149=P$6,$G149,0)-IF($I149=P$6,$G149,0)</f>
        <v>0</v>
      </c>
      <c r="Q149" s="10">
        <f>+IF($H149=Q$6,$G149,0)-IF($I149=Q$6,$G149,0)</f>
        <v>0</v>
      </c>
      <c r="R149" s="10">
        <f>+IF($H149=R$6,$G149,0)-IF($I149=R$6,$G149,0)</f>
        <v>0</v>
      </c>
      <c r="S149" s="10">
        <f>+IF($H149=S$6,$G149,0)-IF($I149=S$6,$G149,0)</f>
        <v>0</v>
      </c>
      <c r="T149" s="10">
        <f>+IF($H149=T$6,$G149,0)-IF($I149=T$6,$G149,0)</f>
        <v>0</v>
      </c>
      <c r="U149" s="10">
        <f>+IF($H149=U$6,$G149,0)-IF($I149=U$6,$G149,0)</f>
        <v>0</v>
      </c>
      <c r="V149" s="10">
        <f>+IF($H149=V$6,$G149,0)-IF($I149=V$6,$G149,0)</f>
        <v>0</v>
      </c>
      <c r="W149" s="10">
        <f>+IF($H149=W$6,$G149,0)-IF($I149=W$6,$G149,0)</f>
        <v>0</v>
      </c>
      <c r="X149" s="10">
        <f>+IF($H149=X$6,$G149,0)-IF($I149=X$6,$G149,0)</f>
        <v>0</v>
      </c>
      <c r="Y149" s="10">
        <f>+IF($H149=Y$6,$G149,0)-IF($I149=Y$6,$G149,0)</f>
        <v>0</v>
      </c>
      <c r="Z149" s="10">
        <f>+IF($H149=Z$6,$G149,0)-IF($I149=Z$6,$G149,0)</f>
        <v>0</v>
      </c>
      <c r="AA149" s="10">
        <f>+IF($H149=AA$6,$G149,0)-IF($I149=AA$6,$G149,0)</f>
        <v>0</v>
      </c>
      <c r="AB149" s="10">
        <f>+IF($H149=AB$6,$G149,0)-IF($I149=AB$6,$G149,0)</f>
        <v>0</v>
      </c>
      <c r="AC149" s="10">
        <f>+IF($H149=AC$6,$G149,0)-IF($I149=AC$6,$G149,0)</f>
        <v>0</v>
      </c>
      <c r="AD149" s="10">
        <f>+IF($H149=AD$6,$G149,0)-IF($I149=AD$6,$G149,0)</f>
        <v>0</v>
      </c>
      <c r="AE149" s="10">
        <f>+IF($H149=AE$6,$G149,0)-IF($I149=AE$6,$G149,0)</f>
        <v>0</v>
      </c>
      <c r="AF149" s="10">
        <f>+IF($H149=AF$6,$G149,0)-IF($I149=AF$6,$G149,0)</f>
        <v>0</v>
      </c>
      <c r="AG149" s="10">
        <f>+IF($H149=AG$6,$C149,0)-IF($I149=AG$6,$C149,0)</f>
        <v>0</v>
      </c>
      <c r="AH149" s="10">
        <f>+IF($H149=AH$6,$C149,0)-IF($I149=AH$6,$C149,0)</f>
        <v>0</v>
      </c>
      <c r="AI149" s="10">
        <f>+IF($H149=AI$6,$C149,0)-IF($I149=AI$6,$C149,0)</f>
        <v>0</v>
      </c>
      <c r="AJ149" s="10">
        <f>+IF($H149=AJ$6,$C149,0)-IF($I149=AJ$6,$C149,0)</f>
        <v>0</v>
      </c>
      <c r="AK149" s="10">
        <f>IF(D149="payée",$E149,0)</f>
        <v>0</v>
      </c>
      <c r="AL149" s="10">
        <f>IF(D149="payée",$F149,0)</f>
        <v>0</v>
      </c>
      <c r="AM149" s="10">
        <f>IF(D149="perçue",-$E149,0)</f>
        <v>0</v>
      </c>
      <c r="AN149" s="10">
        <f>IF(D149="perçue",-$F149,0)</f>
        <v>0</v>
      </c>
      <c r="AO149" s="10">
        <f>+IF($H149=AO$6,$G149,0)-IF($I149=AO$6,$G149,0)</f>
        <v>0</v>
      </c>
      <c r="AP149" s="10">
        <f>+IF($H149=AP$6,$G149,0)-IF($I149=AP$6,$G149,0)</f>
        <v>0</v>
      </c>
      <c r="AQ149" s="10">
        <f>+IF($H149=AQ$6,$G149,0)-IF($I149=AQ$6,$G149,0)</f>
        <v>0</v>
      </c>
      <c r="AR149" s="10">
        <f>+IF($H149=AR$6,$G149,0)-IF($I149=AR$6,$G149,0)</f>
        <v>0</v>
      </c>
      <c r="AS149" s="10">
        <f>+IF($H149=AS$6,$G149,0)-IF($I149=AS$6,$G149,0)</f>
        <v>0</v>
      </c>
      <c r="AT149" s="10">
        <f>+IF($H149=AT$6,$G149,0)-IF($I149=AT$6,$G149,0)</f>
        <v>0</v>
      </c>
      <c r="AU149" s="10">
        <f>+IF($H149=AU$6,$G149,0)-IF($I149=AU$6,$G149,0)</f>
        <v>0</v>
      </c>
      <c r="AV149" s="10">
        <f>+IF($H149=AV$6,$G149,0)-IF($I149=AV$6,$G149,0)</f>
        <v>0</v>
      </c>
      <c r="AW149" s="10">
        <f>+IF($H149=AW$6,$G149,0)-IF($I149=AW$6,$G149,0)</f>
        <v>0</v>
      </c>
      <c r="AX149" s="10">
        <f>+IF($H149=AX$6,$G149,0)-IF($I149=AX$6,$G149,0)</f>
        <v>0</v>
      </c>
      <c r="AY149" s="10">
        <f>+IF($H149=AY$6,$G149,0)-IF($I149=AY$6,$G149,0)</f>
        <v>0</v>
      </c>
      <c r="AZ149" s="10">
        <f>+IF($H149=AZ$6,$G149,0)-IF($I149=AZ$6,$G149,0)</f>
        <v>0</v>
      </c>
      <c r="BA149" s="10">
        <f>+IF($H149=BA$6,$C149,0)-IF($I149=BA$6,$C149,0)</f>
        <v>0</v>
      </c>
      <c r="BB149" s="10">
        <f>+IF($H149=BB$6,$C149,0)-IF($I149=BB$6,$C149,0)</f>
        <v>0</v>
      </c>
      <c r="BC149" s="10">
        <f>+IF($H149=BC$6,$C149,0)-IF($I149=BC$6,$C149,0)</f>
        <v>0</v>
      </c>
      <c r="BD149" s="10">
        <f>+IF($H149=BD$6,$C149,0)-IF($I149=BD$6,$C149,0)</f>
        <v>0</v>
      </c>
      <c r="BE149" s="10">
        <f>+IF($H149=BE$6,$C149,0)-IF($I149=BE$6,$C149,0)</f>
        <v>0</v>
      </c>
      <c r="BF149" s="10">
        <f>+IF($H149=BF$6,$C149,0)-IF($I149=BF$6,$C149,0)</f>
        <v>0</v>
      </c>
      <c r="BG149" s="10">
        <f>+IF($H149=BG$6,$C149,0)-IF($I149=BG$6,$C149,0)</f>
        <v>0</v>
      </c>
      <c r="BH149" s="10">
        <f>+IF($H149=BH$6,$C149,0)-IF($I149=BH$6,$C149,0)</f>
        <v>0</v>
      </c>
      <c r="BI149" s="10">
        <f>+IF($H149=BI$6,$G149,0)-IF($I149=BI$6,$G149,0)</f>
        <v>0</v>
      </c>
      <c r="BJ149" s="10">
        <f>+IF($H149=BJ$6,$G149,0)-IF($I149=BJ$6,$G149,0)</f>
        <v>0</v>
      </c>
      <c r="BK149" s="10">
        <f>+IF($H149=BK$6,$G149,0)-IF($I149=BK$6,$G149,0)</f>
        <v>0</v>
      </c>
      <c r="BL149" s="10">
        <f>+IF($H149=BL$6,$G149,0)-IF($I149=BL$6,$G149,0)</f>
        <v>0</v>
      </c>
      <c r="BM149" s="10">
        <f>+IF($H149=BM$6,$G149,0)-IF($I149=BM$6,$G149,0)</f>
        <v>0</v>
      </c>
      <c r="BN149" s="10">
        <f>+IF($H149=BN$6,$G149,0)-IF($I149=BN$6,$G149,0)</f>
        <v>0</v>
      </c>
      <c r="BO149" s="10">
        <f>+IF($H149=BO$6,$G149,0)-IF($I149=BO$6,$G149,0)</f>
        <v>0</v>
      </c>
      <c r="BP149" s="10">
        <f>+IF($H149=BP$6,$G149,0)-IF($I149=BP$6,$G149,0)</f>
        <v>0</v>
      </c>
      <c r="BQ149" s="10">
        <f>+IF($H149=BQ$6,$G149,0)-IF($I149=BQ$6,$G149,0)</f>
        <v>0</v>
      </c>
      <c r="BR149" s="10">
        <f>SUM(J149:BQ149)</f>
        <v>0</v>
      </c>
    </row>
    <row r="150" spans="2:70" s="9" customFormat="1" x14ac:dyDescent="0.25">
      <c r="B150" s="16"/>
      <c r="C150" s="11"/>
      <c r="D150" s="11"/>
      <c r="E150" s="11">
        <f>ROUND(IF(D150='[1]Liste choix'!$C$8,0,IF($H150=$S$6,(C150/1.14975*0.05*0.5),C150/1.14975*0.05)),2)</f>
        <v>0</v>
      </c>
      <c r="F150" s="11">
        <f>ROUND(IF(D150='[1]Liste choix'!$C$8,0,IF($H150=$S$6,C150/1.14975*0.09975*0.5,C150/1.14975*0.09975)),2)</f>
        <v>0</v>
      </c>
      <c r="G150" s="11">
        <f>C150-E150-F150</f>
        <v>0</v>
      </c>
      <c r="J150" s="10">
        <f>+IF($H150=$J$6,$G150,0)-IF($I150=$J$6,$G150,0)</f>
        <v>0</v>
      </c>
      <c r="K150" s="10">
        <f>+IF($H150=K$6,$G150,0)-IF($I150=K$6,$G150,0)</f>
        <v>0</v>
      </c>
      <c r="L150" s="10">
        <f>+IF($H150=L$6,$G150,0)-IF($I150=L$6,$G150,0)</f>
        <v>0</v>
      </c>
      <c r="M150" s="10">
        <f>+IF($H150=M$6,$G150,0)-IF($I150=M$6,$G150,0)</f>
        <v>0</v>
      </c>
      <c r="N150" s="10">
        <f>+IF($H150=N$6,$G150,0)-IF($I150=N$6,$G150,0)</f>
        <v>0</v>
      </c>
      <c r="O150" s="10">
        <f>+IF($H150=O$6,$G150,0)-IF($I150=O$6,$G150,0)</f>
        <v>0</v>
      </c>
      <c r="P150" s="10">
        <f>+IF($H150=P$6,$G150,0)-IF($I150=P$6,$G150,0)</f>
        <v>0</v>
      </c>
      <c r="Q150" s="10">
        <f>+IF($H150=Q$6,$G150,0)-IF($I150=Q$6,$G150,0)</f>
        <v>0</v>
      </c>
      <c r="R150" s="10">
        <f>+IF($H150=R$6,$G150,0)-IF($I150=R$6,$G150,0)</f>
        <v>0</v>
      </c>
      <c r="S150" s="10">
        <f>+IF($H150=S$6,$G150,0)-IF($I150=S$6,$G150,0)</f>
        <v>0</v>
      </c>
      <c r="T150" s="10">
        <f>+IF($H150=T$6,$G150,0)-IF($I150=T$6,$G150,0)</f>
        <v>0</v>
      </c>
      <c r="U150" s="10">
        <f>+IF($H150=U$6,$G150,0)-IF($I150=U$6,$G150,0)</f>
        <v>0</v>
      </c>
      <c r="V150" s="10">
        <f>+IF($H150=V$6,$G150,0)-IF($I150=V$6,$G150,0)</f>
        <v>0</v>
      </c>
      <c r="W150" s="10">
        <f>+IF($H150=W$6,$G150,0)-IF($I150=W$6,$G150,0)</f>
        <v>0</v>
      </c>
      <c r="X150" s="10">
        <f>+IF($H150=X$6,$G150,0)-IF($I150=X$6,$G150,0)</f>
        <v>0</v>
      </c>
      <c r="Y150" s="10">
        <f>+IF($H150=Y$6,$G150,0)-IF($I150=Y$6,$G150,0)</f>
        <v>0</v>
      </c>
      <c r="Z150" s="10">
        <f>+IF($H150=Z$6,$G150,0)-IF($I150=Z$6,$G150,0)</f>
        <v>0</v>
      </c>
      <c r="AA150" s="10">
        <f>+IF($H150=AA$6,$G150,0)-IF($I150=AA$6,$G150,0)</f>
        <v>0</v>
      </c>
      <c r="AB150" s="10">
        <f>+IF($H150=AB$6,$G150,0)-IF($I150=AB$6,$G150,0)</f>
        <v>0</v>
      </c>
      <c r="AC150" s="10">
        <f>+IF($H150=AC$6,$G150,0)-IF($I150=AC$6,$G150,0)</f>
        <v>0</v>
      </c>
      <c r="AD150" s="10">
        <f>+IF($H150=AD$6,$G150,0)-IF($I150=AD$6,$G150,0)</f>
        <v>0</v>
      </c>
      <c r="AE150" s="10">
        <f>+IF($H150=AE$6,$G150,0)-IF($I150=AE$6,$G150,0)</f>
        <v>0</v>
      </c>
      <c r="AF150" s="10">
        <f>+IF($H150=AF$6,$G150,0)-IF($I150=AF$6,$G150,0)</f>
        <v>0</v>
      </c>
      <c r="AG150" s="10">
        <f>+IF($H150=AG$6,$C150,0)-IF($I150=AG$6,$C150,0)</f>
        <v>0</v>
      </c>
      <c r="AH150" s="10">
        <f>+IF($H150=AH$6,$C150,0)-IF($I150=AH$6,$C150,0)</f>
        <v>0</v>
      </c>
      <c r="AI150" s="10">
        <f>+IF($H150=AI$6,$C150,0)-IF($I150=AI$6,$C150,0)</f>
        <v>0</v>
      </c>
      <c r="AJ150" s="10">
        <f>+IF($H150=AJ$6,$C150,0)-IF($I150=AJ$6,$C150,0)</f>
        <v>0</v>
      </c>
      <c r="AK150" s="10">
        <f>IF(D150="payée",$E150,0)</f>
        <v>0</v>
      </c>
      <c r="AL150" s="10">
        <f>IF(D150="payée",$F150,0)</f>
        <v>0</v>
      </c>
      <c r="AM150" s="10">
        <f>IF(D150="perçue",-$E150,0)</f>
        <v>0</v>
      </c>
      <c r="AN150" s="10">
        <f>IF(D150="perçue",-$F150,0)</f>
        <v>0</v>
      </c>
      <c r="AO150" s="10">
        <f>+IF($H150=AO$6,$G150,0)-IF($I150=AO$6,$G150,0)</f>
        <v>0</v>
      </c>
      <c r="AP150" s="10">
        <f>+IF($H150=AP$6,$G150,0)-IF($I150=AP$6,$G150,0)</f>
        <v>0</v>
      </c>
      <c r="AQ150" s="10">
        <f>+IF($H150=AQ$6,$G150,0)-IF($I150=AQ$6,$G150,0)</f>
        <v>0</v>
      </c>
      <c r="AR150" s="10">
        <f>+IF($H150=AR$6,$G150,0)-IF($I150=AR$6,$G150,0)</f>
        <v>0</v>
      </c>
      <c r="AS150" s="10">
        <f>+IF($H150=AS$6,$G150,0)-IF($I150=AS$6,$G150,0)</f>
        <v>0</v>
      </c>
      <c r="AT150" s="10">
        <f>+IF($H150=AT$6,$G150,0)-IF($I150=AT$6,$G150,0)</f>
        <v>0</v>
      </c>
      <c r="AU150" s="10">
        <f>+IF($H150=AU$6,$G150,0)-IF($I150=AU$6,$G150,0)</f>
        <v>0</v>
      </c>
      <c r="AV150" s="10">
        <f>+IF($H150=AV$6,$G150,0)-IF($I150=AV$6,$G150,0)</f>
        <v>0</v>
      </c>
      <c r="AW150" s="10">
        <f>+IF($H150=AW$6,$G150,0)-IF($I150=AW$6,$G150,0)</f>
        <v>0</v>
      </c>
      <c r="AX150" s="10">
        <f>+IF($H150=AX$6,$G150,0)-IF($I150=AX$6,$G150,0)</f>
        <v>0</v>
      </c>
      <c r="AY150" s="10">
        <f>+IF($H150=AY$6,$G150,0)-IF($I150=AY$6,$G150,0)</f>
        <v>0</v>
      </c>
      <c r="AZ150" s="10">
        <f>+IF($H150=AZ$6,$G150,0)-IF($I150=AZ$6,$G150,0)</f>
        <v>0</v>
      </c>
      <c r="BA150" s="10">
        <f>+IF($H150=BA$6,$C150,0)-IF($I150=BA$6,$C150,0)</f>
        <v>0</v>
      </c>
      <c r="BB150" s="10">
        <f>+IF($H150=BB$6,$C150,0)-IF($I150=BB$6,$C150,0)</f>
        <v>0</v>
      </c>
      <c r="BC150" s="10">
        <f>+IF($H150=BC$6,$C150,0)-IF($I150=BC$6,$C150,0)</f>
        <v>0</v>
      </c>
      <c r="BD150" s="10">
        <f>+IF($H150=BD$6,$C150,0)-IF($I150=BD$6,$C150,0)</f>
        <v>0</v>
      </c>
      <c r="BE150" s="10">
        <f>+IF($H150=BE$6,$C150,0)-IF($I150=BE$6,$C150,0)</f>
        <v>0</v>
      </c>
      <c r="BF150" s="10">
        <f>+IF($H150=BF$6,$C150,0)-IF($I150=BF$6,$C150,0)</f>
        <v>0</v>
      </c>
      <c r="BG150" s="10">
        <f>+IF($H150=BG$6,$C150,0)-IF($I150=BG$6,$C150,0)</f>
        <v>0</v>
      </c>
      <c r="BH150" s="10">
        <f>+IF($H150=BH$6,$C150,0)-IF($I150=BH$6,$C150,0)</f>
        <v>0</v>
      </c>
      <c r="BI150" s="10">
        <f>+IF($H150=BI$6,$G150,0)-IF($I150=BI$6,$G150,0)</f>
        <v>0</v>
      </c>
      <c r="BJ150" s="10">
        <f>+IF($H150=BJ$6,$G150,0)-IF($I150=BJ$6,$G150,0)</f>
        <v>0</v>
      </c>
      <c r="BK150" s="10">
        <f>+IF($H150=BK$6,$G150,0)-IF($I150=BK$6,$G150,0)</f>
        <v>0</v>
      </c>
      <c r="BL150" s="10">
        <f>+IF($H150=BL$6,$G150,0)-IF($I150=BL$6,$G150,0)</f>
        <v>0</v>
      </c>
      <c r="BM150" s="10">
        <f>+IF($H150=BM$6,$G150,0)-IF($I150=BM$6,$G150,0)</f>
        <v>0</v>
      </c>
      <c r="BN150" s="10">
        <f>+IF($H150=BN$6,$G150,0)-IF($I150=BN$6,$G150,0)</f>
        <v>0</v>
      </c>
      <c r="BO150" s="10">
        <f>+IF($H150=BO$6,$G150,0)-IF($I150=BO$6,$G150,0)</f>
        <v>0</v>
      </c>
      <c r="BP150" s="10">
        <f>+IF($H150=BP$6,$G150,0)-IF($I150=BP$6,$G150,0)</f>
        <v>0</v>
      </c>
      <c r="BQ150" s="10">
        <f>+IF($H150=BQ$6,$G150,0)-IF($I150=BQ$6,$G150,0)</f>
        <v>0</v>
      </c>
      <c r="BR150" s="10">
        <f>SUM(J150:BQ150)</f>
        <v>0</v>
      </c>
    </row>
    <row r="151" spans="2:70" s="9" customFormat="1" x14ac:dyDescent="0.25">
      <c r="B151" s="16"/>
      <c r="C151" s="11"/>
      <c r="D151" s="11"/>
      <c r="E151" s="11">
        <f>ROUND(IF(D151='[1]Liste choix'!$C$8,0,IF($H151=$S$6,(C151/1.14975*0.05*0.5),C151/1.14975*0.05)),2)</f>
        <v>0</v>
      </c>
      <c r="F151" s="11">
        <f>ROUND(IF(D151='[1]Liste choix'!$C$8,0,IF($H151=$S$6,C151/1.14975*0.09975*0.5,C151/1.14975*0.09975)),2)</f>
        <v>0</v>
      </c>
      <c r="G151" s="11">
        <f>C151-E151-F151</f>
        <v>0</v>
      </c>
      <c r="J151" s="10">
        <f>+IF($H151=$J$6,$G151,0)-IF($I151=$J$6,$G151,0)</f>
        <v>0</v>
      </c>
      <c r="K151" s="10">
        <f>+IF($H151=K$6,$G151,0)-IF($I151=K$6,$G151,0)</f>
        <v>0</v>
      </c>
      <c r="L151" s="10">
        <f>+IF($H151=L$6,$G151,0)-IF($I151=L$6,$G151,0)</f>
        <v>0</v>
      </c>
      <c r="M151" s="10">
        <f>+IF($H151=M$6,$G151,0)-IF($I151=M$6,$G151,0)</f>
        <v>0</v>
      </c>
      <c r="N151" s="10">
        <f>+IF($H151=N$6,$G151,0)-IF($I151=N$6,$G151,0)</f>
        <v>0</v>
      </c>
      <c r="O151" s="10">
        <f>+IF($H151=O$6,$G151,0)-IF($I151=O$6,$G151,0)</f>
        <v>0</v>
      </c>
      <c r="P151" s="10">
        <f>+IF($H151=P$6,$G151,0)-IF($I151=P$6,$G151,0)</f>
        <v>0</v>
      </c>
      <c r="Q151" s="10">
        <f>+IF($H151=Q$6,$G151,0)-IF($I151=Q$6,$G151,0)</f>
        <v>0</v>
      </c>
      <c r="R151" s="10">
        <f>+IF($H151=R$6,$G151,0)-IF($I151=R$6,$G151,0)</f>
        <v>0</v>
      </c>
      <c r="S151" s="10">
        <f>+IF($H151=S$6,$G151,0)-IF($I151=S$6,$G151,0)</f>
        <v>0</v>
      </c>
      <c r="T151" s="10">
        <f>+IF($H151=T$6,$G151,0)-IF($I151=T$6,$G151,0)</f>
        <v>0</v>
      </c>
      <c r="U151" s="10">
        <f>+IF($H151=U$6,$G151,0)-IF($I151=U$6,$G151,0)</f>
        <v>0</v>
      </c>
      <c r="V151" s="10">
        <f>+IF($H151=V$6,$G151,0)-IF($I151=V$6,$G151,0)</f>
        <v>0</v>
      </c>
      <c r="W151" s="10">
        <f>+IF($H151=W$6,$G151,0)-IF($I151=W$6,$G151,0)</f>
        <v>0</v>
      </c>
      <c r="X151" s="10">
        <f>+IF($H151=X$6,$G151,0)-IF($I151=X$6,$G151,0)</f>
        <v>0</v>
      </c>
      <c r="Y151" s="10">
        <f>+IF($H151=Y$6,$G151,0)-IF($I151=Y$6,$G151,0)</f>
        <v>0</v>
      </c>
      <c r="Z151" s="10">
        <f>+IF($H151=Z$6,$G151,0)-IF($I151=Z$6,$G151,0)</f>
        <v>0</v>
      </c>
      <c r="AA151" s="10">
        <f>+IF($H151=AA$6,$G151,0)-IF($I151=AA$6,$G151,0)</f>
        <v>0</v>
      </c>
      <c r="AB151" s="10">
        <f>+IF($H151=AB$6,$G151,0)-IF($I151=AB$6,$G151,0)</f>
        <v>0</v>
      </c>
      <c r="AC151" s="10">
        <f>+IF($H151=AC$6,$G151,0)-IF($I151=AC$6,$G151,0)</f>
        <v>0</v>
      </c>
      <c r="AD151" s="10">
        <f>+IF($H151=AD$6,$G151,0)-IF($I151=AD$6,$G151,0)</f>
        <v>0</v>
      </c>
      <c r="AE151" s="10">
        <f>+IF($H151=AE$6,$G151,0)-IF($I151=AE$6,$G151,0)</f>
        <v>0</v>
      </c>
      <c r="AF151" s="10">
        <f>+IF($H151=AF$6,$G151,0)-IF($I151=AF$6,$G151,0)</f>
        <v>0</v>
      </c>
      <c r="AG151" s="10">
        <f>+IF($H151=AG$6,$C151,0)-IF($I151=AG$6,$C151,0)</f>
        <v>0</v>
      </c>
      <c r="AH151" s="10">
        <f>+IF($H151=AH$6,$C151,0)-IF($I151=AH$6,$C151,0)</f>
        <v>0</v>
      </c>
      <c r="AI151" s="10">
        <f>+IF($H151=AI$6,$C151,0)-IF($I151=AI$6,$C151,0)</f>
        <v>0</v>
      </c>
      <c r="AJ151" s="10">
        <f>+IF($H151=AJ$6,$C151,0)-IF($I151=AJ$6,$C151,0)</f>
        <v>0</v>
      </c>
      <c r="AK151" s="10">
        <f>IF(D151="payée",$E151,0)</f>
        <v>0</v>
      </c>
      <c r="AL151" s="10">
        <f>IF(D151="payée",$F151,0)</f>
        <v>0</v>
      </c>
      <c r="AM151" s="10">
        <f>IF(D151="perçue",-$E151,0)</f>
        <v>0</v>
      </c>
      <c r="AN151" s="10">
        <f>IF(D151="perçue",-$F151,0)</f>
        <v>0</v>
      </c>
      <c r="AO151" s="10">
        <f>+IF($H151=AO$6,$G151,0)-IF($I151=AO$6,$G151,0)</f>
        <v>0</v>
      </c>
      <c r="AP151" s="10">
        <f>+IF($H151=AP$6,$G151,0)-IF($I151=AP$6,$G151,0)</f>
        <v>0</v>
      </c>
      <c r="AQ151" s="10">
        <f>+IF($H151=AQ$6,$G151,0)-IF($I151=AQ$6,$G151,0)</f>
        <v>0</v>
      </c>
      <c r="AR151" s="10">
        <f>+IF($H151=AR$6,$G151,0)-IF($I151=AR$6,$G151,0)</f>
        <v>0</v>
      </c>
      <c r="AS151" s="10">
        <f>+IF($H151=AS$6,$G151,0)-IF($I151=AS$6,$G151,0)</f>
        <v>0</v>
      </c>
      <c r="AT151" s="10">
        <f>+IF($H151=AT$6,$G151,0)-IF($I151=AT$6,$G151,0)</f>
        <v>0</v>
      </c>
      <c r="AU151" s="10">
        <f>+IF($H151=AU$6,$G151,0)-IF($I151=AU$6,$G151,0)</f>
        <v>0</v>
      </c>
      <c r="AV151" s="10">
        <f>+IF($H151=AV$6,$G151,0)-IF($I151=AV$6,$G151,0)</f>
        <v>0</v>
      </c>
      <c r="AW151" s="10">
        <f>+IF($H151=AW$6,$G151,0)-IF($I151=AW$6,$G151,0)</f>
        <v>0</v>
      </c>
      <c r="AX151" s="10">
        <f>+IF($H151=AX$6,$G151,0)-IF($I151=AX$6,$G151,0)</f>
        <v>0</v>
      </c>
      <c r="AY151" s="10">
        <f>+IF($H151=AY$6,$G151,0)-IF($I151=AY$6,$G151,0)</f>
        <v>0</v>
      </c>
      <c r="AZ151" s="10">
        <f>+IF($H151=AZ$6,$G151,0)-IF($I151=AZ$6,$G151,0)</f>
        <v>0</v>
      </c>
      <c r="BA151" s="10">
        <f>+IF($H151=BA$6,$C151,0)-IF($I151=BA$6,$C151,0)</f>
        <v>0</v>
      </c>
      <c r="BB151" s="10">
        <f>+IF($H151=BB$6,$C151,0)-IF($I151=BB$6,$C151,0)</f>
        <v>0</v>
      </c>
      <c r="BC151" s="10">
        <f>+IF($H151=BC$6,$C151,0)-IF($I151=BC$6,$C151,0)</f>
        <v>0</v>
      </c>
      <c r="BD151" s="10">
        <f>+IF($H151=BD$6,$C151,0)-IF($I151=BD$6,$C151,0)</f>
        <v>0</v>
      </c>
      <c r="BE151" s="10">
        <f>+IF($H151=BE$6,$C151,0)-IF($I151=BE$6,$C151,0)</f>
        <v>0</v>
      </c>
      <c r="BF151" s="10">
        <f>+IF($H151=BF$6,$C151,0)-IF($I151=BF$6,$C151,0)</f>
        <v>0</v>
      </c>
      <c r="BG151" s="10">
        <f>+IF($H151=BG$6,$C151,0)-IF($I151=BG$6,$C151,0)</f>
        <v>0</v>
      </c>
      <c r="BH151" s="10">
        <f>+IF($H151=BH$6,$C151,0)-IF($I151=BH$6,$C151,0)</f>
        <v>0</v>
      </c>
      <c r="BI151" s="10">
        <f>+IF($H151=BI$6,$G151,0)-IF($I151=BI$6,$G151,0)</f>
        <v>0</v>
      </c>
      <c r="BJ151" s="10">
        <f>+IF($H151=BJ$6,$G151,0)-IF($I151=BJ$6,$G151,0)</f>
        <v>0</v>
      </c>
      <c r="BK151" s="10">
        <f>+IF($H151=BK$6,$G151,0)-IF($I151=BK$6,$G151,0)</f>
        <v>0</v>
      </c>
      <c r="BL151" s="10">
        <f>+IF($H151=BL$6,$G151,0)-IF($I151=BL$6,$G151,0)</f>
        <v>0</v>
      </c>
      <c r="BM151" s="10">
        <f>+IF($H151=BM$6,$G151,0)-IF($I151=BM$6,$G151,0)</f>
        <v>0</v>
      </c>
      <c r="BN151" s="10">
        <f>+IF($H151=BN$6,$G151,0)-IF($I151=BN$6,$G151,0)</f>
        <v>0</v>
      </c>
      <c r="BO151" s="10">
        <f>+IF($H151=BO$6,$G151,0)-IF($I151=BO$6,$G151,0)</f>
        <v>0</v>
      </c>
      <c r="BP151" s="10">
        <f>+IF($H151=BP$6,$G151,0)-IF($I151=BP$6,$G151,0)</f>
        <v>0</v>
      </c>
      <c r="BQ151" s="10">
        <f>+IF($H151=BQ$6,$G151,0)-IF($I151=BQ$6,$G151,0)</f>
        <v>0</v>
      </c>
      <c r="BR151" s="10">
        <f>SUM(J151:BQ151)</f>
        <v>0</v>
      </c>
    </row>
    <row r="152" spans="2:70" s="9" customFormat="1" x14ac:dyDescent="0.25">
      <c r="B152" s="16"/>
      <c r="C152" s="11"/>
      <c r="D152" s="11"/>
      <c r="E152" s="11">
        <f>ROUND(IF(D152='[1]Liste choix'!$C$8,0,IF($H152=$S$6,(C152/1.14975*0.05*0.5),C152/1.14975*0.05)),2)</f>
        <v>0</v>
      </c>
      <c r="F152" s="11">
        <f>ROUND(IF(D152='[1]Liste choix'!$C$8,0,IF($H152=$S$6,C152/1.14975*0.09975*0.5,C152/1.14975*0.09975)),2)</f>
        <v>0</v>
      </c>
      <c r="G152" s="11">
        <f>C152-E152-F152</f>
        <v>0</v>
      </c>
      <c r="J152" s="10">
        <f>+IF($H152=$J$6,$G152,0)-IF($I152=$J$6,$G152,0)</f>
        <v>0</v>
      </c>
      <c r="K152" s="10">
        <f>+IF($H152=K$6,$G152,0)-IF($I152=K$6,$G152,0)</f>
        <v>0</v>
      </c>
      <c r="L152" s="10">
        <f>+IF($H152=L$6,$G152,0)-IF($I152=L$6,$G152,0)</f>
        <v>0</v>
      </c>
      <c r="M152" s="10">
        <f>+IF($H152=M$6,$G152,0)-IF($I152=M$6,$G152,0)</f>
        <v>0</v>
      </c>
      <c r="N152" s="10">
        <f>+IF($H152=N$6,$G152,0)-IF($I152=N$6,$G152,0)</f>
        <v>0</v>
      </c>
      <c r="O152" s="10">
        <f>+IF($H152=O$6,$G152,0)-IF($I152=O$6,$G152,0)</f>
        <v>0</v>
      </c>
      <c r="P152" s="10">
        <f>+IF($H152=P$6,$G152,0)-IF($I152=P$6,$G152,0)</f>
        <v>0</v>
      </c>
      <c r="Q152" s="10">
        <f>+IF($H152=Q$6,$G152,0)-IF($I152=Q$6,$G152,0)</f>
        <v>0</v>
      </c>
      <c r="R152" s="10">
        <f>+IF($H152=R$6,$G152,0)-IF($I152=R$6,$G152,0)</f>
        <v>0</v>
      </c>
      <c r="S152" s="10">
        <f>+IF($H152=S$6,$G152,0)-IF($I152=S$6,$G152,0)</f>
        <v>0</v>
      </c>
      <c r="T152" s="10">
        <f>+IF($H152=T$6,$G152,0)-IF($I152=T$6,$G152,0)</f>
        <v>0</v>
      </c>
      <c r="U152" s="10">
        <f>+IF($H152=U$6,$G152,0)-IF($I152=U$6,$G152,0)</f>
        <v>0</v>
      </c>
      <c r="V152" s="10">
        <f>+IF($H152=V$6,$G152,0)-IF($I152=V$6,$G152,0)</f>
        <v>0</v>
      </c>
      <c r="W152" s="10">
        <f>+IF($H152=W$6,$G152,0)-IF($I152=W$6,$G152,0)</f>
        <v>0</v>
      </c>
      <c r="X152" s="10">
        <f>+IF($H152=X$6,$G152,0)-IF($I152=X$6,$G152,0)</f>
        <v>0</v>
      </c>
      <c r="Y152" s="10">
        <f>+IF($H152=Y$6,$G152,0)-IF($I152=Y$6,$G152,0)</f>
        <v>0</v>
      </c>
      <c r="Z152" s="10">
        <f>+IF($H152=Z$6,$G152,0)-IF($I152=Z$6,$G152,0)</f>
        <v>0</v>
      </c>
      <c r="AA152" s="10">
        <f>+IF($H152=AA$6,$G152,0)-IF($I152=AA$6,$G152,0)</f>
        <v>0</v>
      </c>
      <c r="AB152" s="10">
        <f>+IF($H152=AB$6,$G152,0)-IF($I152=AB$6,$G152,0)</f>
        <v>0</v>
      </c>
      <c r="AC152" s="10">
        <f>+IF($H152=AC$6,$G152,0)-IF($I152=AC$6,$G152,0)</f>
        <v>0</v>
      </c>
      <c r="AD152" s="10">
        <f>+IF($H152=AD$6,$G152,0)-IF($I152=AD$6,$G152,0)</f>
        <v>0</v>
      </c>
      <c r="AE152" s="10">
        <f>+IF($H152=AE$6,$G152,0)-IF($I152=AE$6,$G152,0)</f>
        <v>0</v>
      </c>
      <c r="AF152" s="10">
        <f>+IF($H152=AF$6,$G152,0)-IF($I152=AF$6,$G152,0)</f>
        <v>0</v>
      </c>
      <c r="AG152" s="10">
        <f>+IF($H152=AG$6,$C152,0)-IF($I152=AG$6,$C152,0)</f>
        <v>0</v>
      </c>
      <c r="AH152" s="10">
        <f>+IF($H152=AH$6,$C152,0)-IF($I152=AH$6,$C152,0)</f>
        <v>0</v>
      </c>
      <c r="AI152" s="10">
        <f>+IF($H152=AI$6,$C152,0)-IF($I152=AI$6,$C152,0)</f>
        <v>0</v>
      </c>
      <c r="AJ152" s="10">
        <f>+IF($H152=AJ$6,$C152,0)-IF($I152=AJ$6,$C152,0)</f>
        <v>0</v>
      </c>
      <c r="AK152" s="10">
        <f>IF(D152="payée",$E152,0)</f>
        <v>0</v>
      </c>
      <c r="AL152" s="10">
        <f>IF(D152="payée",$F152,0)</f>
        <v>0</v>
      </c>
      <c r="AM152" s="10">
        <f>IF(D152="perçue",-$E152,0)</f>
        <v>0</v>
      </c>
      <c r="AN152" s="10">
        <f>IF(D152="perçue",-$F152,0)</f>
        <v>0</v>
      </c>
      <c r="AO152" s="10">
        <f>+IF($H152=AO$6,$G152,0)-IF($I152=AO$6,$G152,0)</f>
        <v>0</v>
      </c>
      <c r="AP152" s="10">
        <f>+IF($H152=AP$6,$G152,0)-IF($I152=AP$6,$G152,0)</f>
        <v>0</v>
      </c>
      <c r="AQ152" s="10">
        <f>+IF($H152=AQ$6,$G152,0)-IF($I152=AQ$6,$G152,0)</f>
        <v>0</v>
      </c>
      <c r="AR152" s="10">
        <f>+IF($H152=AR$6,$G152,0)-IF($I152=AR$6,$G152,0)</f>
        <v>0</v>
      </c>
      <c r="AS152" s="10">
        <f>+IF($H152=AS$6,$G152,0)-IF($I152=AS$6,$G152,0)</f>
        <v>0</v>
      </c>
      <c r="AT152" s="10">
        <f>+IF($H152=AT$6,$G152,0)-IF($I152=AT$6,$G152,0)</f>
        <v>0</v>
      </c>
      <c r="AU152" s="10">
        <f>+IF($H152=AU$6,$G152,0)-IF($I152=AU$6,$G152,0)</f>
        <v>0</v>
      </c>
      <c r="AV152" s="10">
        <f>+IF($H152=AV$6,$G152,0)-IF($I152=AV$6,$G152,0)</f>
        <v>0</v>
      </c>
      <c r="AW152" s="10">
        <f>+IF($H152=AW$6,$G152,0)-IF($I152=AW$6,$G152,0)</f>
        <v>0</v>
      </c>
      <c r="AX152" s="10">
        <f>+IF($H152=AX$6,$G152,0)-IF($I152=AX$6,$G152,0)</f>
        <v>0</v>
      </c>
      <c r="AY152" s="10">
        <f>+IF($H152=AY$6,$G152,0)-IF($I152=AY$6,$G152,0)</f>
        <v>0</v>
      </c>
      <c r="AZ152" s="10">
        <f>+IF($H152=AZ$6,$G152,0)-IF($I152=AZ$6,$G152,0)</f>
        <v>0</v>
      </c>
      <c r="BA152" s="10">
        <f>+IF($H152=BA$6,$C152,0)-IF($I152=BA$6,$C152,0)</f>
        <v>0</v>
      </c>
      <c r="BB152" s="10">
        <f>+IF($H152=BB$6,$C152,0)-IF($I152=BB$6,$C152,0)</f>
        <v>0</v>
      </c>
      <c r="BC152" s="10">
        <f>+IF($H152=BC$6,$C152,0)-IF($I152=BC$6,$C152,0)</f>
        <v>0</v>
      </c>
      <c r="BD152" s="10">
        <f>+IF($H152=BD$6,$C152,0)-IF($I152=BD$6,$C152,0)</f>
        <v>0</v>
      </c>
      <c r="BE152" s="10">
        <f>+IF($H152=BE$6,$C152,0)-IF($I152=BE$6,$C152,0)</f>
        <v>0</v>
      </c>
      <c r="BF152" s="10">
        <f>+IF($H152=BF$6,$C152,0)-IF($I152=BF$6,$C152,0)</f>
        <v>0</v>
      </c>
      <c r="BG152" s="10">
        <f>+IF($H152=BG$6,$C152,0)-IF($I152=BG$6,$C152,0)</f>
        <v>0</v>
      </c>
      <c r="BH152" s="10">
        <f>+IF($H152=BH$6,$C152,0)-IF($I152=BH$6,$C152,0)</f>
        <v>0</v>
      </c>
      <c r="BI152" s="10">
        <f>+IF($H152=BI$6,$G152,0)-IF($I152=BI$6,$G152,0)</f>
        <v>0</v>
      </c>
      <c r="BJ152" s="10">
        <f>+IF($H152=BJ$6,$G152,0)-IF($I152=BJ$6,$G152,0)</f>
        <v>0</v>
      </c>
      <c r="BK152" s="10">
        <f>+IF($H152=BK$6,$G152,0)-IF($I152=BK$6,$G152,0)</f>
        <v>0</v>
      </c>
      <c r="BL152" s="10">
        <f>+IF($H152=BL$6,$G152,0)-IF($I152=BL$6,$G152,0)</f>
        <v>0</v>
      </c>
      <c r="BM152" s="10">
        <f>+IF($H152=BM$6,$G152,0)-IF($I152=BM$6,$G152,0)</f>
        <v>0</v>
      </c>
      <c r="BN152" s="10">
        <f>+IF($H152=BN$6,$G152,0)-IF($I152=BN$6,$G152,0)</f>
        <v>0</v>
      </c>
      <c r="BO152" s="10">
        <f>+IF($H152=BO$6,$G152,0)-IF($I152=BO$6,$G152,0)</f>
        <v>0</v>
      </c>
      <c r="BP152" s="10">
        <f>+IF($H152=BP$6,$G152,0)-IF($I152=BP$6,$G152,0)</f>
        <v>0</v>
      </c>
      <c r="BQ152" s="10">
        <f>+IF($H152=BQ$6,$G152,0)-IF($I152=BQ$6,$G152,0)</f>
        <v>0</v>
      </c>
      <c r="BR152" s="10">
        <f>SUM(J152:BQ152)</f>
        <v>0</v>
      </c>
    </row>
    <row r="153" spans="2:70" s="9" customFormat="1" x14ac:dyDescent="0.25">
      <c r="B153" s="16"/>
      <c r="C153" s="11"/>
      <c r="D153" s="11"/>
      <c r="E153" s="11">
        <f>ROUND(IF(D153='[1]Liste choix'!$C$8,0,IF($H153=$S$6,(C153/1.14975*0.05*0.5),C153/1.14975*0.05)),2)</f>
        <v>0</v>
      </c>
      <c r="F153" s="11">
        <f>ROUND(IF(D153='[1]Liste choix'!$C$8,0,IF($H153=$S$6,C153/1.14975*0.09975*0.5,C153/1.14975*0.09975)),2)</f>
        <v>0</v>
      </c>
      <c r="G153" s="11">
        <f>C153-E153-F153</f>
        <v>0</v>
      </c>
      <c r="J153" s="10">
        <f>+IF($H153=$J$6,$G153,0)-IF($I153=$J$6,$G153,0)</f>
        <v>0</v>
      </c>
      <c r="K153" s="10">
        <f>+IF($H153=K$6,$G153,0)-IF($I153=K$6,$G153,0)</f>
        <v>0</v>
      </c>
      <c r="L153" s="10">
        <f>+IF($H153=L$6,$G153,0)-IF($I153=L$6,$G153,0)</f>
        <v>0</v>
      </c>
      <c r="M153" s="10">
        <f>+IF($H153=M$6,$G153,0)-IF($I153=M$6,$G153,0)</f>
        <v>0</v>
      </c>
      <c r="N153" s="10">
        <f>+IF($H153=N$6,$G153,0)-IF($I153=N$6,$G153,0)</f>
        <v>0</v>
      </c>
      <c r="O153" s="10">
        <f>+IF($H153=O$6,$G153,0)-IF($I153=O$6,$G153,0)</f>
        <v>0</v>
      </c>
      <c r="P153" s="10">
        <f>+IF($H153=P$6,$G153,0)-IF($I153=P$6,$G153,0)</f>
        <v>0</v>
      </c>
      <c r="Q153" s="10">
        <f>+IF($H153=Q$6,$G153,0)-IF($I153=Q$6,$G153,0)</f>
        <v>0</v>
      </c>
      <c r="R153" s="10">
        <f>+IF($H153=R$6,$G153,0)-IF($I153=R$6,$G153,0)</f>
        <v>0</v>
      </c>
      <c r="S153" s="10">
        <f>+IF($H153=S$6,$G153,0)-IF($I153=S$6,$G153,0)</f>
        <v>0</v>
      </c>
      <c r="T153" s="10">
        <f>+IF($H153=T$6,$G153,0)-IF($I153=T$6,$G153,0)</f>
        <v>0</v>
      </c>
      <c r="U153" s="10">
        <f>+IF($H153=U$6,$G153,0)-IF($I153=U$6,$G153,0)</f>
        <v>0</v>
      </c>
      <c r="V153" s="10">
        <f>+IF($H153=V$6,$G153,0)-IF($I153=V$6,$G153,0)</f>
        <v>0</v>
      </c>
      <c r="W153" s="10">
        <f>+IF($H153=W$6,$G153,0)-IF($I153=W$6,$G153,0)</f>
        <v>0</v>
      </c>
      <c r="X153" s="10">
        <f>+IF($H153=X$6,$G153,0)-IF($I153=X$6,$G153,0)</f>
        <v>0</v>
      </c>
      <c r="Y153" s="10">
        <f>+IF($H153=Y$6,$G153,0)-IF($I153=Y$6,$G153,0)</f>
        <v>0</v>
      </c>
      <c r="Z153" s="10">
        <f>+IF($H153=Z$6,$G153,0)-IF($I153=Z$6,$G153,0)</f>
        <v>0</v>
      </c>
      <c r="AA153" s="10">
        <f>+IF($H153=AA$6,$G153,0)-IF($I153=AA$6,$G153,0)</f>
        <v>0</v>
      </c>
      <c r="AB153" s="10">
        <f>+IF($H153=AB$6,$G153,0)-IF($I153=AB$6,$G153,0)</f>
        <v>0</v>
      </c>
      <c r="AC153" s="10">
        <f>+IF($H153=AC$6,$G153,0)-IF($I153=AC$6,$G153,0)</f>
        <v>0</v>
      </c>
      <c r="AD153" s="10">
        <f>+IF($H153=AD$6,$G153,0)-IF($I153=AD$6,$G153,0)</f>
        <v>0</v>
      </c>
      <c r="AE153" s="10">
        <f>+IF($H153=AE$6,$G153,0)-IF($I153=AE$6,$G153,0)</f>
        <v>0</v>
      </c>
      <c r="AF153" s="10">
        <f>+IF($H153=AF$6,$G153,0)-IF($I153=AF$6,$G153,0)</f>
        <v>0</v>
      </c>
      <c r="AG153" s="10">
        <f>+IF($H153=AG$6,$C153,0)-IF($I153=AG$6,$C153,0)</f>
        <v>0</v>
      </c>
      <c r="AH153" s="10">
        <f>+IF($H153=AH$6,$C153,0)-IF($I153=AH$6,$C153,0)</f>
        <v>0</v>
      </c>
      <c r="AI153" s="10">
        <f>+IF($H153=AI$6,$C153,0)-IF($I153=AI$6,$C153,0)</f>
        <v>0</v>
      </c>
      <c r="AJ153" s="10">
        <f>+IF($H153=AJ$6,$C153,0)-IF($I153=AJ$6,$C153,0)</f>
        <v>0</v>
      </c>
      <c r="AK153" s="10">
        <f>IF(D153="payée",$E153,0)</f>
        <v>0</v>
      </c>
      <c r="AL153" s="10">
        <f>IF(D153="payée",$F153,0)</f>
        <v>0</v>
      </c>
      <c r="AM153" s="10">
        <f>IF(D153="perçue",-$E153,0)</f>
        <v>0</v>
      </c>
      <c r="AN153" s="10">
        <f>IF(D153="perçue",-$F153,0)</f>
        <v>0</v>
      </c>
      <c r="AO153" s="10">
        <f>+IF($H153=AO$6,$G153,0)-IF($I153=AO$6,$G153,0)</f>
        <v>0</v>
      </c>
      <c r="AP153" s="10">
        <f>+IF($H153=AP$6,$G153,0)-IF($I153=AP$6,$G153,0)</f>
        <v>0</v>
      </c>
      <c r="AQ153" s="10">
        <f>+IF($H153=AQ$6,$G153,0)-IF($I153=AQ$6,$G153,0)</f>
        <v>0</v>
      </c>
      <c r="AR153" s="10">
        <f>+IF($H153=AR$6,$G153,0)-IF($I153=AR$6,$G153,0)</f>
        <v>0</v>
      </c>
      <c r="AS153" s="10">
        <f>+IF($H153=AS$6,$G153,0)-IF($I153=AS$6,$G153,0)</f>
        <v>0</v>
      </c>
      <c r="AT153" s="10">
        <f>+IF($H153=AT$6,$G153,0)-IF($I153=AT$6,$G153,0)</f>
        <v>0</v>
      </c>
      <c r="AU153" s="10">
        <f>+IF($H153=AU$6,$G153,0)-IF($I153=AU$6,$G153,0)</f>
        <v>0</v>
      </c>
      <c r="AV153" s="10">
        <f>+IF($H153=AV$6,$G153,0)-IF($I153=AV$6,$G153,0)</f>
        <v>0</v>
      </c>
      <c r="AW153" s="10">
        <f>+IF($H153=AW$6,$G153,0)-IF($I153=AW$6,$G153,0)</f>
        <v>0</v>
      </c>
      <c r="AX153" s="10">
        <f>+IF($H153=AX$6,$G153,0)-IF($I153=AX$6,$G153,0)</f>
        <v>0</v>
      </c>
      <c r="AY153" s="10">
        <f>+IF($H153=AY$6,$G153,0)-IF($I153=AY$6,$G153,0)</f>
        <v>0</v>
      </c>
      <c r="AZ153" s="10">
        <f>+IF($H153=AZ$6,$G153,0)-IF($I153=AZ$6,$G153,0)</f>
        <v>0</v>
      </c>
      <c r="BA153" s="10">
        <f>+IF($H153=BA$6,$C153,0)-IF($I153=BA$6,$C153,0)</f>
        <v>0</v>
      </c>
      <c r="BB153" s="10">
        <f>+IF($H153=BB$6,$C153,0)-IF($I153=BB$6,$C153,0)</f>
        <v>0</v>
      </c>
      <c r="BC153" s="10">
        <f>+IF($H153=BC$6,$C153,0)-IF($I153=BC$6,$C153,0)</f>
        <v>0</v>
      </c>
      <c r="BD153" s="10">
        <f>+IF($H153=BD$6,$C153,0)-IF($I153=BD$6,$C153,0)</f>
        <v>0</v>
      </c>
      <c r="BE153" s="10">
        <f>+IF($H153=BE$6,$C153,0)-IF($I153=BE$6,$C153,0)</f>
        <v>0</v>
      </c>
      <c r="BF153" s="10">
        <f>+IF($H153=BF$6,$C153,0)-IF($I153=BF$6,$C153,0)</f>
        <v>0</v>
      </c>
      <c r="BG153" s="10">
        <f>+IF($H153=BG$6,$C153,0)-IF($I153=BG$6,$C153,0)</f>
        <v>0</v>
      </c>
      <c r="BH153" s="10">
        <f>+IF($H153=BH$6,$C153,0)-IF($I153=BH$6,$C153,0)</f>
        <v>0</v>
      </c>
      <c r="BI153" s="10">
        <f>+IF($H153=BI$6,$G153,0)-IF($I153=BI$6,$G153,0)</f>
        <v>0</v>
      </c>
      <c r="BJ153" s="10">
        <f>+IF($H153=BJ$6,$G153,0)-IF($I153=BJ$6,$G153,0)</f>
        <v>0</v>
      </c>
      <c r="BK153" s="10">
        <f>+IF($H153=BK$6,$G153,0)-IF($I153=BK$6,$G153,0)</f>
        <v>0</v>
      </c>
      <c r="BL153" s="10">
        <f>+IF($H153=BL$6,$G153,0)-IF($I153=BL$6,$G153,0)</f>
        <v>0</v>
      </c>
      <c r="BM153" s="10">
        <f>+IF($H153=BM$6,$G153,0)-IF($I153=BM$6,$G153,0)</f>
        <v>0</v>
      </c>
      <c r="BN153" s="10">
        <f>+IF($H153=BN$6,$G153,0)-IF($I153=BN$6,$G153,0)</f>
        <v>0</v>
      </c>
      <c r="BO153" s="10">
        <f>+IF($H153=BO$6,$G153,0)-IF($I153=BO$6,$G153,0)</f>
        <v>0</v>
      </c>
      <c r="BP153" s="10">
        <f>+IF($H153=BP$6,$G153,0)-IF($I153=BP$6,$G153,0)</f>
        <v>0</v>
      </c>
      <c r="BQ153" s="10">
        <f>+IF($H153=BQ$6,$G153,0)-IF($I153=BQ$6,$G153,0)</f>
        <v>0</v>
      </c>
      <c r="BR153" s="10">
        <f>SUM(J153:BQ153)</f>
        <v>0</v>
      </c>
    </row>
    <row r="154" spans="2:70" s="9" customFormat="1" x14ac:dyDescent="0.25">
      <c r="B154" s="16"/>
      <c r="C154" s="11"/>
      <c r="D154" s="11"/>
      <c r="E154" s="11">
        <f>ROUND(IF(D154='[1]Liste choix'!$C$8,0,IF($H154=$S$6,(C154/1.14975*0.05*0.5),C154/1.14975*0.05)),2)</f>
        <v>0</v>
      </c>
      <c r="F154" s="11">
        <f>ROUND(IF(D154='[1]Liste choix'!$C$8,0,IF($H154=$S$6,C154/1.14975*0.09975*0.5,C154/1.14975*0.09975)),2)</f>
        <v>0</v>
      </c>
      <c r="G154" s="11">
        <f>C154-E154-F154</f>
        <v>0</v>
      </c>
      <c r="J154" s="10">
        <f>+IF($H154=$J$6,$G154,0)-IF($I154=$J$6,$G154,0)</f>
        <v>0</v>
      </c>
      <c r="K154" s="10">
        <f>+IF($H154=K$6,$G154,0)-IF($I154=K$6,$G154,0)</f>
        <v>0</v>
      </c>
      <c r="L154" s="10">
        <f>+IF($H154=L$6,$G154,0)-IF($I154=L$6,$G154,0)</f>
        <v>0</v>
      </c>
      <c r="M154" s="10">
        <f>+IF($H154=M$6,$G154,0)-IF($I154=M$6,$G154,0)</f>
        <v>0</v>
      </c>
      <c r="N154" s="10">
        <f>+IF($H154=N$6,$G154,0)-IF($I154=N$6,$G154,0)</f>
        <v>0</v>
      </c>
      <c r="O154" s="10">
        <f>+IF($H154=O$6,$G154,0)-IF($I154=O$6,$G154,0)</f>
        <v>0</v>
      </c>
      <c r="P154" s="10">
        <f>+IF($H154=P$6,$G154,0)-IF($I154=P$6,$G154,0)</f>
        <v>0</v>
      </c>
      <c r="Q154" s="10">
        <f>+IF($H154=Q$6,$G154,0)-IF($I154=Q$6,$G154,0)</f>
        <v>0</v>
      </c>
      <c r="R154" s="10">
        <f>+IF($H154=R$6,$G154,0)-IF($I154=R$6,$G154,0)</f>
        <v>0</v>
      </c>
      <c r="S154" s="10">
        <f>+IF($H154=S$6,$G154,0)-IF($I154=S$6,$G154,0)</f>
        <v>0</v>
      </c>
      <c r="T154" s="10">
        <f>+IF($H154=T$6,$G154,0)-IF($I154=T$6,$G154,0)</f>
        <v>0</v>
      </c>
      <c r="U154" s="10">
        <f>+IF($H154=U$6,$G154,0)-IF($I154=U$6,$G154,0)</f>
        <v>0</v>
      </c>
      <c r="V154" s="10">
        <f>+IF($H154=V$6,$G154,0)-IF($I154=V$6,$G154,0)</f>
        <v>0</v>
      </c>
      <c r="W154" s="10">
        <f>+IF($H154=W$6,$G154,0)-IF($I154=W$6,$G154,0)</f>
        <v>0</v>
      </c>
      <c r="X154" s="10">
        <f>+IF($H154=X$6,$G154,0)-IF($I154=X$6,$G154,0)</f>
        <v>0</v>
      </c>
      <c r="Y154" s="10">
        <f>+IF($H154=Y$6,$G154,0)-IF($I154=Y$6,$G154,0)</f>
        <v>0</v>
      </c>
      <c r="Z154" s="10">
        <f>+IF($H154=Z$6,$G154,0)-IF($I154=Z$6,$G154,0)</f>
        <v>0</v>
      </c>
      <c r="AA154" s="10">
        <f>+IF($H154=AA$6,$G154,0)-IF($I154=AA$6,$G154,0)</f>
        <v>0</v>
      </c>
      <c r="AB154" s="10">
        <f>+IF($H154=AB$6,$G154,0)-IF($I154=AB$6,$G154,0)</f>
        <v>0</v>
      </c>
      <c r="AC154" s="10">
        <f>+IF($H154=AC$6,$G154,0)-IF($I154=AC$6,$G154,0)</f>
        <v>0</v>
      </c>
      <c r="AD154" s="10">
        <f>+IF($H154=AD$6,$G154,0)-IF($I154=AD$6,$G154,0)</f>
        <v>0</v>
      </c>
      <c r="AE154" s="10">
        <f>+IF($H154=AE$6,$G154,0)-IF($I154=AE$6,$G154,0)</f>
        <v>0</v>
      </c>
      <c r="AF154" s="10">
        <f>+IF($H154=AF$6,$G154,0)-IF($I154=AF$6,$G154,0)</f>
        <v>0</v>
      </c>
      <c r="AG154" s="10">
        <f>+IF($H154=AG$6,$C154,0)-IF($I154=AG$6,$C154,0)</f>
        <v>0</v>
      </c>
      <c r="AH154" s="10">
        <f>+IF($H154=AH$6,$C154,0)-IF($I154=AH$6,$C154,0)</f>
        <v>0</v>
      </c>
      <c r="AI154" s="10">
        <f>+IF($H154=AI$6,$C154,0)-IF($I154=AI$6,$C154,0)</f>
        <v>0</v>
      </c>
      <c r="AJ154" s="10">
        <f>+IF($H154=AJ$6,$C154,0)-IF($I154=AJ$6,$C154,0)</f>
        <v>0</v>
      </c>
      <c r="AK154" s="10">
        <f>IF(D154="payée",$E154,0)</f>
        <v>0</v>
      </c>
      <c r="AL154" s="10">
        <f>IF(D154="payée",$F154,0)</f>
        <v>0</v>
      </c>
      <c r="AM154" s="10">
        <f>IF(D154="perçue",-$E154,0)</f>
        <v>0</v>
      </c>
      <c r="AN154" s="10">
        <f>IF(D154="perçue",-$F154,0)</f>
        <v>0</v>
      </c>
      <c r="AO154" s="10">
        <f>+IF($H154=AO$6,$G154,0)-IF($I154=AO$6,$G154,0)</f>
        <v>0</v>
      </c>
      <c r="AP154" s="10">
        <f>+IF($H154=AP$6,$G154,0)-IF($I154=AP$6,$G154,0)</f>
        <v>0</v>
      </c>
      <c r="AQ154" s="10">
        <f>+IF($H154=AQ$6,$G154,0)-IF($I154=AQ$6,$G154,0)</f>
        <v>0</v>
      </c>
      <c r="AR154" s="10">
        <f>+IF($H154=AR$6,$G154,0)-IF($I154=AR$6,$G154,0)</f>
        <v>0</v>
      </c>
      <c r="AS154" s="10">
        <f>+IF($H154=AS$6,$G154,0)-IF($I154=AS$6,$G154,0)</f>
        <v>0</v>
      </c>
      <c r="AT154" s="10">
        <f>+IF($H154=AT$6,$G154,0)-IF($I154=AT$6,$G154,0)</f>
        <v>0</v>
      </c>
      <c r="AU154" s="10">
        <f>+IF($H154=AU$6,$G154,0)-IF($I154=AU$6,$G154,0)</f>
        <v>0</v>
      </c>
      <c r="AV154" s="10">
        <f>+IF($H154=AV$6,$G154,0)-IF($I154=AV$6,$G154,0)</f>
        <v>0</v>
      </c>
      <c r="AW154" s="10">
        <f>+IF($H154=AW$6,$G154,0)-IF($I154=AW$6,$G154,0)</f>
        <v>0</v>
      </c>
      <c r="AX154" s="10">
        <f>+IF($H154=AX$6,$G154,0)-IF($I154=AX$6,$G154,0)</f>
        <v>0</v>
      </c>
      <c r="AY154" s="10">
        <f>+IF($H154=AY$6,$G154,0)-IF($I154=AY$6,$G154,0)</f>
        <v>0</v>
      </c>
      <c r="AZ154" s="10">
        <f>+IF($H154=AZ$6,$G154,0)-IF($I154=AZ$6,$G154,0)</f>
        <v>0</v>
      </c>
      <c r="BA154" s="10">
        <f>+IF($H154=BA$6,$C154,0)-IF($I154=BA$6,$C154,0)</f>
        <v>0</v>
      </c>
      <c r="BB154" s="10">
        <f>+IF($H154=BB$6,$C154,0)-IF($I154=BB$6,$C154,0)</f>
        <v>0</v>
      </c>
      <c r="BC154" s="10">
        <f>+IF($H154=BC$6,$C154,0)-IF($I154=BC$6,$C154,0)</f>
        <v>0</v>
      </c>
      <c r="BD154" s="10">
        <f>+IF($H154=BD$6,$C154,0)-IF($I154=BD$6,$C154,0)</f>
        <v>0</v>
      </c>
      <c r="BE154" s="10">
        <f>+IF($H154=BE$6,$C154,0)-IF($I154=BE$6,$C154,0)</f>
        <v>0</v>
      </c>
      <c r="BF154" s="10">
        <f>+IF($H154=BF$6,$C154,0)-IF($I154=BF$6,$C154,0)</f>
        <v>0</v>
      </c>
      <c r="BG154" s="10">
        <f>+IF($H154=BG$6,$C154,0)-IF($I154=BG$6,$C154,0)</f>
        <v>0</v>
      </c>
      <c r="BH154" s="10">
        <f>+IF($H154=BH$6,$C154,0)-IF($I154=BH$6,$C154,0)</f>
        <v>0</v>
      </c>
      <c r="BI154" s="10">
        <f>+IF($H154=BI$6,$G154,0)-IF($I154=BI$6,$G154,0)</f>
        <v>0</v>
      </c>
      <c r="BJ154" s="10">
        <f>+IF($H154=BJ$6,$G154,0)-IF($I154=BJ$6,$G154,0)</f>
        <v>0</v>
      </c>
      <c r="BK154" s="10">
        <f>+IF($H154=BK$6,$G154,0)-IF($I154=BK$6,$G154,0)</f>
        <v>0</v>
      </c>
      <c r="BL154" s="10">
        <f>+IF($H154=BL$6,$G154,0)-IF($I154=BL$6,$G154,0)</f>
        <v>0</v>
      </c>
      <c r="BM154" s="10">
        <f>+IF($H154=BM$6,$G154,0)-IF($I154=BM$6,$G154,0)</f>
        <v>0</v>
      </c>
      <c r="BN154" s="10">
        <f>+IF($H154=BN$6,$G154,0)-IF($I154=BN$6,$G154,0)</f>
        <v>0</v>
      </c>
      <c r="BO154" s="10">
        <f>+IF($H154=BO$6,$G154,0)-IF($I154=BO$6,$G154,0)</f>
        <v>0</v>
      </c>
      <c r="BP154" s="10">
        <f>+IF($H154=BP$6,$G154,0)-IF($I154=BP$6,$G154,0)</f>
        <v>0</v>
      </c>
      <c r="BQ154" s="10">
        <f>+IF($H154=BQ$6,$G154,0)-IF($I154=BQ$6,$G154,0)</f>
        <v>0</v>
      </c>
      <c r="BR154" s="10">
        <f>SUM(J154:BQ154)</f>
        <v>0</v>
      </c>
    </row>
    <row r="155" spans="2:70" s="9" customFormat="1" x14ac:dyDescent="0.25">
      <c r="B155" s="16"/>
      <c r="C155" s="11"/>
      <c r="D155" s="11"/>
      <c r="E155" s="11">
        <f>ROUND(IF(D155='[1]Liste choix'!$C$8,0,IF($H155=$S$6,(C155/1.14975*0.05*0.5),C155/1.14975*0.05)),2)</f>
        <v>0</v>
      </c>
      <c r="F155" s="11">
        <f>ROUND(IF(D155='[1]Liste choix'!$C$8,0,IF($H155=$S$6,C155/1.14975*0.09975*0.5,C155/1.14975*0.09975)),2)</f>
        <v>0</v>
      </c>
      <c r="G155" s="11">
        <f>C155-E155-F155</f>
        <v>0</v>
      </c>
      <c r="J155" s="10">
        <f>+IF($H155=$J$6,$G155,0)-IF($I155=$J$6,$G155,0)</f>
        <v>0</v>
      </c>
      <c r="K155" s="10">
        <f>+IF($H155=K$6,$G155,0)-IF($I155=K$6,$G155,0)</f>
        <v>0</v>
      </c>
      <c r="L155" s="10">
        <f>+IF($H155=L$6,$G155,0)-IF($I155=L$6,$G155,0)</f>
        <v>0</v>
      </c>
      <c r="M155" s="10">
        <f>+IF($H155=M$6,$G155,0)-IF($I155=M$6,$G155,0)</f>
        <v>0</v>
      </c>
      <c r="N155" s="10">
        <f>+IF($H155=N$6,$G155,0)-IF($I155=N$6,$G155,0)</f>
        <v>0</v>
      </c>
      <c r="O155" s="10">
        <f>+IF($H155=O$6,$G155,0)-IF($I155=O$6,$G155,0)</f>
        <v>0</v>
      </c>
      <c r="P155" s="10">
        <f>+IF($H155=P$6,$G155,0)-IF($I155=P$6,$G155,0)</f>
        <v>0</v>
      </c>
      <c r="Q155" s="10">
        <f>+IF($H155=Q$6,$G155,0)-IF($I155=Q$6,$G155,0)</f>
        <v>0</v>
      </c>
      <c r="R155" s="10">
        <f>+IF($H155=R$6,$G155,0)-IF($I155=R$6,$G155,0)</f>
        <v>0</v>
      </c>
      <c r="S155" s="10">
        <f>+IF($H155=S$6,$G155,0)-IF($I155=S$6,$G155,0)</f>
        <v>0</v>
      </c>
      <c r="T155" s="10">
        <f>+IF($H155=T$6,$G155,0)-IF($I155=T$6,$G155,0)</f>
        <v>0</v>
      </c>
      <c r="U155" s="10">
        <f>+IF($H155=U$6,$G155,0)-IF($I155=U$6,$G155,0)</f>
        <v>0</v>
      </c>
      <c r="V155" s="10">
        <f>+IF($H155=V$6,$G155,0)-IF($I155=V$6,$G155,0)</f>
        <v>0</v>
      </c>
      <c r="W155" s="10">
        <f>+IF($H155=W$6,$G155,0)-IF($I155=W$6,$G155,0)</f>
        <v>0</v>
      </c>
      <c r="X155" s="10">
        <f>+IF($H155=X$6,$G155,0)-IF($I155=X$6,$G155,0)</f>
        <v>0</v>
      </c>
      <c r="Y155" s="10">
        <f>+IF($H155=Y$6,$G155,0)-IF($I155=Y$6,$G155,0)</f>
        <v>0</v>
      </c>
      <c r="Z155" s="10">
        <f>+IF($H155=Z$6,$G155,0)-IF($I155=Z$6,$G155,0)</f>
        <v>0</v>
      </c>
      <c r="AA155" s="10">
        <f>+IF($H155=AA$6,$G155,0)-IF($I155=AA$6,$G155,0)</f>
        <v>0</v>
      </c>
      <c r="AB155" s="10">
        <f>+IF($H155=AB$6,$G155,0)-IF($I155=AB$6,$G155,0)</f>
        <v>0</v>
      </c>
      <c r="AC155" s="10">
        <f>+IF($H155=AC$6,$G155,0)-IF($I155=AC$6,$G155,0)</f>
        <v>0</v>
      </c>
      <c r="AD155" s="10">
        <f>+IF($H155=AD$6,$G155,0)-IF($I155=AD$6,$G155,0)</f>
        <v>0</v>
      </c>
      <c r="AE155" s="10">
        <f>+IF($H155=AE$6,$G155,0)-IF($I155=AE$6,$G155,0)</f>
        <v>0</v>
      </c>
      <c r="AF155" s="10">
        <f>+IF($H155=AF$6,$G155,0)-IF($I155=AF$6,$G155,0)</f>
        <v>0</v>
      </c>
      <c r="AG155" s="10">
        <f>+IF($H155=AG$6,$C155,0)-IF($I155=AG$6,$C155,0)</f>
        <v>0</v>
      </c>
      <c r="AH155" s="10">
        <f>+IF($H155=AH$6,$C155,0)-IF($I155=AH$6,$C155,0)</f>
        <v>0</v>
      </c>
      <c r="AI155" s="10">
        <f>+IF($H155=AI$6,$C155,0)-IF($I155=AI$6,$C155,0)</f>
        <v>0</v>
      </c>
      <c r="AJ155" s="10">
        <f>+IF($H155=AJ$6,$C155,0)-IF($I155=AJ$6,$C155,0)</f>
        <v>0</v>
      </c>
      <c r="AK155" s="10">
        <f>IF(D155="payée",$E155,0)</f>
        <v>0</v>
      </c>
      <c r="AL155" s="10">
        <f>IF(D155="payée",$F155,0)</f>
        <v>0</v>
      </c>
      <c r="AM155" s="10">
        <f>IF(D155="perçue",-$E155,0)</f>
        <v>0</v>
      </c>
      <c r="AN155" s="10">
        <f>IF(D155="perçue",-$F155,0)</f>
        <v>0</v>
      </c>
      <c r="AO155" s="10">
        <f>+IF($H155=AO$6,$G155,0)-IF($I155=AO$6,$G155,0)</f>
        <v>0</v>
      </c>
      <c r="AP155" s="10">
        <f>+IF($H155=AP$6,$G155,0)-IF($I155=AP$6,$G155,0)</f>
        <v>0</v>
      </c>
      <c r="AQ155" s="10">
        <f>+IF($H155=AQ$6,$G155,0)-IF($I155=AQ$6,$G155,0)</f>
        <v>0</v>
      </c>
      <c r="AR155" s="10">
        <f>+IF($H155=AR$6,$G155,0)-IF($I155=AR$6,$G155,0)</f>
        <v>0</v>
      </c>
      <c r="AS155" s="10">
        <f>+IF($H155=AS$6,$G155,0)-IF($I155=AS$6,$G155,0)</f>
        <v>0</v>
      </c>
      <c r="AT155" s="10">
        <f>+IF($H155=AT$6,$G155,0)-IF($I155=AT$6,$G155,0)</f>
        <v>0</v>
      </c>
      <c r="AU155" s="10">
        <f>+IF($H155=AU$6,$G155,0)-IF($I155=AU$6,$G155,0)</f>
        <v>0</v>
      </c>
      <c r="AV155" s="10">
        <f>+IF($H155=AV$6,$G155,0)-IF($I155=AV$6,$G155,0)</f>
        <v>0</v>
      </c>
      <c r="AW155" s="10">
        <f>+IF($H155=AW$6,$G155,0)-IF($I155=AW$6,$G155,0)</f>
        <v>0</v>
      </c>
      <c r="AX155" s="10">
        <f>+IF($H155=AX$6,$G155,0)-IF($I155=AX$6,$G155,0)</f>
        <v>0</v>
      </c>
      <c r="AY155" s="10">
        <f>+IF($H155=AY$6,$G155,0)-IF($I155=AY$6,$G155,0)</f>
        <v>0</v>
      </c>
      <c r="AZ155" s="10">
        <f>+IF($H155=AZ$6,$G155,0)-IF($I155=AZ$6,$G155,0)</f>
        <v>0</v>
      </c>
      <c r="BA155" s="10">
        <f>+IF($H155=BA$6,$C155,0)-IF($I155=BA$6,$C155,0)</f>
        <v>0</v>
      </c>
      <c r="BB155" s="10">
        <f>+IF($H155=BB$6,$C155,0)-IF($I155=BB$6,$C155,0)</f>
        <v>0</v>
      </c>
      <c r="BC155" s="10">
        <f>+IF($H155=BC$6,$C155,0)-IF($I155=BC$6,$C155,0)</f>
        <v>0</v>
      </c>
      <c r="BD155" s="10">
        <f>+IF($H155=BD$6,$C155,0)-IF($I155=BD$6,$C155,0)</f>
        <v>0</v>
      </c>
      <c r="BE155" s="10">
        <f>+IF($H155=BE$6,$C155,0)-IF($I155=BE$6,$C155,0)</f>
        <v>0</v>
      </c>
      <c r="BF155" s="10">
        <f>+IF($H155=BF$6,$C155,0)-IF($I155=BF$6,$C155,0)</f>
        <v>0</v>
      </c>
      <c r="BG155" s="10">
        <f>+IF($H155=BG$6,$C155,0)-IF($I155=BG$6,$C155,0)</f>
        <v>0</v>
      </c>
      <c r="BH155" s="10">
        <f>+IF($H155=BH$6,$C155,0)-IF($I155=BH$6,$C155,0)</f>
        <v>0</v>
      </c>
      <c r="BI155" s="10">
        <f>+IF($H155=BI$6,$G155,0)-IF($I155=BI$6,$G155,0)</f>
        <v>0</v>
      </c>
      <c r="BJ155" s="10">
        <f>+IF($H155=BJ$6,$G155,0)-IF($I155=BJ$6,$G155,0)</f>
        <v>0</v>
      </c>
      <c r="BK155" s="10">
        <f>+IF($H155=BK$6,$G155,0)-IF($I155=BK$6,$G155,0)</f>
        <v>0</v>
      </c>
      <c r="BL155" s="10">
        <f>+IF($H155=BL$6,$G155,0)-IF($I155=BL$6,$G155,0)</f>
        <v>0</v>
      </c>
      <c r="BM155" s="10">
        <f>+IF($H155=BM$6,$G155,0)-IF($I155=BM$6,$G155,0)</f>
        <v>0</v>
      </c>
      <c r="BN155" s="10">
        <f>+IF($H155=BN$6,$G155,0)-IF($I155=BN$6,$G155,0)</f>
        <v>0</v>
      </c>
      <c r="BO155" s="10">
        <f>+IF($H155=BO$6,$G155,0)-IF($I155=BO$6,$G155,0)</f>
        <v>0</v>
      </c>
      <c r="BP155" s="10">
        <f>+IF($H155=BP$6,$G155,0)-IF($I155=BP$6,$G155,0)</f>
        <v>0</v>
      </c>
      <c r="BQ155" s="10">
        <f>+IF($H155=BQ$6,$G155,0)-IF($I155=BQ$6,$G155,0)</f>
        <v>0</v>
      </c>
      <c r="BR155" s="10">
        <f>SUM(J155:BQ155)</f>
        <v>0</v>
      </c>
    </row>
    <row r="156" spans="2:70" s="9" customFormat="1" x14ac:dyDescent="0.25">
      <c r="B156" s="16"/>
      <c r="C156" s="11"/>
      <c r="D156" s="11"/>
      <c r="E156" s="11">
        <f>ROUND(IF(D156='[1]Liste choix'!$C$8,0,IF($H156=$S$6,(C156/1.14975*0.05*0.5),C156/1.14975*0.05)),2)</f>
        <v>0</v>
      </c>
      <c r="F156" s="11">
        <f>ROUND(IF(D156='[1]Liste choix'!$C$8,0,IF($H156=$S$6,C156/1.14975*0.09975*0.5,C156/1.14975*0.09975)),2)</f>
        <v>0</v>
      </c>
      <c r="G156" s="11">
        <f>C156-E156-F156</f>
        <v>0</v>
      </c>
      <c r="J156" s="10">
        <f>+IF($H156=$J$6,$G156,0)-IF($I156=$J$6,$G156,0)</f>
        <v>0</v>
      </c>
      <c r="K156" s="10">
        <f>+IF($H156=K$6,$G156,0)-IF($I156=K$6,$G156,0)</f>
        <v>0</v>
      </c>
      <c r="L156" s="10">
        <f>+IF($H156=L$6,$G156,0)-IF($I156=L$6,$G156,0)</f>
        <v>0</v>
      </c>
      <c r="M156" s="10">
        <f>+IF($H156=M$6,$G156,0)-IF($I156=M$6,$G156,0)</f>
        <v>0</v>
      </c>
      <c r="N156" s="10">
        <f>+IF($H156=N$6,$G156,0)-IF($I156=N$6,$G156,0)</f>
        <v>0</v>
      </c>
      <c r="O156" s="10">
        <f>+IF($H156=O$6,$G156,0)-IF($I156=O$6,$G156,0)</f>
        <v>0</v>
      </c>
      <c r="P156" s="10">
        <f>+IF($H156=P$6,$G156,0)-IF($I156=P$6,$G156,0)</f>
        <v>0</v>
      </c>
      <c r="Q156" s="10">
        <f>+IF($H156=Q$6,$G156,0)-IF($I156=Q$6,$G156,0)</f>
        <v>0</v>
      </c>
      <c r="R156" s="10">
        <f>+IF($H156=R$6,$G156,0)-IF($I156=R$6,$G156,0)</f>
        <v>0</v>
      </c>
      <c r="S156" s="10">
        <f>+IF($H156=S$6,$G156,0)-IF($I156=S$6,$G156,0)</f>
        <v>0</v>
      </c>
      <c r="T156" s="10">
        <f>+IF($H156=T$6,$G156,0)-IF($I156=T$6,$G156,0)</f>
        <v>0</v>
      </c>
      <c r="U156" s="10">
        <f>+IF($H156=U$6,$G156,0)-IF($I156=U$6,$G156,0)</f>
        <v>0</v>
      </c>
      <c r="V156" s="10">
        <f>+IF($H156=V$6,$G156,0)-IF($I156=V$6,$G156,0)</f>
        <v>0</v>
      </c>
      <c r="W156" s="10">
        <f>+IF($H156=W$6,$G156,0)-IF($I156=W$6,$G156,0)</f>
        <v>0</v>
      </c>
      <c r="X156" s="10">
        <f>+IF($H156=X$6,$G156,0)-IF($I156=X$6,$G156,0)</f>
        <v>0</v>
      </c>
      <c r="Y156" s="10">
        <f>+IF($H156=Y$6,$G156,0)-IF($I156=Y$6,$G156,0)</f>
        <v>0</v>
      </c>
      <c r="Z156" s="10">
        <f>+IF($H156=Z$6,$G156,0)-IF($I156=Z$6,$G156,0)</f>
        <v>0</v>
      </c>
      <c r="AA156" s="10">
        <f>+IF($H156=AA$6,$G156,0)-IF($I156=AA$6,$G156,0)</f>
        <v>0</v>
      </c>
      <c r="AB156" s="10">
        <f>+IF($H156=AB$6,$G156,0)-IF($I156=AB$6,$G156,0)</f>
        <v>0</v>
      </c>
      <c r="AC156" s="10">
        <f>+IF($H156=AC$6,$G156,0)-IF($I156=AC$6,$G156,0)</f>
        <v>0</v>
      </c>
      <c r="AD156" s="10">
        <f>+IF($H156=AD$6,$G156,0)-IF($I156=AD$6,$G156,0)</f>
        <v>0</v>
      </c>
      <c r="AE156" s="10">
        <f>+IF($H156=AE$6,$G156,0)-IF($I156=AE$6,$G156,0)</f>
        <v>0</v>
      </c>
      <c r="AF156" s="10">
        <f>+IF($H156=AF$6,$G156,0)-IF($I156=AF$6,$G156,0)</f>
        <v>0</v>
      </c>
      <c r="AG156" s="10">
        <f>+IF($H156=AG$6,$C156,0)-IF($I156=AG$6,$C156,0)</f>
        <v>0</v>
      </c>
      <c r="AH156" s="10">
        <f>+IF($H156=AH$6,$C156,0)-IF($I156=AH$6,$C156,0)</f>
        <v>0</v>
      </c>
      <c r="AI156" s="10">
        <f>+IF($H156=AI$6,$C156,0)-IF($I156=AI$6,$C156,0)</f>
        <v>0</v>
      </c>
      <c r="AJ156" s="10">
        <f>+IF($H156=AJ$6,$C156,0)-IF($I156=AJ$6,$C156,0)</f>
        <v>0</v>
      </c>
      <c r="AK156" s="10">
        <f>IF(D156="payée",$E156,0)</f>
        <v>0</v>
      </c>
      <c r="AL156" s="10">
        <f>IF(D156="payée",$F156,0)</f>
        <v>0</v>
      </c>
      <c r="AM156" s="10">
        <f>IF(D156="perçue",-$E156,0)</f>
        <v>0</v>
      </c>
      <c r="AN156" s="10">
        <f>IF(D156="perçue",-$F156,0)</f>
        <v>0</v>
      </c>
      <c r="AO156" s="10">
        <f>+IF($H156=AO$6,$G156,0)-IF($I156=AO$6,$G156,0)</f>
        <v>0</v>
      </c>
      <c r="AP156" s="10">
        <f>+IF($H156=AP$6,$G156,0)-IF($I156=AP$6,$G156,0)</f>
        <v>0</v>
      </c>
      <c r="AQ156" s="10">
        <f>+IF($H156=AQ$6,$G156,0)-IF($I156=AQ$6,$G156,0)</f>
        <v>0</v>
      </c>
      <c r="AR156" s="10">
        <f>+IF($H156=AR$6,$G156,0)-IF($I156=AR$6,$G156,0)</f>
        <v>0</v>
      </c>
      <c r="AS156" s="10">
        <f>+IF($H156=AS$6,$G156,0)-IF($I156=AS$6,$G156,0)</f>
        <v>0</v>
      </c>
      <c r="AT156" s="10">
        <f>+IF($H156=AT$6,$G156,0)-IF($I156=AT$6,$G156,0)</f>
        <v>0</v>
      </c>
      <c r="AU156" s="10">
        <f>+IF($H156=AU$6,$G156,0)-IF($I156=AU$6,$G156,0)</f>
        <v>0</v>
      </c>
      <c r="AV156" s="10">
        <f>+IF($H156=AV$6,$G156,0)-IF($I156=AV$6,$G156,0)</f>
        <v>0</v>
      </c>
      <c r="AW156" s="10">
        <f>+IF($H156=AW$6,$G156,0)-IF($I156=AW$6,$G156,0)</f>
        <v>0</v>
      </c>
      <c r="AX156" s="10">
        <f>+IF($H156=AX$6,$G156,0)-IF($I156=AX$6,$G156,0)</f>
        <v>0</v>
      </c>
      <c r="AY156" s="10">
        <f>+IF($H156=AY$6,$G156,0)-IF($I156=AY$6,$G156,0)</f>
        <v>0</v>
      </c>
      <c r="AZ156" s="10">
        <f>+IF($H156=AZ$6,$G156,0)-IF($I156=AZ$6,$G156,0)</f>
        <v>0</v>
      </c>
      <c r="BA156" s="10">
        <f>+IF($H156=BA$6,$C156,0)-IF($I156=BA$6,$C156,0)</f>
        <v>0</v>
      </c>
      <c r="BB156" s="10">
        <f>+IF($H156=BB$6,$C156,0)-IF($I156=BB$6,$C156,0)</f>
        <v>0</v>
      </c>
      <c r="BC156" s="10">
        <f>+IF($H156=BC$6,$C156,0)-IF($I156=BC$6,$C156,0)</f>
        <v>0</v>
      </c>
      <c r="BD156" s="10">
        <f>+IF($H156=BD$6,$C156,0)-IF($I156=BD$6,$C156,0)</f>
        <v>0</v>
      </c>
      <c r="BE156" s="10">
        <f>+IF($H156=BE$6,$C156,0)-IF($I156=BE$6,$C156,0)</f>
        <v>0</v>
      </c>
      <c r="BF156" s="10">
        <f>+IF($H156=BF$6,$C156,0)-IF($I156=BF$6,$C156,0)</f>
        <v>0</v>
      </c>
      <c r="BG156" s="10">
        <f>+IF($H156=BG$6,$C156,0)-IF($I156=BG$6,$C156,0)</f>
        <v>0</v>
      </c>
      <c r="BH156" s="10">
        <f>+IF($H156=BH$6,$C156,0)-IF($I156=BH$6,$C156,0)</f>
        <v>0</v>
      </c>
      <c r="BI156" s="10">
        <f>+IF($H156=BI$6,$G156,0)-IF($I156=BI$6,$G156,0)</f>
        <v>0</v>
      </c>
      <c r="BJ156" s="10">
        <f>+IF($H156=BJ$6,$G156,0)-IF($I156=BJ$6,$G156,0)</f>
        <v>0</v>
      </c>
      <c r="BK156" s="10">
        <f>+IF($H156=BK$6,$G156,0)-IF($I156=BK$6,$G156,0)</f>
        <v>0</v>
      </c>
      <c r="BL156" s="10">
        <f>+IF($H156=BL$6,$G156,0)-IF($I156=BL$6,$G156,0)</f>
        <v>0</v>
      </c>
      <c r="BM156" s="10">
        <f>+IF($H156=BM$6,$G156,0)-IF($I156=BM$6,$G156,0)</f>
        <v>0</v>
      </c>
      <c r="BN156" s="10">
        <f>+IF($H156=BN$6,$G156,0)-IF($I156=BN$6,$G156,0)</f>
        <v>0</v>
      </c>
      <c r="BO156" s="10">
        <f>+IF($H156=BO$6,$G156,0)-IF($I156=BO$6,$G156,0)</f>
        <v>0</v>
      </c>
      <c r="BP156" s="10">
        <f>+IF($H156=BP$6,$G156,0)-IF($I156=BP$6,$G156,0)</f>
        <v>0</v>
      </c>
      <c r="BQ156" s="10">
        <f>+IF($H156=BQ$6,$G156,0)-IF($I156=BQ$6,$G156,0)</f>
        <v>0</v>
      </c>
      <c r="BR156" s="10">
        <f>SUM(J156:BQ156)</f>
        <v>0</v>
      </c>
    </row>
    <row r="157" spans="2:70" s="9" customFormat="1" x14ac:dyDescent="0.25">
      <c r="B157" s="16"/>
      <c r="C157" s="11"/>
      <c r="D157" s="11"/>
      <c r="E157" s="11">
        <f>ROUND(IF(D157='[1]Liste choix'!$C$8,0,IF($H157=$S$6,(C157/1.14975*0.05*0.5),C157/1.14975*0.05)),2)</f>
        <v>0</v>
      </c>
      <c r="F157" s="11">
        <f>ROUND(IF(D157='[1]Liste choix'!$C$8,0,IF($H157=$S$6,C157/1.14975*0.09975*0.5,C157/1.14975*0.09975)),2)</f>
        <v>0</v>
      </c>
      <c r="G157" s="11">
        <f>C157-E157-F157</f>
        <v>0</v>
      </c>
      <c r="J157" s="10">
        <f>+IF($H157=$J$6,$G157,0)-IF($I157=$J$6,$G157,0)</f>
        <v>0</v>
      </c>
      <c r="K157" s="10">
        <f>+IF($H157=K$6,$G157,0)-IF($I157=K$6,$G157,0)</f>
        <v>0</v>
      </c>
      <c r="L157" s="10">
        <f>+IF($H157=L$6,$G157,0)-IF($I157=L$6,$G157,0)</f>
        <v>0</v>
      </c>
      <c r="M157" s="10">
        <f>+IF($H157=M$6,$G157,0)-IF($I157=M$6,$G157,0)</f>
        <v>0</v>
      </c>
      <c r="N157" s="10">
        <f>+IF($H157=N$6,$G157,0)-IF($I157=N$6,$G157,0)</f>
        <v>0</v>
      </c>
      <c r="O157" s="10">
        <f>+IF($H157=O$6,$G157,0)-IF($I157=O$6,$G157,0)</f>
        <v>0</v>
      </c>
      <c r="P157" s="10">
        <f>+IF($H157=P$6,$G157,0)-IF($I157=P$6,$G157,0)</f>
        <v>0</v>
      </c>
      <c r="Q157" s="10">
        <f>+IF($H157=Q$6,$G157,0)-IF($I157=Q$6,$G157,0)</f>
        <v>0</v>
      </c>
      <c r="R157" s="10">
        <f>+IF($H157=R$6,$G157,0)-IF($I157=R$6,$G157,0)</f>
        <v>0</v>
      </c>
      <c r="S157" s="10">
        <f>+IF($H157=S$6,$G157,0)-IF($I157=S$6,$G157,0)</f>
        <v>0</v>
      </c>
      <c r="T157" s="10">
        <f>+IF($H157=T$6,$G157,0)-IF($I157=T$6,$G157,0)</f>
        <v>0</v>
      </c>
      <c r="U157" s="10">
        <f>+IF($H157=U$6,$G157,0)-IF($I157=U$6,$G157,0)</f>
        <v>0</v>
      </c>
      <c r="V157" s="10">
        <f>+IF($H157=V$6,$G157,0)-IF($I157=V$6,$G157,0)</f>
        <v>0</v>
      </c>
      <c r="W157" s="10">
        <f>+IF($H157=W$6,$G157,0)-IF($I157=W$6,$G157,0)</f>
        <v>0</v>
      </c>
      <c r="X157" s="10">
        <f>+IF($H157=X$6,$G157,0)-IF($I157=X$6,$G157,0)</f>
        <v>0</v>
      </c>
      <c r="Y157" s="10">
        <f>+IF($H157=Y$6,$G157,0)-IF($I157=Y$6,$G157,0)</f>
        <v>0</v>
      </c>
      <c r="Z157" s="10">
        <f>+IF($H157=Z$6,$G157,0)-IF($I157=Z$6,$G157,0)</f>
        <v>0</v>
      </c>
      <c r="AA157" s="10">
        <f>+IF($H157=AA$6,$G157,0)-IF($I157=AA$6,$G157,0)</f>
        <v>0</v>
      </c>
      <c r="AB157" s="10">
        <f>+IF($H157=AB$6,$G157,0)-IF($I157=AB$6,$G157,0)</f>
        <v>0</v>
      </c>
      <c r="AC157" s="10">
        <f>+IF($H157=AC$6,$G157,0)-IF($I157=AC$6,$G157,0)</f>
        <v>0</v>
      </c>
      <c r="AD157" s="10">
        <f>+IF($H157=AD$6,$G157,0)-IF($I157=AD$6,$G157,0)</f>
        <v>0</v>
      </c>
      <c r="AE157" s="10">
        <f>+IF($H157=AE$6,$G157,0)-IF($I157=AE$6,$G157,0)</f>
        <v>0</v>
      </c>
      <c r="AF157" s="10">
        <f>+IF($H157=AF$6,$G157,0)-IF($I157=AF$6,$G157,0)</f>
        <v>0</v>
      </c>
      <c r="AG157" s="10">
        <f>+IF($H157=AG$6,$C157,0)-IF($I157=AG$6,$C157,0)</f>
        <v>0</v>
      </c>
      <c r="AH157" s="10">
        <f>+IF($H157=AH$6,$C157,0)-IF($I157=AH$6,$C157,0)</f>
        <v>0</v>
      </c>
      <c r="AI157" s="10">
        <f>+IF($H157=AI$6,$C157,0)-IF($I157=AI$6,$C157,0)</f>
        <v>0</v>
      </c>
      <c r="AJ157" s="10">
        <f>+IF($H157=AJ$6,$C157,0)-IF($I157=AJ$6,$C157,0)</f>
        <v>0</v>
      </c>
      <c r="AK157" s="10">
        <f>IF(D157="payée",$E157,0)</f>
        <v>0</v>
      </c>
      <c r="AL157" s="10">
        <f>IF(D157="payée",$F157,0)</f>
        <v>0</v>
      </c>
      <c r="AM157" s="10">
        <f>IF(D157="perçue",-$E157,0)</f>
        <v>0</v>
      </c>
      <c r="AN157" s="10">
        <f>IF(D157="perçue",-$F157,0)</f>
        <v>0</v>
      </c>
      <c r="AO157" s="10">
        <f>+IF($H157=AO$6,$G157,0)-IF($I157=AO$6,$G157,0)</f>
        <v>0</v>
      </c>
      <c r="AP157" s="10">
        <f>+IF($H157=AP$6,$G157,0)-IF($I157=AP$6,$G157,0)</f>
        <v>0</v>
      </c>
      <c r="AQ157" s="10">
        <f>+IF($H157=AQ$6,$G157,0)-IF($I157=AQ$6,$G157,0)</f>
        <v>0</v>
      </c>
      <c r="AR157" s="10">
        <f>+IF($H157=AR$6,$G157,0)-IF($I157=AR$6,$G157,0)</f>
        <v>0</v>
      </c>
      <c r="AS157" s="10">
        <f>+IF($H157=AS$6,$G157,0)-IF($I157=AS$6,$G157,0)</f>
        <v>0</v>
      </c>
      <c r="AT157" s="10">
        <f>+IF($H157=AT$6,$G157,0)-IF($I157=AT$6,$G157,0)</f>
        <v>0</v>
      </c>
      <c r="AU157" s="10">
        <f>+IF($H157=AU$6,$G157,0)-IF($I157=AU$6,$G157,0)</f>
        <v>0</v>
      </c>
      <c r="AV157" s="10">
        <f>+IF($H157=AV$6,$G157,0)-IF($I157=AV$6,$G157,0)</f>
        <v>0</v>
      </c>
      <c r="AW157" s="10">
        <f>+IF($H157=AW$6,$G157,0)-IF($I157=AW$6,$G157,0)</f>
        <v>0</v>
      </c>
      <c r="AX157" s="10">
        <f>+IF($H157=AX$6,$G157,0)-IF($I157=AX$6,$G157,0)</f>
        <v>0</v>
      </c>
      <c r="AY157" s="10">
        <f>+IF($H157=AY$6,$G157,0)-IF($I157=AY$6,$G157,0)</f>
        <v>0</v>
      </c>
      <c r="AZ157" s="10">
        <f>+IF($H157=AZ$6,$G157,0)-IF($I157=AZ$6,$G157,0)</f>
        <v>0</v>
      </c>
      <c r="BA157" s="10">
        <f>+IF($H157=BA$6,$C157,0)-IF($I157=BA$6,$C157,0)</f>
        <v>0</v>
      </c>
      <c r="BB157" s="10">
        <f>+IF($H157=BB$6,$C157,0)-IF($I157=BB$6,$C157,0)</f>
        <v>0</v>
      </c>
      <c r="BC157" s="10">
        <f>+IF($H157=BC$6,$C157,0)-IF($I157=BC$6,$C157,0)</f>
        <v>0</v>
      </c>
      <c r="BD157" s="10">
        <f>+IF($H157=BD$6,$C157,0)-IF($I157=BD$6,$C157,0)</f>
        <v>0</v>
      </c>
      <c r="BE157" s="10">
        <f>+IF($H157=BE$6,$C157,0)-IF($I157=BE$6,$C157,0)</f>
        <v>0</v>
      </c>
      <c r="BF157" s="10">
        <f>+IF($H157=BF$6,$C157,0)-IF($I157=BF$6,$C157,0)</f>
        <v>0</v>
      </c>
      <c r="BG157" s="10">
        <f>+IF($H157=BG$6,$C157,0)-IF($I157=BG$6,$C157,0)</f>
        <v>0</v>
      </c>
      <c r="BH157" s="10">
        <f>+IF($H157=BH$6,$C157,0)-IF($I157=BH$6,$C157,0)</f>
        <v>0</v>
      </c>
      <c r="BI157" s="10">
        <f>+IF($H157=BI$6,$G157,0)-IF($I157=BI$6,$G157,0)</f>
        <v>0</v>
      </c>
      <c r="BJ157" s="10">
        <f>+IF($H157=BJ$6,$G157,0)-IF($I157=BJ$6,$G157,0)</f>
        <v>0</v>
      </c>
      <c r="BK157" s="10">
        <f>+IF($H157=BK$6,$G157,0)-IF($I157=BK$6,$G157,0)</f>
        <v>0</v>
      </c>
      <c r="BL157" s="10">
        <f>+IF($H157=BL$6,$G157,0)-IF($I157=BL$6,$G157,0)</f>
        <v>0</v>
      </c>
      <c r="BM157" s="10">
        <f>+IF($H157=BM$6,$G157,0)-IF($I157=BM$6,$G157,0)</f>
        <v>0</v>
      </c>
      <c r="BN157" s="10">
        <f>+IF($H157=BN$6,$G157,0)-IF($I157=BN$6,$G157,0)</f>
        <v>0</v>
      </c>
      <c r="BO157" s="10">
        <f>+IF($H157=BO$6,$G157,0)-IF($I157=BO$6,$G157,0)</f>
        <v>0</v>
      </c>
      <c r="BP157" s="10">
        <f>+IF($H157=BP$6,$G157,0)-IF($I157=BP$6,$G157,0)</f>
        <v>0</v>
      </c>
      <c r="BQ157" s="10">
        <f>+IF($H157=BQ$6,$G157,0)-IF($I157=BQ$6,$G157,0)</f>
        <v>0</v>
      </c>
      <c r="BR157" s="10">
        <f>SUM(J157:BQ157)</f>
        <v>0</v>
      </c>
    </row>
    <row r="158" spans="2:70" s="9" customFormat="1" x14ac:dyDescent="0.25">
      <c r="B158" s="16"/>
      <c r="C158" s="11"/>
      <c r="D158" s="11"/>
      <c r="E158" s="11">
        <f>ROUND(IF(D158='[1]Liste choix'!$C$8,0,IF($H158=$S$6,(C158/1.14975*0.05*0.5),C158/1.14975*0.05)),2)</f>
        <v>0</v>
      </c>
      <c r="F158" s="11">
        <f>ROUND(IF(D158='[1]Liste choix'!$C$8,0,IF($H158=$S$6,C158/1.14975*0.09975*0.5,C158/1.14975*0.09975)),2)</f>
        <v>0</v>
      </c>
      <c r="G158" s="11">
        <f>C158-E158-F158</f>
        <v>0</v>
      </c>
      <c r="J158" s="10">
        <f>+IF($H158=$J$6,$G158,0)-IF($I158=$J$6,$G158,0)</f>
        <v>0</v>
      </c>
      <c r="K158" s="10">
        <f>+IF($H158=K$6,$G158,0)-IF($I158=K$6,$G158,0)</f>
        <v>0</v>
      </c>
      <c r="L158" s="10">
        <f>+IF($H158=L$6,$G158,0)-IF($I158=L$6,$G158,0)</f>
        <v>0</v>
      </c>
      <c r="M158" s="10">
        <f>+IF($H158=M$6,$G158,0)-IF($I158=M$6,$G158,0)</f>
        <v>0</v>
      </c>
      <c r="N158" s="10">
        <f>+IF($H158=N$6,$G158,0)-IF($I158=N$6,$G158,0)</f>
        <v>0</v>
      </c>
      <c r="O158" s="10">
        <f>+IF($H158=O$6,$G158,0)-IF($I158=O$6,$G158,0)</f>
        <v>0</v>
      </c>
      <c r="P158" s="10">
        <f>+IF($H158=P$6,$G158,0)-IF($I158=P$6,$G158,0)</f>
        <v>0</v>
      </c>
      <c r="Q158" s="10">
        <f>+IF($H158=Q$6,$G158,0)-IF($I158=Q$6,$G158,0)</f>
        <v>0</v>
      </c>
      <c r="R158" s="10">
        <f>+IF($H158=R$6,$G158,0)-IF($I158=R$6,$G158,0)</f>
        <v>0</v>
      </c>
      <c r="S158" s="10">
        <f>+IF($H158=S$6,$G158,0)-IF($I158=S$6,$G158,0)</f>
        <v>0</v>
      </c>
      <c r="T158" s="10">
        <f>+IF($H158=T$6,$G158,0)-IF($I158=T$6,$G158,0)</f>
        <v>0</v>
      </c>
      <c r="U158" s="10">
        <f>+IF($H158=U$6,$G158,0)-IF($I158=U$6,$G158,0)</f>
        <v>0</v>
      </c>
      <c r="V158" s="10">
        <f>+IF($H158=V$6,$G158,0)-IF($I158=V$6,$G158,0)</f>
        <v>0</v>
      </c>
      <c r="W158" s="10">
        <f>+IF($H158=W$6,$G158,0)-IF($I158=W$6,$G158,0)</f>
        <v>0</v>
      </c>
      <c r="X158" s="10">
        <f>+IF($H158=X$6,$G158,0)-IF($I158=X$6,$G158,0)</f>
        <v>0</v>
      </c>
      <c r="Y158" s="10">
        <f>+IF($H158=Y$6,$G158,0)-IF($I158=Y$6,$G158,0)</f>
        <v>0</v>
      </c>
      <c r="Z158" s="10">
        <f>+IF($H158=Z$6,$G158,0)-IF($I158=Z$6,$G158,0)</f>
        <v>0</v>
      </c>
      <c r="AA158" s="10">
        <f>+IF($H158=AA$6,$G158,0)-IF($I158=AA$6,$G158,0)</f>
        <v>0</v>
      </c>
      <c r="AB158" s="10">
        <f>+IF($H158=AB$6,$G158,0)-IF($I158=AB$6,$G158,0)</f>
        <v>0</v>
      </c>
      <c r="AC158" s="10">
        <f>+IF($H158=AC$6,$G158,0)-IF($I158=AC$6,$G158,0)</f>
        <v>0</v>
      </c>
      <c r="AD158" s="10">
        <f>+IF($H158=AD$6,$G158,0)-IF($I158=AD$6,$G158,0)</f>
        <v>0</v>
      </c>
      <c r="AE158" s="10">
        <f>+IF($H158=AE$6,$G158,0)-IF($I158=AE$6,$G158,0)</f>
        <v>0</v>
      </c>
      <c r="AF158" s="10">
        <f>+IF($H158=AF$6,$G158,0)-IF($I158=AF$6,$G158,0)</f>
        <v>0</v>
      </c>
      <c r="AG158" s="10">
        <f>+IF($H158=AG$6,$C158,0)-IF($I158=AG$6,$C158,0)</f>
        <v>0</v>
      </c>
      <c r="AH158" s="10">
        <f>+IF($H158=AH$6,$C158,0)-IF($I158=AH$6,$C158,0)</f>
        <v>0</v>
      </c>
      <c r="AI158" s="10">
        <f>+IF($H158=AI$6,$C158,0)-IF($I158=AI$6,$C158,0)</f>
        <v>0</v>
      </c>
      <c r="AJ158" s="10">
        <f>+IF($H158=AJ$6,$C158,0)-IF($I158=AJ$6,$C158,0)</f>
        <v>0</v>
      </c>
      <c r="AK158" s="10">
        <f>IF(D158="payée",$E158,0)</f>
        <v>0</v>
      </c>
      <c r="AL158" s="10">
        <f>IF(D158="payée",$F158,0)</f>
        <v>0</v>
      </c>
      <c r="AM158" s="10">
        <f>IF(D158="perçue",-$E158,0)</f>
        <v>0</v>
      </c>
      <c r="AN158" s="10">
        <f>IF(D158="perçue",-$F158,0)</f>
        <v>0</v>
      </c>
      <c r="AO158" s="10">
        <f>+IF($H158=AO$6,$G158,0)-IF($I158=AO$6,$G158,0)</f>
        <v>0</v>
      </c>
      <c r="AP158" s="10">
        <f>+IF($H158=AP$6,$G158,0)-IF($I158=AP$6,$G158,0)</f>
        <v>0</v>
      </c>
      <c r="AQ158" s="10">
        <f>+IF($H158=AQ$6,$G158,0)-IF($I158=AQ$6,$G158,0)</f>
        <v>0</v>
      </c>
      <c r="AR158" s="10">
        <f>+IF($H158=AR$6,$G158,0)-IF($I158=AR$6,$G158,0)</f>
        <v>0</v>
      </c>
      <c r="AS158" s="10">
        <f>+IF($H158=AS$6,$G158,0)-IF($I158=AS$6,$G158,0)</f>
        <v>0</v>
      </c>
      <c r="AT158" s="10">
        <f>+IF($H158=AT$6,$G158,0)-IF($I158=AT$6,$G158,0)</f>
        <v>0</v>
      </c>
      <c r="AU158" s="10">
        <f>+IF($H158=AU$6,$G158,0)-IF($I158=AU$6,$G158,0)</f>
        <v>0</v>
      </c>
      <c r="AV158" s="10">
        <f>+IF($H158=AV$6,$G158,0)-IF($I158=AV$6,$G158,0)</f>
        <v>0</v>
      </c>
      <c r="AW158" s="10">
        <f>+IF($H158=AW$6,$G158,0)-IF($I158=AW$6,$G158,0)</f>
        <v>0</v>
      </c>
      <c r="AX158" s="10">
        <f>+IF($H158=AX$6,$G158,0)-IF($I158=AX$6,$G158,0)</f>
        <v>0</v>
      </c>
      <c r="AY158" s="10">
        <f>+IF($H158=AY$6,$G158,0)-IF($I158=AY$6,$G158,0)</f>
        <v>0</v>
      </c>
      <c r="AZ158" s="10">
        <f>+IF($H158=AZ$6,$G158,0)-IF($I158=AZ$6,$G158,0)</f>
        <v>0</v>
      </c>
      <c r="BA158" s="10">
        <f>+IF($H158=BA$6,$C158,0)-IF($I158=BA$6,$C158,0)</f>
        <v>0</v>
      </c>
      <c r="BB158" s="10">
        <f>+IF($H158=BB$6,$C158,0)-IF($I158=BB$6,$C158,0)</f>
        <v>0</v>
      </c>
      <c r="BC158" s="10">
        <f>+IF($H158=BC$6,$C158,0)-IF($I158=BC$6,$C158,0)</f>
        <v>0</v>
      </c>
      <c r="BD158" s="10">
        <f>+IF($H158=BD$6,$C158,0)-IF($I158=BD$6,$C158,0)</f>
        <v>0</v>
      </c>
      <c r="BE158" s="10">
        <f>+IF($H158=BE$6,$C158,0)-IF($I158=BE$6,$C158,0)</f>
        <v>0</v>
      </c>
      <c r="BF158" s="10">
        <f>+IF($H158=BF$6,$C158,0)-IF($I158=BF$6,$C158,0)</f>
        <v>0</v>
      </c>
      <c r="BG158" s="10">
        <f>+IF($H158=BG$6,$C158,0)-IF($I158=BG$6,$C158,0)</f>
        <v>0</v>
      </c>
      <c r="BH158" s="10">
        <f>+IF($H158=BH$6,$C158,0)-IF($I158=BH$6,$C158,0)</f>
        <v>0</v>
      </c>
      <c r="BI158" s="10">
        <f>+IF($H158=BI$6,$G158,0)-IF($I158=BI$6,$G158,0)</f>
        <v>0</v>
      </c>
      <c r="BJ158" s="10">
        <f>+IF($H158=BJ$6,$G158,0)-IF($I158=BJ$6,$G158,0)</f>
        <v>0</v>
      </c>
      <c r="BK158" s="10">
        <f>+IF($H158=BK$6,$G158,0)-IF($I158=BK$6,$G158,0)</f>
        <v>0</v>
      </c>
      <c r="BL158" s="10">
        <f>+IF($H158=BL$6,$G158,0)-IF($I158=BL$6,$G158,0)</f>
        <v>0</v>
      </c>
      <c r="BM158" s="10">
        <f>+IF($H158=BM$6,$G158,0)-IF($I158=BM$6,$G158,0)</f>
        <v>0</v>
      </c>
      <c r="BN158" s="10">
        <f>+IF($H158=BN$6,$G158,0)-IF($I158=BN$6,$G158,0)</f>
        <v>0</v>
      </c>
      <c r="BO158" s="10">
        <f>+IF($H158=BO$6,$G158,0)-IF($I158=BO$6,$G158,0)</f>
        <v>0</v>
      </c>
      <c r="BP158" s="10">
        <f>+IF($H158=BP$6,$G158,0)-IF($I158=BP$6,$G158,0)</f>
        <v>0</v>
      </c>
      <c r="BQ158" s="10">
        <f>+IF($H158=BQ$6,$G158,0)-IF($I158=BQ$6,$G158,0)</f>
        <v>0</v>
      </c>
      <c r="BR158" s="10">
        <f>SUM(J158:BQ158)</f>
        <v>0</v>
      </c>
    </row>
    <row r="159" spans="2:70" s="9" customFormat="1" x14ac:dyDescent="0.25">
      <c r="B159" s="16"/>
      <c r="C159" s="11"/>
      <c r="D159" s="11"/>
      <c r="E159" s="11">
        <f>ROUND(IF(D159='[1]Liste choix'!$C$8,0,IF($H159=$S$6,(C159/1.14975*0.05*0.5),C159/1.14975*0.05)),2)</f>
        <v>0</v>
      </c>
      <c r="F159" s="11">
        <f>ROUND(IF(D159='[1]Liste choix'!$C$8,0,IF($H159=$S$6,C159/1.14975*0.09975*0.5,C159/1.14975*0.09975)),2)</f>
        <v>0</v>
      </c>
      <c r="G159" s="11">
        <f>C159-E159-F159</f>
        <v>0</v>
      </c>
      <c r="J159" s="10">
        <f>+IF($H159=$J$6,$G159,0)-IF($I159=$J$6,$G159,0)</f>
        <v>0</v>
      </c>
      <c r="K159" s="10">
        <f>+IF($H159=K$6,$G159,0)-IF($I159=K$6,$G159,0)</f>
        <v>0</v>
      </c>
      <c r="L159" s="10">
        <f>+IF($H159=L$6,$G159,0)-IF($I159=L$6,$G159,0)</f>
        <v>0</v>
      </c>
      <c r="M159" s="10">
        <f>+IF($H159=M$6,$G159,0)-IF($I159=M$6,$G159,0)</f>
        <v>0</v>
      </c>
      <c r="N159" s="10">
        <f>+IF($H159=N$6,$G159,0)-IF($I159=N$6,$G159,0)</f>
        <v>0</v>
      </c>
      <c r="O159" s="10">
        <f>+IF($H159=O$6,$G159,0)-IF($I159=O$6,$G159,0)</f>
        <v>0</v>
      </c>
      <c r="P159" s="10">
        <f>+IF($H159=P$6,$G159,0)-IF($I159=P$6,$G159,0)</f>
        <v>0</v>
      </c>
      <c r="Q159" s="10">
        <f>+IF($H159=Q$6,$G159,0)-IF($I159=Q$6,$G159,0)</f>
        <v>0</v>
      </c>
      <c r="R159" s="10">
        <f>+IF($H159=R$6,$G159,0)-IF($I159=R$6,$G159,0)</f>
        <v>0</v>
      </c>
      <c r="S159" s="10">
        <f>+IF($H159=S$6,$G159,0)-IF($I159=S$6,$G159,0)</f>
        <v>0</v>
      </c>
      <c r="T159" s="10">
        <f>+IF($H159=T$6,$G159,0)-IF($I159=T$6,$G159,0)</f>
        <v>0</v>
      </c>
      <c r="U159" s="10">
        <f>+IF($H159=U$6,$G159,0)-IF($I159=U$6,$G159,0)</f>
        <v>0</v>
      </c>
      <c r="V159" s="10">
        <f>+IF($H159=V$6,$G159,0)-IF($I159=V$6,$G159,0)</f>
        <v>0</v>
      </c>
      <c r="W159" s="10">
        <f>+IF($H159=W$6,$G159,0)-IF($I159=W$6,$G159,0)</f>
        <v>0</v>
      </c>
      <c r="X159" s="10">
        <f>+IF($H159=X$6,$G159,0)-IF($I159=X$6,$G159,0)</f>
        <v>0</v>
      </c>
      <c r="Y159" s="10">
        <f>+IF($H159=Y$6,$G159,0)-IF($I159=Y$6,$G159,0)</f>
        <v>0</v>
      </c>
      <c r="Z159" s="10">
        <f>+IF($H159=Z$6,$G159,0)-IF($I159=Z$6,$G159,0)</f>
        <v>0</v>
      </c>
      <c r="AA159" s="10">
        <f>+IF($H159=AA$6,$G159,0)-IF($I159=AA$6,$G159,0)</f>
        <v>0</v>
      </c>
      <c r="AB159" s="10">
        <f>+IF($H159=AB$6,$G159,0)-IF($I159=AB$6,$G159,0)</f>
        <v>0</v>
      </c>
      <c r="AC159" s="10">
        <f>+IF($H159=AC$6,$G159,0)-IF($I159=AC$6,$G159,0)</f>
        <v>0</v>
      </c>
      <c r="AD159" s="10">
        <f>+IF($H159=AD$6,$G159,0)-IF($I159=AD$6,$G159,0)</f>
        <v>0</v>
      </c>
      <c r="AE159" s="10">
        <f>+IF($H159=AE$6,$G159,0)-IF($I159=AE$6,$G159,0)</f>
        <v>0</v>
      </c>
      <c r="AF159" s="10">
        <f>+IF($H159=AF$6,$G159,0)-IF($I159=AF$6,$G159,0)</f>
        <v>0</v>
      </c>
      <c r="AG159" s="10">
        <f>+IF($H159=AG$6,$C159,0)-IF($I159=AG$6,$C159,0)</f>
        <v>0</v>
      </c>
      <c r="AH159" s="10">
        <f>+IF($H159=AH$6,$C159,0)-IF($I159=AH$6,$C159,0)</f>
        <v>0</v>
      </c>
      <c r="AI159" s="10">
        <f>+IF($H159=AI$6,$C159,0)-IF($I159=AI$6,$C159,0)</f>
        <v>0</v>
      </c>
      <c r="AJ159" s="10">
        <f>+IF($H159=AJ$6,$C159,0)-IF($I159=AJ$6,$C159,0)</f>
        <v>0</v>
      </c>
      <c r="AK159" s="10">
        <f>IF(D159="payée",$E159,0)</f>
        <v>0</v>
      </c>
      <c r="AL159" s="10">
        <f>IF(D159="payée",$F159,0)</f>
        <v>0</v>
      </c>
      <c r="AM159" s="10">
        <f>IF(D159="perçue",-$E159,0)</f>
        <v>0</v>
      </c>
      <c r="AN159" s="10">
        <f>IF(D159="perçue",-$F159,0)</f>
        <v>0</v>
      </c>
      <c r="AO159" s="10">
        <f>+IF($H159=AO$6,$G159,0)-IF($I159=AO$6,$G159,0)</f>
        <v>0</v>
      </c>
      <c r="AP159" s="10">
        <f>+IF($H159=AP$6,$G159,0)-IF($I159=AP$6,$G159,0)</f>
        <v>0</v>
      </c>
      <c r="AQ159" s="10">
        <f>+IF($H159=AQ$6,$G159,0)-IF($I159=AQ$6,$G159,0)</f>
        <v>0</v>
      </c>
      <c r="AR159" s="10">
        <f>+IF($H159=AR$6,$G159,0)-IF($I159=AR$6,$G159,0)</f>
        <v>0</v>
      </c>
      <c r="AS159" s="10">
        <f>+IF($H159=AS$6,$G159,0)-IF($I159=AS$6,$G159,0)</f>
        <v>0</v>
      </c>
      <c r="AT159" s="10">
        <f>+IF($H159=AT$6,$G159,0)-IF($I159=AT$6,$G159,0)</f>
        <v>0</v>
      </c>
      <c r="AU159" s="10">
        <f>+IF($H159=AU$6,$G159,0)-IF($I159=AU$6,$G159,0)</f>
        <v>0</v>
      </c>
      <c r="AV159" s="10">
        <f>+IF($H159=AV$6,$G159,0)-IF($I159=AV$6,$G159,0)</f>
        <v>0</v>
      </c>
      <c r="AW159" s="10">
        <f>+IF($H159=AW$6,$G159,0)-IF($I159=AW$6,$G159,0)</f>
        <v>0</v>
      </c>
      <c r="AX159" s="10">
        <f>+IF($H159=AX$6,$G159,0)-IF($I159=AX$6,$G159,0)</f>
        <v>0</v>
      </c>
      <c r="AY159" s="10">
        <f>+IF($H159=AY$6,$G159,0)-IF($I159=AY$6,$G159,0)</f>
        <v>0</v>
      </c>
      <c r="AZ159" s="10">
        <f>+IF($H159=AZ$6,$G159,0)-IF($I159=AZ$6,$G159,0)</f>
        <v>0</v>
      </c>
      <c r="BA159" s="10">
        <f>+IF($H159=BA$6,$C159,0)-IF($I159=BA$6,$C159,0)</f>
        <v>0</v>
      </c>
      <c r="BB159" s="10">
        <f>+IF($H159=BB$6,$C159,0)-IF($I159=BB$6,$C159,0)</f>
        <v>0</v>
      </c>
      <c r="BC159" s="10">
        <f>+IF($H159=BC$6,$C159,0)-IF($I159=BC$6,$C159,0)</f>
        <v>0</v>
      </c>
      <c r="BD159" s="10">
        <f>+IF($H159=BD$6,$C159,0)-IF($I159=BD$6,$C159,0)</f>
        <v>0</v>
      </c>
      <c r="BE159" s="10">
        <f>+IF($H159=BE$6,$C159,0)-IF($I159=BE$6,$C159,0)</f>
        <v>0</v>
      </c>
      <c r="BF159" s="10">
        <f>+IF($H159=BF$6,$C159,0)-IF($I159=BF$6,$C159,0)</f>
        <v>0</v>
      </c>
      <c r="BG159" s="10">
        <f>+IF($H159=BG$6,$C159,0)-IF($I159=BG$6,$C159,0)</f>
        <v>0</v>
      </c>
      <c r="BH159" s="10">
        <f>+IF($H159=BH$6,$C159,0)-IF($I159=BH$6,$C159,0)</f>
        <v>0</v>
      </c>
      <c r="BI159" s="10">
        <f>+IF($H159=BI$6,$G159,0)-IF($I159=BI$6,$G159,0)</f>
        <v>0</v>
      </c>
      <c r="BJ159" s="10">
        <f>+IF($H159=BJ$6,$G159,0)-IF($I159=BJ$6,$G159,0)</f>
        <v>0</v>
      </c>
      <c r="BK159" s="10">
        <f>+IF($H159=BK$6,$G159,0)-IF($I159=BK$6,$G159,0)</f>
        <v>0</v>
      </c>
      <c r="BL159" s="10">
        <f>+IF($H159=BL$6,$G159,0)-IF($I159=BL$6,$G159,0)</f>
        <v>0</v>
      </c>
      <c r="BM159" s="10">
        <f>+IF($H159=BM$6,$G159,0)-IF($I159=BM$6,$G159,0)</f>
        <v>0</v>
      </c>
      <c r="BN159" s="10">
        <f>+IF($H159=BN$6,$G159,0)-IF($I159=BN$6,$G159,0)</f>
        <v>0</v>
      </c>
      <c r="BO159" s="10">
        <f>+IF($H159=BO$6,$G159,0)-IF($I159=BO$6,$G159,0)</f>
        <v>0</v>
      </c>
      <c r="BP159" s="10">
        <f>+IF($H159=BP$6,$G159,0)-IF($I159=BP$6,$G159,0)</f>
        <v>0</v>
      </c>
      <c r="BQ159" s="10">
        <f>+IF($H159=BQ$6,$G159,0)-IF($I159=BQ$6,$G159,0)</f>
        <v>0</v>
      </c>
      <c r="BR159" s="10">
        <f>SUM(J159:BQ159)</f>
        <v>0</v>
      </c>
    </row>
    <row r="160" spans="2:70" s="9" customFormat="1" x14ac:dyDescent="0.25">
      <c r="B160" s="16"/>
      <c r="C160" s="11"/>
      <c r="D160" s="11"/>
      <c r="E160" s="11">
        <f>ROUND(IF(D160='[1]Liste choix'!$C$8,0,IF($H160=$S$6,(C160/1.14975*0.05*0.5),C160/1.14975*0.05)),2)</f>
        <v>0</v>
      </c>
      <c r="F160" s="11">
        <f>ROUND(IF(D160='[1]Liste choix'!$C$8,0,IF($H160=$S$6,C160/1.14975*0.09975*0.5,C160/1.14975*0.09975)),2)</f>
        <v>0</v>
      </c>
      <c r="G160" s="11">
        <f>C160-E160-F160</f>
        <v>0</v>
      </c>
      <c r="J160" s="10">
        <f>+IF($H160=$J$6,$G160,0)-IF($I160=$J$6,$G160,0)</f>
        <v>0</v>
      </c>
      <c r="K160" s="10">
        <f>+IF($H160=K$6,$G160,0)-IF($I160=K$6,$G160,0)</f>
        <v>0</v>
      </c>
      <c r="L160" s="10">
        <f>+IF($H160=L$6,$G160,0)-IF($I160=L$6,$G160,0)</f>
        <v>0</v>
      </c>
      <c r="M160" s="10">
        <f>+IF($H160=M$6,$G160,0)-IF($I160=M$6,$G160,0)</f>
        <v>0</v>
      </c>
      <c r="N160" s="10">
        <f>+IF($H160=N$6,$G160,0)-IF($I160=N$6,$G160,0)</f>
        <v>0</v>
      </c>
      <c r="O160" s="10">
        <f>+IF($H160=O$6,$G160,0)-IF($I160=O$6,$G160,0)</f>
        <v>0</v>
      </c>
      <c r="P160" s="10">
        <f>+IF($H160=P$6,$G160,0)-IF($I160=P$6,$G160,0)</f>
        <v>0</v>
      </c>
      <c r="Q160" s="10">
        <f>+IF($H160=Q$6,$G160,0)-IF($I160=Q$6,$G160,0)</f>
        <v>0</v>
      </c>
      <c r="R160" s="10">
        <f>+IF($H160=R$6,$G160,0)-IF($I160=R$6,$G160,0)</f>
        <v>0</v>
      </c>
      <c r="S160" s="10">
        <f>+IF($H160=S$6,$G160,0)-IF($I160=S$6,$G160,0)</f>
        <v>0</v>
      </c>
      <c r="T160" s="10">
        <f>+IF($H160=T$6,$G160,0)-IF($I160=T$6,$G160,0)</f>
        <v>0</v>
      </c>
      <c r="U160" s="10">
        <f>+IF($H160=U$6,$G160,0)-IF($I160=U$6,$G160,0)</f>
        <v>0</v>
      </c>
      <c r="V160" s="10">
        <f>+IF($H160=V$6,$G160,0)-IF($I160=V$6,$G160,0)</f>
        <v>0</v>
      </c>
      <c r="W160" s="10">
        <f>+IF($H160=W$6,$G160,0)-IF($I160=W$6,$G160,0)</f>
        <v>0</v>
      </c>
      <c r="X160" s="10">
        <f>+IF($H160=X$6,$G160,0)-IF($I160=X$6,$G160,0)</f>
        <v>0</v>
      </c>
      <c r="Y160" s="10">
        <f>+IF($H160=Y$6,$G160,0)-IF($I160=Y$6,$G160,0)</f>
        <v>0</v>
      </c>
      <c r="Z160" s="10">
        <f>+IF($H160=Z$6,$G160,0)-IF($I160=Z$6,$G160,0)</f>
        <v>0</v>
      </c>
      <c r="AA160" s="10">
        <f>+IF($H160=AA$6,$G160,0)-IF($I160=AA$6,$G160,0)</f>
        <v>0</v>
      </c>
      <c r="AB160" s="10">
        <f>+IF($H160=AB$6,$G160,0)-IF($I160=AB$6,$G160,0)</f>
        <v>0</v>
      </c>
      <c r="AC160" s="10">
        <f>+IF($H160=AC$6,$G160,0)-IF($I160=AC$6,$G160,0)</f>
        <v>0</v>
      </c>
      <c r="AD160" s="10">
        <f>+IF($H160=AD$6,$G160,0)-IF($I160=AD$6,$G160,0)</f>
        <v>0</v>
      </c>
      <c r="AE160" s="10">
        <f>+IF($H160=AE$6,$G160,0)-IF($I160=AE$6,$G160,0)</f>
        <v>0</v>
      </c>
      <c r="AF160" s="10">
        <f>+IF($H160=AF$6,$G160,0)-IF($I160=AF$6,$G160,0)</f>
        <v>0</v>
      </c>
      <c r="AG160" s="10">
        <f>+IF($H160=AG$6,$C160,0)-IF($I160=AG$6,$C160,0)</f>
        <v>0</v>
      </c>
      <c r="AH160" s="10">
        <f>+IF($H160=AH$6,$C160,0)-IF($I160=AH$6,$C160,0)</f>
        <v>0</v>
      </c>
      <c r="AI160" s="10">
        <f>+IF($H160=AI$6,$C160,0)-IF($I160=AI$6,$C160,0)</f>
        <v>0</v>
      </c>
      <c r="AJ160" s="10">
        <f>+IF($H160=AJ$6,$C160,0)-IF($I160=AJ$6,$C160,0)</f>
        <v>0</v>
      </c>
      <c r="AK160" s="10">
        <f>IF(D160="payée",$E160,0)</f>
        <v>0</v>
      </c>
      <c r="AL160" s="10">
        <f>IF(D160="payée",$F160,0)</f>
        <v>0</v>
      </c>
      <c r="AM160" s="10">
        <f>IF(D160="perçue",-$E160,0)</f>
        <v>0</v>
      </c>
      <c r="AN160" s="10">
        <f>IF(D160="perçue",-$F160,0)</f>
        <v>0</v>
      </c>
      <c r="AO160" s="10">
        <f>+IF($H160=AO$6,$G160,0)-IF($I160=AO$6,$G160,0)</f>
        <v>0</v>
      </c>
      <c r="AP160" s="10">
        <f>+IF($H160=AP$6,$G160,0)-IF($I160=AP$6,$G160,0)</f>
        <v>0</v>
      </c>
      <c r="AQ160" s="10">
        <f>+IF($H160=AQ$6,$G160,0)-IF($I160=AQ$6,$G160,0)</f>
        <v>0</v>
      </c>
      <c r="AR160" s="10">
        <f>+IF($H160=AR$6,$G160,0)-IF($I160=AR$6,$G160,0)</f>
        <v>0</v>
      </c>
      <c r="AS160" s="10">
        <f>+IF($H160=AS$6,$G160,0)-IF($I160=AS$6,$G160,0)</f>
        <v>0</v>
      </c>
      <c r="AT160" s="10">
        <f>+IF($H160=AT$6,$G160,0)-IF($I160=AT$6,$G160,0)</f>
        <v>0</v>
      </c>
      <c r="AU160" s="10">
        <f>+IF($H160=AU$6,$G160,0)-IF($I160=AU$6,$G160,0)</f>
        <v>0</v>
      </c>
      <c r="AV160" s="10">
        <f>+IF($H160=AV$6,$G160,0)-IF($I160=AV$6,$G160,0)</f>
        <v>0</v>
      </c>
      <c r="AW160" s="10">
        <f>+IF($H160=AW$6,$G160,0)-IF($I160=AW$6,$G160,0)</f>
        <v>0</v>
      </c>
      <c r="AX160" s="10">
        <f>+IF($H160=AX$6,$G160,0)-IF($I160=AX$6,$G160,0)</f>
        <v>0</v>
      </c>
      <c r="AY160" s="10">
        <f>+IF($H160=AY$6,$G160,0)-IF($I160=AY$6,$G160,0)</f>
        <v>0</v>
      </c>
      <c r="AZ160" s="10">
        <f>+IF($H160=AZ$6,$G160,0)-IF($I160=AZ$6,$G160,0)</f>
        <v>0</v>
      </c>
      <c r="BA160" s="10">
        <f>+IF($H160=BA$6,$C160,0)-IF($I160=BA$6,$C160,0)</f>
        <v>0</v>
      </c>
      <c r="BB160" s="10">
        <f>+IF($H160=BB$6,$C160,0)-IF($I160=BB$6,$C160,0)</f>
        <v>0</v>
      </c>
      <c r="BC160" s="10">
        <f>+IF($H160=BC$6,$C160,0)-IF($I160=BC$6,$C160,0)</f>
        <v>0</v>
      </c>
      <c r="BD160" s="10">
        <f>+IF($H160=BD$6,$C160,0)-IF($I160=BD$6,$C160,0)</f>
        <v>0</v>
      </c>
      <c r="BE160" s="10">
        <f>+IF($H160=BE$6,$C160,0)-IF($I160=BE$6,$C160,0)</f>
        <v>0</v>
      </c>
      <c r="BF160" s="10">
        <f>+IF($H160=BF$6,$C160,0)-IF($I160=BF$6,$C160,0)</f>
        <v>0</v>
      </c>
      <c r="BG160" s="10">
        <f>+IF($H160=BG$6,$C160,0)-IF($I160=BG$6,$C160,0)</f>
        <v>0</v>
      </c>
      <c r="BH160" s="10">
        <f>+IF($H160=BH$6,$C160,0)-IF($I160=BH$6,$C160,0)</f>
        <v>0</v>
      </c>
      <c r="BI160" s="10">
        <f>+IF($H160=BI$6,$G160,0)-IF($I160=BI$6,$G160,0)</f>
        <v>0</v>
      </c>
      <c r="BJ160" s="10">
        <f>+IF($H160=BJ$6,$G160,0)-IF($I160=BJ$6,$G160,0)</f>
        <v>0</v>
      </c>
      <c r="BK160" s="10">
        <f>+IF($H160=BK$6,$G160,0)-IF($I160=BK$6,$G160,0)</f>
        <v>0</v>
      </c>
      <c r="BL160" s="10">
        <f>+IF($H160=BL$6,$G160,0)-IF($I160=BL$6,$G160,0)</f>
        <v>0</v>
      </c>
      <c r="BM160" s="10">
        <f>+IF($H160=BM$6,$G160,0)-IF($I160=BM$6,$G160,0)</f>
        <v>0</v>
      </c>
      <c r="BN160" s="10">
        <f>+IF($H160=BN$6,$G160,0)-IF($I160=BN$6,$G160,0)</f>
        <v>0</v>
      </c>
      <c r="BO160" s="10">
        <f>+IF($H160=BO$6,$G160,0)-IF($I160=BO$6,$G160,0)</f>
        <v>0</v>
      </c>
      <c r="BP160" s="10">
        <f>+IF($H160=BP$6,$G160,0)-IF($I160=BP$6,$G160,0)</f>
        <v>0</v>
      </c>
      <c r="BQ160" s="10">
        <f>+IF($H160=BQ$6,$G160,0)-IF($I160=BQ$6,$G160,0)</f>
        <v>0</v>
      </c>
      <c r="BR160" s="10">
        <f>SUM(J160:BQ160)</f>
        <v>0</v>
      </c>
    </row>
    <row r="161" spans="2:70" s="9" customFormat="1" x14ac:dyDescent="0.25">
      <c r="B161" s="16"/>
      <c r="C161" s="11"/>
      <c r="D161" s="11"/>
      <c r="E161" s="11">
        <f>ROUND(IF(D161='[1]Liste choix'!$C$8,0,IF($H161=$S$6,(C161/1.14975*0.05*0.5),C161/1.14975*0.05)),2)</f>
        <v>0</v>
      </c>
      <c r="F161" s="11">
        <f>ROUND(IF(D161='[1]Liste choix'!$C$8,0,IF($H161=$S$6,C161/1.14975*0.09975*0.5,C161/1.14975*0.09975)),2)</f>
        <v>0</v>
      </c>
      <c r="G161" s="11">
        <f>C161-E161-F161</f>
        <v>0</v>
      </c>
      <c r="J161" s="10">
        <f>+IF($H161=$J$6,$G161,0)-IF($I161=$J$6,$G161,0)</f>
        <v>0</v>
      </c>
      <c r="K161" s="10">
        <f>+IF($H161=K$6,$G161,0)-IF($I161=K$6,$G161,0)</f>
        <v>0</v>
      </c>
      <c r="L161" s="10">
        <f>+IF($H161=L$6,$G161,0)-IF($I161=L$6,$G161,0)</f>
        <v>0</v>
      </c>
      <c r="M161" s="10">
        <f>+IF($H161=M$6,$G161,0)-IF($I161=M$6,$G161,0)</f>
        <v>0</v>
      </c>
      <c r="N161" s="10">
        <f>+IF($H161=N$6,$G161,0)-IF($I161=N$6,$G161,0)</f>
        <v>0</v>
      </c>
      <c r="O161" s="10">
        <f>+IF($H161=O$6,$G161,0)-IF($I161=O$6,$G161,0)</f>
        <v>0</v>
      </c>
      <c r="P161" s="10">
        <f>+IF($H161=P$6,$G161,0)-IF($I161=P$6,$G161,0)</f>
        <v>0</v>
      </c>
      <c r="Q161" s="10">
        <f>+IF($H161=Q$6,$G161,0)-IF($I161=Q$6,$G161,0)</f>
        <v>0</v>
      </c>
      <c r="R161" s="10">
        <f>+IF($H161=R$6,$G161,0)-IF($I161=R$6,$G161,0)</f>
        <v>0</v>
      </c>
      <c r="S161" s="10">
        <f>+IF($H161=S$6,$G161,0)-IF($I161=S$6,$G161,0)</f>
        <v>0</v>
      </c>
      <c r="T161" s="10">
        <f>+IF($H161=T$6,$G161,0)-IF($I161=T$6,$G161,0)</f>
        <v>0</v>
      </c>
      <c r="U161" s="10">
        <f>+IF($H161=U$6,$G161,0)-IF($I161=U$6,$G161,0)</f>
        <v>0</v>
      </c>
      <c r="V161" s="10">
        <f>+IF($H161=V$6,$G161,0)-IF($I161=V$6,$G161,0)</f>
        <v>0</v>
      </c>
      <c r="W161" s="10">
        <f>+IF($H161=W$6,$G161,0)-IF($I161=W$6,$G161,0)</f>
        <v>0</v>
      </c>
      <c r="X161" s="10">
        <f>+IF($H161=X$6,$G161,0)-IF($I161=X$6,$G161,0)</f>
        <v>0</v>
      </c>
      <c r="Y161" s="10">
        <f>+IF($H161=Y$6,$G161,0)-IF($I161=Y$6,$G161,0)</f>
        <v>0</v>
      </c>
      <c r="Z161" s="10">
        <f>+IF($H161=Z$6,$G161,0)-IF($I161=Z$6,$G161,0)</f>
        <v>0</v>
      </c>
      <c r="AA161" s="10">
        <f>+IF($H161=AA$6,$G161,0)-IF($I161=AA$6,$G161,0)</f>
        <v>0</v>
      </c>
      <c r="AB161" s="10">
        <f>+IF($H161=AB$6,$G161,0)-IF($I161=AB$6,$G161,0)</f>
        <v>0</v>
      </c>
      <c r="AC161" s="10">
        <f>+IF($H161=AC$6,$G161,0)-IF($I161=AC$6,$G161,0)</f>
        <v>0</v>
      </c>
      <c r="AD161" s="10">
        <f>+IF($H161=AD$6,$G161,0)-IF($I161=AD$6,$G161,0)</f>
        <v>0</v>
      </c>
      <c r="AE161" s="10">
        <f>+IF($H161=AE$6,$G161,0)-IF($I161=AE$6,$G161,0)</f>
        <v>0</v>
      </c>
      <c r="AF161" s="10">
        <f>+IF($H161=AF$6,$G161,0)-IF($I161=AF$6,$G161,0)</f>
        <v>0</v>
      </c>
      <c r="AG161" s="10">
        <f>+IF($H161=AG$6,$C161,0)-IF($I161=AG$6,$C161,0)</f>
        <v>0</v>
      </c>
      <c r="AH161" s="10">
        <f>+IF($H161=AH$6,$C161,0)-IF($I161=AH$6,$C161,0)</f>
        <v>0</v>
      </c>
      <c r="AI161" s="10">
        <f>+IF($H161=AI$6,$C161,0)-IF($I161=AI$6,$C161,0)</f>
        <v>0</v>
      </c>
      <c r="AJ161" s="10">
        <f>+IF($H161=AJ$6,$C161,0)-IF($I161=AJ$6,$C161,0)</f>
        <v>0</v>
      </c>
      <c r="AK161" s="10">
        <f>IF(D161="payée",$E161,0)</f>
        <v>0</v>
      </c>
      <c r="AL161" s="10">
        <f>IF(D161="payée",$F161,0)</f>
        <v>0</v>
      </c>
      <c r="AM161" s="10">
        <f>IF(D161="perçue",-$E161,0)</f>
        <v>0</v>
      </c>
      <c r="AN161" s="10">
        <f>IF(D161="perçue",-$F161,0)</f>
        <v>0</v>
      </c>
      <c r="AO161" s="10">
        <f>+IF($H161=AO$6,$G161,0)-IF($I161=AO$6,$G161,0)</f>
        <v>0</v>
      </c>
      <c r="AP161" s="10">
        <f>+IF($H161=AP$6,$G161,0)-IF($I161=AP$6,$G161,0)</f>
        <v>0</v>
      </c>
      <c r="AQ161" s="10">
        <f>+IF($H161=AQ$6,$G161,0)-IF($I161=AQ$6,$G161,0)</f>
        <v>0</v>
      </c>
      <c r="AR161" s="10">
        <f>+IF($H161=AR$6,$G161,0)-IF($I161=AR$6,$G161,0)</f>
        <v>0</v>
      </c>
      <c r="AS161" s="10">
        <f>+IF($H161=AS$6,$G161,0)-IF($I161=AS$6,$G161,0)</f>
        <v>0</v>
      </c>
      <c r="AT161" s="10">
        <f>+IF($H161=AT$6,$G161,0)-IF($I161=AT$6,$G161,0)</f>
        <v>0</v>
      </c>
      <c r="AU161" s="10">
        <f>+IF($H161=AU$6,$G161,0)-IF($I161=AU$6,$G161,0)</f>
        <v>0</v>
      </c>
      <c r="AV161" s="10">
        <f>+IF($H161=AV$6,$G161,0)-IF($I161=AV$6,$G161,0)</f>
        <v>0</v>
      </c>
      <c r="AW161" s="10">
        <f>+IF($H161=AW$6,$G161,0)-IF($I161=AW$6,$G161,0)</f>
        <v>0</v>
      </c>
      <c r="AX161" s="10">
        <f>+IF($H161=AX$6,$G161,0)-IF($I161=AX$6,$G161,0)</f>
        <v>0</v>
      </c>
      <c r="AY161" s="10">
        <f>+IF($H161=AY$6,$G161,0)-IF($I161=AY$6,$G161,0)</f>
        <v>0</v>
      </c>
      <c r="AZ161" s="10">
        <f>+IF($H161=AZ$6,$G161,0)-IF($I161=AZ$6,$G161,0)</f>
        <v>0</v>
      </c>
      <c r="BA161" s="10">
        <f>+IF($H161=BA$6,$C161,0)-IF($I161=BA$6,$C161,0)</f>
        <v>0</v>
      </c>
      <c r="BB161" s="10">
        <f>+IF($H161=BB$6,$C161,0)-IF($I161=BB$6,$C161,0)</f>
        <v>0</v>
      </c>
      <c r="BC161" s="10">
        <f>+IF($H161=BC$6,$C161,0)-IF($I161=BC$6,$C161,0)</f>
        <v>0</v>
      </c>
      <c r="BD161" s="10">
        <f>+IF($H161=BD$6,$C161,0)-IF($I161=BD$6,$C161,0)</f>
        <v>0</v>
      </c>
      <c r="BE161" s="10">
        <f>+IF($H161=BE$6,$C161,0)-IF($I161=BE$6,$C161,0)</f>
        <v>0</v>
      </c>
      <c r="BF161" s="10">
        <f>+IF($H161=BF$6,$C161,0)-IF($I161=BF$6,$C161,0)</f>
        <v>0</v>
      </c>
      <c r="BG161" s="10">
        <f>+IF($H161=BG$6,$C161,0)-IF($I161=BG$6,$C161,0)</f>
        <v>0</v>
      </c>
      <c r="BH161" s="10">
        <f>+IF($H161=BH$6,$C161,0)-IF($I161=BH$6,$C161,0)</f>
        <v>0</v>
      </c>
      <c r="BI161" s="10">
        <f>+IF($H161=BI$6,$G161,0)-IF($I161=BI$6,$G161,0)</f>
        <v>0</v>
      </c>
      <c r="BJ161" s="10">
        <f>+IF($H161=BJ$6,$G161,0)-IF($I161=BJ$6,$G161,0)</f>
        <v>0</v>
      </c>
      <c r="BK161" s="10">
        <f>+IF($H161=BK$6,$G161,0)-IF($I161=BK$6,$G161,0)</f>
        <v>0</v>
      </c>
      <c r="BL161" s="10">
        <f>+IF($H161=BL$6,$G161,0)-IF($I161=BL$6,$G161,0)</f>
        <v>0</v>
      </c>
      <c r="BM161" s="10">
        <f>+IF($H161=BM$6,$G161,0)-IF($I161=BM$6,$G161,0)</f>
        <v>0</v>
      </c>
      <c r="BN161" s="10">
        <f>+IF($H161=BN$6,$G161,0)-IF($I161=BN$6,$G161,0)</f>
        <v>0</v>
      </c>
      <c r="BO161" s="10">
        <f>+IF($H161=BO$6,$G161,0)-IF($I161=BO$6,$G161,0)</f>
        <v>0</v>
      </c>
      <c r="BP161" s="10">
        <f>+IF($H161=BP$6,$G161,0)-IF($I161=BP$6,$G161,0)</f>
        <v>0</v>
      </c>
      <c r="BQ161" s="10">
        <f>+IF($H161=BQ$6,$G161,0)-IF($I161=BQ$6,$G161,0)</f>
        <v>0</v>
      </c>
      <c r="BR161" s="10">
        <f>SUM(J161:BQ161)</f>
        <v>0</v>
      </c>
    </row>
    <row r="162" spans="2:70" s="9" customFormat="1" x14ac:dyDescent="0.25">
      <c r="B162" s="16"/>
      <c r="C162" s="11"/>
      <c r="D162" s="11"/>
      <c r="E162" s="11">
        <f>ROUND(IF(D162='[1]Liste choix'!$C$8,0,IF($H162=$S$6,(C162/1.14975*0.05*0.5),C162/1.14975*0.05)),2)</f>
        <v>0</v>
      </c>
      <c r="F162" s="11">
        <f>ROUND(IF(D162='[1]Liste choix'!$C$8,0,IF($H162=$S$6,C162/1.14975*0.09975*0.5,C162/1.14975*0.09975)),2)</f>
        <v>0</v>
      </c>
      <c r="G162" s="11">
        <f>C162-E162-F162</f>
        <v>0</v>
      </c>
      <c r="J162" s="10">
        <f>+IF($H162=$J$6,$G162,0)-IF($I162=$J$6,$G162,0)</f>
        <v>0</v>
      </c>
      <c r="K162" s="10">
        <f>+IF($H162=K$6,$G162,0)-IF($I162=K$6,$G162,0)</f>
        <v>0</v>
      </c>
      <c r="L162" s="10">
        <f>+IF($H162=L$6,$G162,0)-IF($I162=L$6,$G162,0)</f>
        <v>0</v>
      </c>
      <c r="M162" s="10">
        <f>+IF($H162=M$6,$G162,0)-IF($I162=M$6,$G162,0)</f>
        <v>0</v>
      </c>
      <c r="N162" s="10">
        <f>+IF($H162=N$6,$G162,0)-IF($I162=N$6,$G162,0)</f>
        <v>0</v>
      </c>
      <c r="O162" s="10">
        <f>+IF($H162=O$6,$G162,0)-IF($I162=O$6,$G162,0)</f>
        <v>0</v>
      </c>
      <c r="P162" s="10">
        <f>+IF($H162=P$6,$G162,0)-IF($I162=P$6,$G162,0)</f>
        <v>0</v>
      </c>
      <c r="Q162" s="10">
        <f>+IF($H162=Q$6,$G162,0)-IF($I162=Q$6,$G162,0)</f>
        <v>0</v>
      </c>
      <c r="R162" s="10">
        <f>+IF($H162=R$6,$G162,0)-IF($I162=R$6,$G162,0)</f>
        <v>0</v>
      </c>
      <c r="S162" s="10">
        <f>+IF($H162=S$6,$G162,0)-IF($I162=S$6,$G162,0)</f>
        <v>0</v>
      </c>
      <c r="T162" s="10">
        <f>+IF($H162=T$6,$G162,0)-IF($I162=T$6,$G162,0)</f>
        <v>0</v>
      </c>
      <c r="U162" s="10">
        <f>+IF($H162=U$6,$G162,0)-IF($I162=U$6,$G162,0)</f>
        <v>0</v>
      </c>
      <c r="V162" s="10">
        <f>+IF($H162=V$6,$G162,0)-IF($I162=V$6,$G162,0)</f>
        <v>0</v>
      </c>
      <c r="W162" s="10">
        <f>+IF($H162=W$6,$G162,0)-IF($I162=W$6,$G162,0)</f>
        <v>0</v>
      </c>
      <c r="X162" s="10">
        <f>+IF($H162=X$6,$G162,0)-IF($I162=X$6,$G162,0)</f>
        <v>0</v>
      </c>
      <c r="Y162" s="10">
        <f>+IF($H162=Y$6,$G162,0)-IF($I162=Y$6,$G162,0)</f>
        <v>0</v>
      </c>
      <c r="Z162" s="10">
        <f>+IF($H162=Z$6,$G162,0)-IF($I162=Z$6,$G162,0)</f>
        <v>0</v>
      </c>
      <c r="AA162" s="10">
        <f>+IF($H162=AA$6,$G162,0)-IF($I162=AA$6,$G162,0)</f>
        <v>0</v>
      </c>
      <c r="AB162" s="10">
        <f>+IF($H162=AB$6,$G162,0)-IF($I162=AB$6,$G162,0)</f>
        <v>0</v>
      </c>
      <c r="AC162" s="10">
        <f>+IF($H162=AC$6,$G162,0)-IF($I162=AC$6,$G162,0)</f>
        <v>0</v>
      </c>
      <c r="AD162" s="10">
        <f>+IF($H162=AD$6,$G162,0)-IF($I162=AD$6,$G162,0)</f>
        <v>0</v>
      </c>
      <c r="AE162" s="10">
        <f>+IF($H162=AE$6,$G162,0)-IF($I162=AE$6,$G162,0)</f>
        <v>0</v>
      </c>
      <c r="AF162" s="10">
        <f>+IF($H162=AF$6,$G162,0)-IF($I162=AF$6,$G162,0)</f>
        <v>0</v>
      </c>
      <c r="AG162" s="10">
        <f>+IF($H162=AG$6,$C162,0)-IF($I162=AG$6,$C162,0)</f>
        <v>0</v>
      </c>
      <c r="AH162" s="10">
        <f>+IF($H162=AH$6,$C162,0)-IF($I162=AH$6,$C162,0)</f>
        <v>0</v>
      </c>
      <c r="AI162" s="10">
        <f>+IF($H162=AI$6,$C162,0)-IF($I162=AI$6,$C162,0)</f>
        <v>0</v>
      </c>
      <c r="AJ162" s="10">
        <f>+IF($H162=AJ$6,$C162,0)-IF($I162=AJ$6,$C162,0)</f>
        <v>0</v>
      </c>
      <c r="AK162" s="10">
        <f>IF(D162="payée",$E162,0)</f>
        <v>0</v>
      </c>
      <c r="AL162" s="10">
        <f>IF(D162="payée",$F162,0)</f>
        <v>0</v>
      </c>
      <c r="AM162" s="10">
        <f>IF(D162="perçue",-$E162,0)</f>
        <v>0</v>
      </c>
      <c r="AN162" s="10">
        <f>IF(D162="perçue",-$F162,0)</f>
        <v>0</v>
      </c>
      <c r="AO162" s="10">
        <f>+IF($H162=AO$6,$G162,0)-IF($I162=AO$6,$G162,0)</f>
        <v>0</v>
      </c>
      <c r="AP162" s="10">
        <f>+IF($H162=AP$6,$G162,0)-IF($I162=AP$6,$G162,0)</f>
        <v>0</v>
      </c>
      <c r="AQ162" s="10">
        <f>+IF($H162=AQ$6,$G162,0)-IF($I162=AQ$6,$G162,0)</f>
        <v>0</v>
      </c>
      <c r="AR162" s="10">
        <f>+IF($H162=AR$6,$G162,0)-IF($I162=AR$6,$G162,0)</f>
        <v>0</v>
      </c>
      <c r="AS162" s="10">
        <f>+IF($H162=AS$6,$G162,0)-IF($I162=AS$6,$G162,0)</f>
        <v>0</v>
      </c>
      <c r="AT162" s="10">
        <f>+IF($H162=AT$6,$G162,0)-IF($I162=AT$6,$G162,0)</f>
        <v>0</v>
      </c>
      <c r="AU162" s="10">
        <f>+IF($H162=AU$6,$G162,0)-IF($I162=AU$6,$G162,0)</f>
        <v>0</v>
      </c>
      <c r="AV162" s="10">
        <f>+IF($H162=AV$6,$G162,0)-IF($I162=AV$6,$G162,0)</f>
        <v>0</v>
      </c>
      <c r="AW162" s="10">
        <f>+IF($H162=AW$6,$G162,0)-IF($I162=AW$6,$G162,0)</f>
        <v>0</v>
      </c>
      <c r="AX162" s="10">
        <f>+IF($H162=AX$6,$G162,0)-IF($I162=AX$6,$G162,0)</f>
        <v>0</v>
      </c>
      <c r="AY162" s="10">
        <f>+IF($H162=AY$6,$G162,0)-IF($I162=AY$6,$G162,0)</f>
        <v>0</v>
      </c>
      <c r="AZ162" s="10">
        <f>+IF($H162=AZ$6,$G162,0)-IF($I162=AZ$6,$G162,0)</f>
        <v>0</v>
      </c>
      <c r="BA162" s="10">
        <f>+IF($H162=BA$6,$C162,0)-IF($I162=BA$6,$C162,0)</f>
        <v>0</v>
      </c>
      <c r="BB162" s="10">
        <f>+IF($H162=BB$6,$C162,0)-IF($I162=BB$6,$C162,0)</f>
        <v>0</v>
      </c>
      <c r="BC162" s="10">
        <f>+IF($H162=BC$6,$C162,0)-IF($I162=BC$6,$C162,0)</f>
        <v>0</v>
      </c>
      <c r="BD162" s="10">
        <f>+IF($H162=BD$6,$C162,0)-IF($I162=BD$6,$C162,0)</f>
        <v>0</v>
      </c>
      <c r="BE162" s="10">
        <f>+IF($H162=BE$6,$C162,0)-IF($I162=BE$6,$C162,0)</f>
        <v>0</v>
      </c>
      <c r="BF162" s="10">
        <f>+IF($H162=BF$6,$C162,0)-IF($I162=BF$6,$C162,0)</f>
        <v>0</v>
      </c>
      <c r="BG162" s="10">
        <f>+IF($H162=BG$6,$C162,0)-IF($I162=BG$6,$C162,0)</f>
        <v>0</v>
      </c>
      <c r="BH162" s="10">
        <f>+IF($H162=BH$6,$C162,0)-IF($I162=BH$6,$C162,0)</f>
        <v>0</v>
      </c>
      <c r="BI162" s="10">
        <f>+IF($H162=BI$6,$G162,0)-IF($I162=BI$6,$G162,0)</f>
        <v>0</v>
      </c>
      <c r="BJ162" s="10">
        <f>+IF($H162=BJ$6,$G162,0)-IF($I162=BJ$6,$G162,0)</f>
        <v>0</v>
      </c>
      <c r="BK162" s="10">
        <f>+IF($H162=BK$6,$G162,0)-IF($I162=BK$6,$G162,0)</f>
        <v>0</v>
      </c>
      <c r="BL162" s="10">
        <f>+IF($H162=BL$6,$G162,0)-IF($I162=BL$6,$G162,0)</f>
        <v>0</v>
      </c>
      <c r="BM162" s="10">
        <f>+IF($H162=BM$6,$G162,0)-IF($I162=BM$6,$G162,0)</f>
        <v>0</v>
      </c>
      <c r="BN162" s="10">
        <f>+IF($H162=BN$6,$G162,0)-IF($I162=BN$6,$G162,0)</f>
        <v>0</v>
      </c>
      <c r="BO162" s="10">
        <f>+IF($H162=BO$6,$G162,0)-IF($I162=BO$6,$G162,0)</f>
        <v>0</v>
      </c>
      <c r="BP162" s="10">
        <f>+IF($H162=BP$6,$G162,0)-IF($I162=BP$6,$G162,0)</f>
        <v>0</v>
      </c>
      <c r="BQ162" s="10">
        <f>+IF($H162=BQ$6,$G162,0)-IF($I162=BQ$6,$G162,0)</f>
        <v>0</v>
      </c>
      <c r="BR162" s="10">
        <f>SUM(J162:BQ162)</f>
        <v>0</v>
      </c>
    </row>
    <row r="163" spans="2:70" s="9" customFormat="1" x14ac:dyDescent="0.25">
      <c r="B163" s="16"/>
      <c r="C163" s="11"/>
      <c r="D163" s="11"/>
      <c r="E163" s="11">
        <f>ROUND(IF(D163='[1]Liste choix'!$C$8,0,IF($H163=$S$6,(C163/1.14975*0.05*0.5),C163/1.14975*0.05)),2)</f>
        <v>0</v>
      </c>
      <c r="F163" s="11">
        <f>ROUND(IF(D163='[1]Liste choix'!$C$8,0,IF($H163=$S$6,C163/1.14975*0.09975*0.5,C163/1.14975*0.09975)),2)</f>
        <v>0</v>
      </c>
      <c r="G163" s="11">
        <f>C163-E163-F163</f>
        <v>0</v>
      </c>
      <c r="J163" s="10">
        <f>+IF($H163=$J$6,$G163,0)-IF($I163=$J$6,$G163,0)</f>
        <v>0</v>
      </c>
      <c r="K163" s="10">
        <f>+IF($H163=K$6,$G163,0)-IF($I163=K$6,$G163,0)</f>
        <v>0</v>
      </c>
      <c r="L163" s="10">
        <f>+IF($H163=L$6,$G163,0)-IF($I163=L$6,$G163,0)</f>
        <v>0</v>
      </c>
      <c r="M163" s="10">
        <f>+IF($H163=M$6,$G163,0)-IF($I163=M$6,$G163,0)</f>
        <v>0</v>
      </c>
      <c r="N163" s="10">
        <f>+IF($H163=N$6,$G163,0)-IF($I163=N$6,$G163,0)</f>
        <v>0</v>
      </c>
      <c r="O163" s="10">
        <f>+IF($H163=O$6,$G163,0)-IF($I163=O$6,$G163,0)</f>
        <v>0</v>
      </c>
      <c r="P163" s="10">
        <f>+IF($H163=P$6,$G163,0)-IF($I163=P$6,$G163,0)</f>
        <v>0</v>
      </c>
      <c r="Q163" s="10">
        <f>+IF($H163=Q$6,$G163,0)-IF($I163=Q$6,$G163,0)</f>
        <v>0</v>
      </c>
      <c r="R163" s="10">
        <f>+IF($H163=R$6,$G163,0)-IF($I163=R$6,$G163,0)</f>
        <v>0</v>
      </c>
      <c r="S163" s="10">
        <f>+IF($H163=S$6,$G163,0)-IF($I163=S$6,$G163,0)</f>
        <v>0</v>
      </c>
      <c r="T163" s="10">
        <f>+IF($H163=T$6,$G163,0)-IF($I163=T$6,$G163,0)</f>
        <v>0</v>
      </c>
      <c r="U163" s="10">
        <f>+IF($H163=U$6,$G163,0)-IF($I163=U$6,$G163,0)</f>
        <v>0</v>
      </c>
      <c r="V163" s="10">
        <f>+IF($H163=V$6,$G163,0)-IF($I163=V$6,$G163,0)</f>
        <v>0</v>
      </c>
      <c r="W163" s="10">
        <f>+IF($H163=W$6,$G163,0)-IF($I163=W$6,$G163,0)</f>
        <v>0</v>
      </c>
      <c r="X163" s="10">
        <f>+IF($H163=X$6,$G163,0)-IF($I163=X$6,$G163,0)</f>
        <v>0</v>
      </c>
      <c r="Y163" s="10">
        <f>+IF($H163=Y$6,$G163,0)-IF($I163=Y$6,$G163,0)</f>
        <v>0</v>
      </c>
      <c r="Z163" s="10">
        <f>+IF($H163=Z$6,$G163,0)-IF($I163=Z$6,$G163,0)</f>
        <v>0</v>
      </c>
      <c r="AA163" s="10">
        <f>+IF($H163=AA$6,$G163,0)-IF($I163=AA$6,$G163,0)</f>
        <v>0</v>
      </c>
      <c r="AB163" s="10">
        <f>+IF($H163=AB$6,$G163,0)-IF($I163=AB$6,$G163,0)</f>
        <v>0</v>
      </c>
      <c r="AC163" s="10">
        <f>+IF($H163=AC$6,$G163,0)-IF($I163=AC$6,$G163,0)</f>
        <v>0</v>
      </c>
      <c r="AD163" s="10">
        <f>+IF($H163=AD$6,$G163,0)-IF($I163=AD$6,$G163,0)</f>
        <v>0</v>
      </c>
      <c r="AE163" s="10">
        <f>+IF($H163=AE$6,$G163,0)-IF($I163=AE$6,$G163,0)</f>
        <v>0</v>
      </c>
      <c r="AF163" s="10">
        <f>+IF($H163=AF$6,$G163,0)-IF($I163=AF$6,$G163,0)</f>
        <v>0</v>
      </c>
      <c r="AG163" s="10">
        <f>+IF($H163=AG$6,$C163,0)-IF($I163=AG$6,$C163,0)</f>
        <v>0</v>
      </c>
      <c r="AH163" s="10">
        <f>+IF($H163=AH$6,$C163,0)-IF($I163=AH$6,$C163,0)</f>
        <v>0</v>
      </c>
      <c r="AI163" s="10">
        <f>+IF($H163=AI$6,$C163,0)-IF($I163=AI$6,$C163,0)</f>
        <v>0</v>
      </c>
      <c r="AJ163" s="10">
        <f>+IF($H163=AJ$6,$C163,0)-IF($I163=AJ$6,$C163,0)</f>
        <v>0</v>
      </c>
      <c r="AK163" s="10">
        <f>IF(D163="payée",$E163,0)</f>
        <v>0</v>
      </c>
      <c r="AL163" s="10">
        <f>IF(D163="payée",$F163,0)</f>
        <v>0</v>
      </c>
      <c r="AM163" s="10">
        <f>IF(D163="perçue",-$E163,0)</f>
        <v>0</v>
      </c>
      <c r="AN163" s="10">
        <f>IF(D163="perçue",-$F163,0)</f>
        <v>0</v>
      </c>
      <c r="AO163" s="10">
        <f>+IF($H163=AO$6,$G163,0)-IF($I163=AO$6,$G163,0)</f>
        <v>0</v>
      </c>
      <c r="AP163" s="10">
        <f>+IF($H163=AP$6,$G163,0)-IF($I163=AP$6,$G163,0)</f>
        <v>0</v>
      </c>
      <c r="AQ163" s="10">
        <f>+IF($H163=AQ$6,$G163,0)-IF($I163=AQ$6,$G163,0)</f>
        <v>0</v>
      </c>
      <c r="AR163" s="10">
        <f>+IF($H163=AR$6,$G163,0)-IF($I163=AR$6,$G163,0)</f>
        <v>0</v>
      </c>
      <c r="AS163" s="10">
        <f>+IF($H163=AS$6,$G163,0)-IF($I163=AS$6,$G163,0)</f>
        <v>0</v>
      </c>
      <c r="AT163" s="10">
        <f>+IF($H163=AT$6,$G163,0)-IF($I163=AT$6,$G163,0)</f>
        <v>0</v>
      </c>
      <c r="AU163" s="10">
        <f>+IF($H163=AU$6,$G163,0)-IF($I163=AU$6,$G163,0)</f>
        <v>0</v>
      </c>
      <c r="AV163" s="10">
        <f>+IF($H163=AV$6,$G163,0)-IF($I163=AV$6,$G163,0)</f>
        <v>0</v>
      </c>
      <c r="AW163" s="10">
        <f>+IF($H163=AW$6,$G163,0)-IF($I163=AW$6,$G163,0)</f>
        <v>0</v>
      </c>
      <c r="AX163" s="10">
        <f>+IF($H163=AX$6,$G163,0)-IF($I163=AX$6,$G163,0)</f>
        <v>0</v>
      </c>
      <c r="AY163" s="10">
        <f>+IF($H163=AY$6,$G163,0)-IF($I163=AY$6,$G163,0)</f>
        <v>0</v>
      </c>
      <c r="AZ163" s="10">
        <f>+IF($H163=AZ$6,$G163,0)-IF($I163=AZ$6,$G163,0)</f>
        <v>0</v>
      </c>
      <c r="BA163" s="10">
        <f>+IF($H163=BA$6,$C163,0)-IF($I163=BA$6,$C163,0)</f>
        <v>0</v>
      </c>
      <c r="BB163" s="10">
        <f>+IF($H163=BB$6,$C163,0)-IF($I163=BB$6,$C163,0)</f>
        <v>0</v>
      </c>
      <c r="BC163" s="10">
        <f>+IF($H163=BC$6,$C163,0)-IF($I163=BC$6,$C163,0)</f>
        <v>0</v>
      </c>
      <c r="BD163" s="10">
        <f>+IF($H163=BD$6,$C163,0)-IF($I163=BD$6,$C163,0)</f>
        <v>0</v>
      </c>
      <c r="BE163" s="10">
        <f>+IF($H163=BE$6,$C163,0)-IF($I163=BE$6,$C163,0)</f>
        <v>0</v>
      </c>
      <c r="BF163" s="10">
        <f>+IF($H163=BF$6,$C163,0)-IF($I163=BF$6,$C163,0)</f>
        <v>0</v>
      </c>
      <c r="BG163" s="10">
        <f>+IF($H163=BG$6,$C163,0)-IF($I163=BG$6,$C163,0)</f>
        <v>0</v>
      </c>
      <c r="BH163" s="10">
        <f>+IF($H163=BH$6,$C163,0)-IF($I163=BH$6,$C163,0)</f>
        <v>0</v>
      </c>
      <c r="BI163" s="10">
        <f>+IF($H163=BI$6,$G163,0)-IF($I163=BI$6,$G163,0)</f>
        <v>0</v>
      </c>
      <c r="BJ163" s="10">
        <f>+IF($H163=BJ$6,$G163,0)-IF($I163=BJ$6,$G163,0)</f>
        <v>0</v>
      </c>
      <c r="BK163" s="10">
        <f>+IF($H163=BK$6,$G163,0)-IF($I163=BK$6,$G163,0)</f>
        <v>0</v>
      </c>
      <c r="BL163" s="10">
        <f>+IF($H163=BL$6,$G163,0)-IF($I163=BL$6,$G163,0)</f>
        <v>0</v>
      </c>
      <c r="BM163" s="10">
        <f>+IF($H163=BM$6,$G163,0)-IF($I163=BM$6,$G163,0)</f>
        <v>0</v>
      </c>
      <c r="BN163" s="10">
        <f>+IF($H163=BN$6,$G163,0)-IF($I163=BN$6,$G163,0)</f>
        <v>0</v>
      </c>
      <c r="BO163" s="10">
        <f>+IF($H163=BO$6,$G163,0)-IF($I163=BO$6,$G163,0)</f>
        <v>0</v>
      </c>
      <c r="BP163" s="10">
        <f>+IF($H163=BP$6,$G163,0)-IF($I163=BP$6,$G163,0)</f>
        <v>0</v>
      </c>
      <c r="BQ163" s="10">
        <f>+IF($H163=BQ$6,$G163,0)-IF($I163=BQ$6,$G163,0)</f>
        <v>0</v>
      </c>
      <c r="BR163" s="10">
        <f>SUM(J163:BQ163)</f>
        <v>0</v>
      </c>
    </row>
    <row r="164" spans="2:70" s="9" customFormat="1" x14ac:dyDescent="0.25">
      <c r="B164" s="16"/>
      <c r="C164" s="11"/>
      <c r="D164" s="11"/>
      <c r="E164" s="11">
        <f>ROUND(IF(D164='[1]Liste choix'!$C$8,0,IF($H164=$S$6,(C164/1.14975*0.05*0.5),C164/1.14975*0.05)),2)</f>
        <v>0</v>
      </c>
      <c r="F164" s="11">
        <f>ROUND(IF(D164='[1]Liste choix'!$C$8,0,IF($H164=$S$6,C164/1.14975*0.09975*0.5,C164/1.14975*0.09975)),2)</f>
        <v>0</v>
      </c>
      <c r="G164" s="11">
        <f>C164-E164-F164</f>
        <v>0</v>
      </c>
      <c r="J164" s="10">
        <f>+IF($H164=$J$6,$G164,0)-IF($I164=$J$6,$G164,0)</f>
        <v>0</v>
      </c>
      <c r="K164" s="10">
        <f>+IF($H164=K$6,$G164,0)-IF($I164=K$6,$G164,0)</f>
        <v>0</v>
      </c>
      <c r="L164" s="10">
        <f>+IF($H164=L$6,$G164,0)-IF($I164=L$6,$G164,0)</f>
        <v>0</v>
      </c>
      <c r="M164" s="10">
        <f>+IF($H164=M$6,$G164,0)-IF($I164=M$6,$G164,0)</f>
        <v>0</v>
      </c>
      <c r="N164" s="10">
        <f>+IF($H164=N$6,$G164,0)-IF($I164=N$6,$G164,0)</f>
        <v>0</v>
      </c>
      <c r="O164" s="10">
        <f>+IF($H164=O$6,$G164,0)-IF($I164=O$6,$G164,0)</f>
        <v>0</v>
      </c>
      <c r="P164" s="10">
        <f>+IF($H164=P$6,$G164,0)-IF($I164=P$6,$G164,0)</f>
        <v>0</v>
      </c>
      <c r="Q164" s="10">
        <f>+IF($H164=Q$6,$G164,0)-IF($I164=Q$6,$G164,0)</f>
        <v>0</v>
      </c>
      <c r="R164" s="10">
        <f>+IF($H164=R$6,$G164,0)-IF($I164=R$6,$G164,0)</f>
        <v>0</v>
      </c>
      <c r="S164" s="10">
        <f>+IF($H164=S$6,$G164,0)-IF($I164=S$6,$G164,0)</f>
        <v>0</v>
      </c>
      <c r="T164" s="10">
        <f>+IF($H164=T$6,$G164,0)-IF($I164=T$6,$G164,0)</f>
        <v>0</v>
      </c>
      <c r="U164" s="10">
        <f>+IF($H164=U$6,$G164,0)-IF($I164=U$6,$G164,0)</f>
        <v>0</v>
      </c>
      <c r="V164" s="10">
        <f>+IF($H164=V$6,$G164,0)-IF($I164=V$6,$G164,0)</f>
        <v>0</v>
      </c>
      <c r="W164" s="10">
        <f>+IF($H164=W$6,$G164,0)-IF($I164=W$6,$G164,0)</f>
        <v>0</v>
      </c>
      <c r="X164" s="10">
        <f>+IF($H164=X$6,$G164,0)-IF($I164=X$6,$G164,0)</f>
        <v>0</v>
      </c>
      <c r="Y164" s="10">
        <f>+IF($H164=Y$6,$G164,0)-IF($I164=Y$6,$G164,0)</f>
        <v>0</v>
      </c>
      <c r="Z164" s="10">
        <f>+IF($H164=Z$6,$G164,0)-IF($I164=Z$6,$G164,0)</f>
        <v>0</v>
      </c>
      <c r="AA164" s="10">
        <f>+IF($H164=AA$6,$G164,0)-IF($I164=AA$6,$G164,0)</f>
        <v>0</v>
      </c>
      <c r="AB164" s="10">
        <f>+IF($H164=AB$6,$G164,0)-IF($I164=AB$6,$G164,0)</f>
        <v>0</v>
      </c>
      <c r="AC164" s="10">
        <f>+IF($H164=AC$6,$G164,0)-IF($I164=AC$6,$G164,0)</f>
        <v>0</v>
      </c>
      <c r="AD164" s="10">
        <f>+IF($H164=AD$6,$G164,0)-IF($I164=AD$6,$G164,0)</f>
        <v>0</v>
      </c>
      <c r="AE164" s="10">
        <f>+IF($H164=AE$6,$G164,0)-IF($I164=AE$6,$G164,0)</f>
        <v>0</v>
      </c>
      <c r="AF164" s="10">
        <f>+IF($H164=AF$6,$G164,0)-IF($I164=AF$6,$G164,0)</f>
        <v>0</v>
      </c>
      <c r="AG164" s="10">
        <f>+IF($H164=AG$6,$C164,0)-IF($I164=AG$6,$C164,0)</f>
        <v>0</v>
      </c>
      <c r="AH164" s="10">
        <f>+IF($H164=AH$6,$C164,0)-IF($I164=AH$6,$C164,0)</f>
        <v>0</v>
      </c>
      <c r="AI164" s="10">
        <f>+IF($H164=AI$6,$C164,0)-IF($I164=AI$6,$C164,0)</f>
        <v>0</v>
      </c>
      <c r="AJ164" s="10">
        <f>+IF($H164=AJ$6,$C164,0)-IF($I164=AJ$6,$C164,0)</f>
        <v>0</v>
      </c>
      <c r="AK164" s="10">
        <f>IF(D164="payée",$E164,0)</f>
        <v>0</v>
      </c>
      <c r="AL164" s="10">
        <f>IF(D164="payée",$F164,0)</f>
        <v>0</v>
      </c>
      <c r="AM164" s="10">
        <f>IF(D164="perçue",-$E164,0)</f>
        <v>0</v>
      </c>
      <c r="AN164" s="10">
        <f>IF(D164="perçue",-$F164,0)</f>
        <v>0</v>
      </c>
      <c r="AO164" s="10">
        <f>+IF($H164=AO$6,$G164,0)-IF($I164=AO$6,$G164,0)</f>
        <v>0</v>
      </c>
      <c r="AP164" s="10">
        <f>+IF($H164=AP$6,$G164,0)-IF($I164=AP$6,$G164,0)</f>
        <v>0</v>
      </c>
      <c r="AQ164" s="10">
        <f>+IF($H164=AQ$6,$G164,0)-IF($I164=AQ$6,$G164,0)</f>
        <v>0</v>
      </c>
      <c r="AR164" s="10">
        <f>+IF($H164=AR$6,$G164,0)-IF($I164=AR$6,$G164,0)</f>
        <v>0</v>
      </c>
      <c r="AS164" s="10">
        <f>+IF($H164=AS$6,$G164,0)-IF($I164=AS$6,$G164,0)</f>
        <v>0</v>
      </c>
      <c r="AT164" s="10">
        <f>+IF($H164=AT$6,$G164,0)-IF($I164=AT$6,$G164,0)</f>
        <v>0</v>
      </c>
      <c r="AU164" s="10">
        <f>+IF($H164=AU$6,$G164,0)-IF($I164=AU$6,$G164,0)</f>
        <v>0</v>
      </c>
      <c r="AV164" s="10">
        <f>+IF($H164=AV$6,$G164,0)-IF($I164=AV$6,$G164,0)</f>
        <v>0</v>
      </c>
      <c r="AW164" s="10">
        <f>+IF($H164=AW$6,$G164,0)-IF($I164=AW$6,$G164,0)</f>
        <v>0</v>
      </c>
      <c r="AX164" s="10">
        <f>+IF($H164=AX$6,$G164,0)-IF($I164=AX$6,$G164,0)</f>
        <v>0</v>
      </c>
      <c r="AY164" s="10">
        <f>+IF($H164=AY$6,$G164,0)-IF($I164=AY$6,$G164,0)</f>
        <v>0</v>
      </c>
      <c r="AZ164" s="10">
        <f>+IF($H164=AZ$6,$G164,0)-IF($I164=AZ$6,$G164,0)</f>
        <v>0</v>
      </c>
      <c r="BA164" s="10">
        <f>+IF($H164=BA$6,$C164,0)-IF($I164=BA$6,$C164,0)</f>
        <v>0</v>
      </c>
      <c r="BB164" s="10">
        <f>+IF($H164=BB$6,$C164,0)-IF($I164=BB$6,$C164,0)</f>
        <v>0</v>
      </c>
      <c r="BC164" s="10">
        <f>+IF($H164=BC$6,$C164,0)-IF($I164=BC$6,$C164,0)</f>
        <v>0</v>
      </c>
      <c r="BD164" s="10">
        <f>+IF($H164=BD$6,$C164,0)-IF($I164=BD$6,$C164,0)</f>
        <v>0</v>
      </c>
      <c r="BE164" s="10">
        <f>+IF($H164=BE$6,$C164,0)-IF($I164=BE$6,$C164,0)</f>
        <v>0</v>
      </c>
      <c r="BF164" s="10">
        <f>+IF($H164=BF$6,$C164,0)-IF($I164=BF$6,$C164,0)</f>
        <v>0</v>
      </c>
      <c r="BG164" s="10">
        <f>+IF($H164=BG$6,$C164,0)-IF($I164=BG$6,$C164,0)</f>
        <v>0</v>
      </c>
      <c r="BH164" s="10">
        <f>+IF($H164=BH$6,$C164,0)-IF($I164=BH$6,$C164,0)</f>
        <v>0</v>
      </c>
      <c r="BI164" s="10">
        <f>+IF($H164=BI$6,$G164,0)-IF($I164=BI$6,$G164,0)</f>
        <v>0</v>
      </c>
      <c r="BJ164" s="10">
        <f>+IF($H164=BJ$6,$G164,0)-IF($I164=BJ$6,$G164,0)</f>
        <v>0</v>
      </c>
      <c r="BK164" s="10">
        <f>+IF($H164=BK$6,$G164,0)-IF($I164=BK$6,$G164,0)</f>
        <v>0</v>
      </c>
      <c r="BL164" s="10">
        <f>+IF($H164=BL$6,$G164,0)-IF($I164=BL$6,$G164,0)</f>
        <v>0</v>
      </c>
      <c r="BM164" s="10">
        <f>+IF($H164=BM$6,$G164,0)-IF($I164=BM$6,$G164,0)</f>
        <v>0</v>
      </c>
      <c r="BN164" s="10">
        <f>+IF($H164=BN$6,$G164,0)-IF($I164=BN$6,$G164,0)</f>
        <v>0</v>
      </c>
      <c r="BO164" s="10">
        <f>+IF($H164=BO$6,$G164,0)-IF($I164=BO$6,$G164,0)</f>
        <v>0</v>
      </c>
      <c r="BP164" s="10">
        <f>+IF($H164=BP$6,$G164,0)-IF($I164=BP$6,$G164,0)</f>
        <v>0</v>
      </c>
      <c r="BQ164" s="10">
        <f>+IF($H164=BQ$6,$G164,0)-IF($I164=BQ$6,$G164,0)</f>
        <v>0</v>
      </c>
      <c r="BR164" s="10">
        <f>SUM(J164:BQ164)</f>
        <v>0</v>
      </c>
    </row>
    <row r="165" spans="2:70" s="9" customFormat="1" x14ac:dyDescent="0.25">
      <c r="B165" s="16"/>
      <c r="C165" s="11"/>
      <c r="D165" s="11"/>
      <c r="E165" s="11">
        <f>ROUND(IF(D165='[1]Liste choix'!$C$8,0,IF($H165=$S$6,(C165/1.14975*0.05*0.5),C165/1.14975*0.05)),2)</f>
        <v>0</v>
      </c>
      <c r="F165" s="11">
        <f>ROUND(IF(D165='[1]Liste choix'!$C$8,0,IF($H165=$S$6,C165/1.14975*0.09975*0.5,C165/1.14975*0.09975)),2)</f>
        <v>0</v>
      </c>
      <c r="G165" s="11">
        <f>C165-E165-F165</f>
        <v>0</v>
      </c>
      <c r="J165" s="10">
        <f>+IF($H165=$J$6,$G165,0)-IF($I165=$J$6,$G165,0)</f>
        <v>0</v>
      </c>
      <c r="K165" s="10">
        <f>+IF($H165=K$6,$G165,0)-IF($I165=K$6,$G165,0)</f>
        <v>0</v>
      </c>
      <c r="L165" s="10">
        <f>+IF($H165=L$6,$G165,0)-IF($I165=L$6,$G165,0)</f>
        <v>0</v>
      </c>
      <c r="M165" s="10">
        <f>+IF($H165=M$6,$G165,0)-IF($I165=M$6,$G165,0)</f>
        <v>0</v>
      </c>
      <c r="N165" s="10">
        <f>+IF($H165=N$6,$G165,0)-IF($I165=N$6,$G165,0)</f>
        <v>0</v>
      </c>
      <c r="O165" s="10">
        <f>+IF($H165=O$6,$G165,0)-IF($I165=O$6,$G165,0)</f>
        <v>0</v>
      </c>
      <c r="P165" s="10">
        <f>+IF($H165=P$6,$G165,0)-IF($I165=P$6,$G165,0)</f>
        <v>0</v>
      </c>
      <c r="Q165" s="10">
        <f>+IF($H165=Q$6,$G165,0)-IF($I165=Q$6,$G165,0)</f>
        <v>0</v>
      </c>
      <c r="R165" s="10">
        <f>+IF($H165=R$6,$G165,0)-IF($I165=R$6,$G165,0)</f>
        <v>0</v>
      </c>
      <c r="S165" s="10">
        <f>+IF($H165=S$6,$G165,0)-IF($I165=S$6,$G165,0)</f>
        <v>0</v>
      </c>
      <c r="T165" s="10">
        <f>+IF($H165=T$6,$G165,0)-IF($I165=T$6,$G165,0)</f>
        <v>0</v>
      </c>
      <c r="U165" s="10">
        <f>+IF($H165=U$6,$G165,0)-IF($I165=U$6,$G165,0)</f>
        <v>0</v>
      </c>
      <c r="V165" s="10">
        <f>+IF($H165=V$6,$G165,0)-IF($I165=V$6,$G165,0)</f>
        <v>0</v>
      </c>
      <c r="W165" s="10">
        <f>+IF($H165=W$6,$G165,0)-IF($I165=W$6,$G165,0)</f>
        <v>0</v>
      </c>
      <c r="X165" s="10">
        <f>+IF($H165=X$6,$G165,0)-IF($I165=X$6,$G165,0)</f>
        <v>0</v>
      </c>
      <c r="Y165" s="10">
        <f>+IF($H165=Y$6,$G165,0)-IF($I165=Y$6,$G165,0)</f>
        <v>0</v>
      </c>
      <c r="Z165" s="10">
        <f>+IF($H165=Z$6,$G165,0)-IF($I165=Z$6,$G165,0)</f>
        <v>0</v>
      </c>
      <c r="AA165" s="10">
        <f>+IF($H165=AA$6,$G165,0)-IF($I165=AA$6,$G165,0)</f>
        <v>0</v>
      </c>
      <c r="AB165" s="10">
        <f>+IF($H165=AB$6,$G165,0)-IF($I165=AB$6,$G165,0)</f>
        <v>0</v>
      </c>
      <c r="AC165" s="10">
        <f>+IF($H165=AC$6,$G165,0)-IF($I165=AC$6,$G165,0)</f>
        <v>0</v>
      </c>
      <c r="AD165" s="10">
        <f>+IF($H165=AD$6,$G165,0)-IF($I165=AD$6,$G165,0)</f>
        <v>0</v>
      </c>
      <c r="AE165" s="10">
        <f>+IF($H165=AE$6,$G165,0)-IF($I165=AE$6,$G165,0)</f>
        <v>0</v>
      </c>
      <c r="AF165" s="10">
        <f>+IF($H165=AF$6,$G165,0)-IF($I165=AF$6,$G165,0)</f>
        <v>0</v>
      </c>
      <c r="AG165" s="10">
        <f>+IF($H165=AG$6,$C165,0)-IF($I165=AG$6,$C165,0)</f>
        <v>0</v>
      </c>
      <c r="AH165" s="10">
        <f>+IF($H165=AH$6,$C165,0)-IF($I165=AH$6,$C165,0)</f>
        <v>0</v>
      </c>
      <c r="AI165" s="10">
        <f>+IF($H165=AI$6,$C165,0)-IF($I165=AI$6,$C165,0)</f>
        <v>0</v>
      </c>
      <c r="AJ165" s="10">
        <f>+IF($H165=AJ$6,$C165,0)-IF($I165=AJ$6,$C165,0)</f>
        <v>0</v>
      </c>
      <c r="AK165" s="10">
        <f>IF(D165="payée",$E165,0)</f>
        <v>0</v>
      </c>
      <c r="AL165" s="10">
        <f>IF(D165="payée",$F165,0)</f>
        <v>0</v>
      </c>
      <c r="AM165" s="10">
        <f>IF(D165="perçue",-$E165,0)</f>
        <v>0</v>
      </c>
      <c r="AN165" s="10">
        <f>IF(D165="perçue",-$F165,0)</f>
        <v>0</v>
      </c>
      <c r="AO165" s="10">
        <f>+IF($H165=AO$6,$G165,0)-IF($I165=AO$6,$G165,0)</f>
        <v>0</v>
      </c>
      <c r="AP165" s="10">
        <f>+IF($H165=AP$6,$G165,0)-IF($I165=AP$6,$G165,0)</f>
        <v>0</v>
      </c>
      <c r="AQ165" s="10">
        <f>+IF($H165=AQ$6,$G165,0)-IF($I165=AQ$6,$G165,0)</f>
        <v>0</v>
      </c>
      <c r="AR165" s="10">
        <f>+IF($H165=AR$6,$G165,0)-IF($I165=AR$6,$G165,0)</f>
        <v>0</v>
      </c>
      <c r="AS165" s="10">
        <f>+IF($H165=AS$6,$G165,0)-IF($I165=AS$6,$G165,0)</f>
        <v>0</v>
      </c>
      <c r="AT165" s="10">
        <f>+IF($H165=AT$6,$G165,0)-IF($I165=AT$6,$G165,0)</f>
        <v>0</v>
      </c>
      <c r="AU165" s="10">
        <f>+IF($H165=AU$6,$G165,0)-IF($I165=AU$6,$G165,0)</f>
        <v>0</v>
      </c>
      <c r="AV165" s="10">
        <f>+IF($H165=AV$6,$G165,0)-IF($I165=AV$6,$G165,0)</f>
        <v>0</v>
      </c>
      <c r="AW165" s="10">
        <f>+IF($H165=AW$6,$G165,0)-IF($I165=AW$6,$G165,0)</f>
        <v>0</v>
      </c>
      <c r="AX165" s="10">
        <f>+IF($H165=AX$6,$G165,0)-IF($I165=AX$6,$G165,0)</f>
        <v>0</v>
      </c>
      <c r="AY165" s="10">
        <f>+IF($H165=AY$6,$G165,0)-IF($I165=AY$6,$G165,0)</f>
        <v>0</v>
      </c>
      <c r="AZ165" s="10">
        <f>+IF($H165=AZ$6,$G165,0)-IF($I165=AZ$6,$G165,0)</f>
        <v>0</v>
      </c>
      <c r="BA165" s="10">
        <f>+IF($H165=BA$6,$C165,0)-IF($I165=BA$6,$C165,0)</f>
        <v>0</v>
      </c>
      <c r="BB165" s="10">
        <f>+IF($H165=BB$6,$C165,0)-IF($I165=BB$6,$C165,0)</f>
        <v>0</v>
      </c>
      <c r="BC165" s="10">
        <f>+IF($H165=BC$6,$C165,0)-IF($I165=BC$6,$C165,0)</f>
        <v>0</v>
      </c>
      <c r="BD165" s="10">
        <f>+IF($H165=BD$6,$C165,0)-IF($I165=BD$6,$C165,0)</f>
        <v>0</v>
      </c>
      <c r="BE165" s="10">
        <f>+IF($H165=BE$6,$C165,0)-IF($I165=BE$6,$C165,0)</f>
        <v>0</v>
      </c>
      <c r="BF165" s="10">
        <f>+IF($H165=BF$6,$C165,0)-IF($I165=BF$6,$C165,0)</f>
        <v>0</v>
      </c>
      <c r="BG165" s="10">
        <f>+IF($H165=BG$6,$C165,0)-IF($I165=BG$6,$C165,0)</f>
        <v>0</v>
      </c>
      <c r="BH165" s="10">
        <f>+IF($H165=BH$6,$C165,0)-IF($I165=BH$6,$C165,0)</f>
        <v>0</v>
      </c>
      <c r="BI165" s="10">
        <f>+IF($H165=BI$6,$G165,0)-IF($I165=BI$6,$G165,0)</f>
        <v>0</v>
      </c>
      <c r="BJ165" s="10">
        <f>+IF($H165=BJ$6,$G165,0)-IF($I165=BJ$6,$G165,0)</f>
        <v>0</v>
      </c>
      <c r="BK165" s="10">
        <f>+IF($H165=BK$6,$G165,0)-IF($I165=BK$6,$G165,0)</f>
        <v>0</v>
      </c>
      <c r="BL165" s="10">
        <f>+IF($H165=BL$6,$G165,0)-IF($I165=BL$6,$G165,0)</f>
        <v>0</v>
      </c>
      <c r="BM165" s="10">
        <f>+IF($H165=BM$6,$G165,0)-IF($I165=BM$6,$G165,0)</f>
        <v>0</v>
      </c>
      <c r="BN165" s="10">
        <f>+IF($H165=BN$6,$G165,0)-IF($I165=BN$6,$G165,0)</f>
        <v>0</v>
      </c>
      <c r="BO165" s="10">
        <f>+IF($H165=BO$6,$G165,0)-IF($I165=BO$6,$G165,0)</f>
        <v>0</v>
      </c>
      <c r="BP165" s="10">
        <f>+IF($H165=BP$6,$G165,0)-IF($I165=BP$6,$G165,0)</f>
        <v>0</v>
      </c>
      <c r="BQ165" s="10">
        <f>+IF($H165=BQ$6,$G165,0)-IF($I165=BQ$6,$G165,0)</f>
        <v>0</v>
      </c>
      <c r="BR165" s="10">
        <f>SUM(J165:BQ165)</f>
        <v>0</v>
      </c>
    </row>
    <row r="166" spans="2:70" s="9" customFormat="1" x14ac:dyDescent="0.25">
      <c r="B166" s="16"/>
      <c r="C166" s="11"/>
      <c r="D166" s="11"/>
      <c r="E166" s="11">
        <f>ROUND(IF(D166='[1]Liste choix'!$C$8,0,IF($H166=$S$6,(C166/1.14975*0.05*0.5),C166/1.14975*0.05)),2)</f>
        <v>0</v>
      </c>
      <c r="F166" s="11">
        <f>ROUND(IF(D166='[1]Liste choix'!$C$8,0,IF($H166=$S$6,C166/1.14975*0.09975*0.5,C166/1.14975*0.09975)),2)</f>
        <v>0</v>
      </c>
      <c r="G166" s="11">
        <f>C166-E166-F166</f>
        <v>0</v>
      </c>
      <c r="J166" s="10">
        <f>+IF($H166=$J$6,$G166,0)-IF($I166=$J$6,$G166,0)</f>
        <v>0</v>
      </c>
      <c r="K166" s="10">
        <f>+IF($H166=K$6,$G166,0)-IF($I166=K$6,$G166,0)</f>
        <v>0</v>
      </c>
      <c r="L166" s="10">
        <f>+IF($H166=L$6,$G166,0)-IF($I166=L$6,$G166,0)</f>
        <v>0</v>
      </c>
      <c r="M166" s="10">
        <f>+IF($H166=M$6,$G166,0)-IF($I166=M$6,$G166,0)</f>
        <v>0</v>
      </c>
      <c r="N166" s="10">
        <f>+IF($H166=N$6,$G166,0)-IF($I166=N$6,$G166,0)</f>
        <v>0</v>
      </c>
      <c r="O166" s="10">
        <f>+IF($H166=O$6,$G166,0)-IF($I166=O$6,$G166,0)</f>
        <v>0</v>
      </c>
      <c r="P166" s="10">
        <f>+IF($H166=P$6,$G166,0)-IF($I166=P$6,$G166,0)</f>
        <v>0</v>
      </c>
      <c r="Q166" s="10">
        <f>+IF($H166=Q$6,$G166,0)-IF($I166=Q$6,$G166,0)</f>
        <v>0</v>
      </c>
      <c r="R166" s="10">
        <f>+IF($H166=R$6,$G166,0)-IF($I166=R$6,$G166,0)</f>
        <v>0</v>
      </c>
      <c r="S166" s="10">
        <f>+IF($H166=S$6,$G166,0)-IF($I166=S$6,$G166,0)</f>
        <v>0</v>
      </c>
      <c r="T166" s="10">
        <f>+IF($H166=T$6,$G166,0)-IF($I166=T$6,$G166,0)</f>
        <v>0</v>
      </c>
      <c r="U166" s="10">
        <f>+IF($H166=U$6,$G166,0)-IF($I166=U$6,$G166,0)</f>
        <v>0</v>
      </c>
      <c r="V166" s="10">
        <f>+IF($H166=V$6,$G166,0)-IF($I166=V$6,$G166,0)</f>
        <v>0</v>
      </c>
      <c r="W166" s="10">
        <f>+IF($H166=W$6,$G166,0)-IF($I166=W$6,$G166,0)</f>
        <v>0</v>
      </c>
      <c r="X166" s="10">
        <f>+IF($H166=X$6,$G166,0)-IF($I166=X$6,$G166,0)</f>
        <v>0</v>
      </c>
      <c r="Y166" s="10">
        <f>+IF($H166=Y$6,$G166,0)-IF($I166=Y$6,$G166,0)</f>
        <v>0</v>
      </c>
      <c r="Z166" s="10">
        <f>+IF($H166=Z$6,$G166,0)-IF($I166=Z$6,$G166,0)</f>
        <v>0</v>
      </c>
      <c r="AA166" s="10">
        <f>+IF($H166=AA$6,$G166,0)-IF($I166=AA$6,$G166,0)</f>
        <v>0</v>
      </c>
      <c r="AB166" s="10">
        <f>+IF($H166=AB$6,$G166,0)-IF($I166=AB$6,$G166,0)</f>
        <v>0</v>
      </c>
      <c r="AC166" s="10">
        <f>+IF($H166=AC$6,$G166,0)-IF($I166=AC$6,$G166,0)</f>
        <v>0</v>
      </c>
      <c r="AD166" s="10">
        <f>+IF($H166=AD$6,$G166,0)-IF($I166=AD$6,$G166,0)</f>
        <v>0</v>
      </c>
      <c r="AE166" s="10">
        <f>+IF($H166=AE$6,$G166,0)-IF($I166=AE$6,$G166,0)</f>
        <v>0</v>
      </c>
      <c r="AF166" s="10">
        <f>+IF($H166=AF$6,$G166,0)-IF($I166=AF$6,$G166,0)</f>
        <v>0</v>
      </c>
      <c r="AG166" s="10">
        <f>+IF($H166=AG$6,$C166,0)-IF($I166=AG$6,$C166,0)</f>
        <v>0</v>
      </c>
      <c r="AH166" s="10">
        <f>+IF($H166=AH$6,$C166,0)-IF($I166=AH$6,$C166,0)</f>
        <v>0</v>
      </c>
      <c r="AI166" s="10">
        <f>+IF($H166=AI$6,$C166,0)-IF($I166=AI$6,$C166,0)</f>
        <v>0</v>
      </c>
      <c r="AJ166" s="10">
        <f>+IF($H166=AJ$6,$C166,0)-IF($I166=AJ$6,$C166,0)</f>
        <v>0</v>
      </c>
      <c r="AK166" s="10">
        <f>IF(D166="payée",$E166,0)</f>
        <v>0</v>
      </c>
      <c r="AL166" s="10">
        <f>IF(D166="payée",$F166,0)</f>
        <v>0</v>
      </c>
      <c r="AM166" s="10">
        <f>IF(D166="perçue",-$E166,0)</f>
        <v>0</v>
      </c>
      <c r="AN166" s="10">
        <f>IF(D166="perçue",-$F166,0)</f>
        <v>0</v>
      </c>
      <c r="AO166" s="10">
        <f>+IF($H166=AO$6,$G166,0)-IF($I166=AO$6,$G166,0)</f>
        <v>0</v>
      </c>
      <c r="AP166" s="10">
        <f>+IF($H166=AP$6,$G166,0)-IF($I166=AP$6,$G166,0)</f>
        <v>0</v>
      </c>
      <c r="AQ166" s="10">
        <f>+IF($H166=AQ$6,$G166,0)-IF($I166=AQ$6,$G166,0)</f>
        <v>0</v>
      </c>
      <c r="AR166" s="10">
        <f>+IF($H166=AR$6,$G166,0)-IF($I166=AR$6,$G166,0)</f>
        <v>0</v>
      </c>
      <c r="AS166" s="10">
        <f>+IF($H166=AS$6,$G166,0)-IF($I166=AS$6,$G166,0)</f>
        <v>0</v>
      </c>
      <c r="AT166" s="10">
        <f>+IF($H166=AT$6,$G166,0)-IF($I166=AT$6,$G166,0)</f>
        <v>0</v>
      </c>
      <c r="AU166" s="10">
        <f>+IF($H166=AU$6,$G166,0)-IF($I166=AU$6,$G166,0)</f>
        <v>0</v>
      </c>
      <c r="AV166" s="10">
        <f>+IF($H166=AV$6,$G166,0)-IF($I166=AV$6,$G166,0)</f>
        <v>0</v>
      </c>
      <c r="AW166" s="10">
        <f>+IF($H166=AW$6,$G166,0)-IF($I166=AW$6,$G166,0)</f>
        <v>0</v>
      </c>
      <c r="AX166" s="10">
        <f>+IF($H166=AX$6,$G166,0)-IF($I166=AX$6,$G166,0)</f>
        <v>0</v>
      </c>
      <c r="AY166" s="10">
        <f>+IF($H166=AY$6,$G166,0)-IF($I166=AY$6,$G166,0)</f>
        <v>0</v>
      </c>
      <c r="AZ166" s="10">
        <f>+IF($H166=AZ$6,$G166,0)-IF($I166=AZ$6,$G166,0)</f>
        <v>0</v>
      </c>
      <c r="BA166" s="10">
        <f>+IF($H166=BA$6,$C166,0)-IF($I166=BA$6,$C166,0)</f>
        <v>0</v>
      </c>
      <c r="BB166" s="10">
        <f>+IF($H166=BB$6,$C166,0)-IF($I166=BB$6,$C166,0)</f>
        <v>0</v>
      </c>
      <c r="BC166" s="10">
        <f>+IF($H166=BC$6,$C166,0)-IF($I166=BC$6,$C166,0)</f>
        <v>0</v>
      </c>
      <c r="BD166" s="10">
        <f>+IF($H166=BD$6,$C166,0)-IF($I166=BD$6,$C166,0)</f>
        <v>0</v>
      </c>
      <c r="BE166" s="10">
        <f>+IF($H166=BE$6,$C166,0)-IF($I166=BE$6,$C166,0)</f>
        <v>0</v>
      </c>
      <c r="BF166" s="10">
        <f>+IF($H166=BF$6,$C166,0)-IF($I166=BF$6,$C166,0)</f>
        <v>0</v>
      </c>
      <c r="BG166" s="10">
        <f>+IF($H166=BG$6,$C166,0)-IF($I166=BG$6,$C166,0)</f>
        <v>0</v>
      </c>
      <c r="BH166" s="10">
        <f>+IF($H166=BH$6,$C166,0)-IF($I166=BH$6,$C166,0)</f>
        <v>0</v>
      </c>
      <c r="BI166" s="10">
        <f>+IF($H166=BI$6,$G166,0)-IF($I166=BI$6,$G166,0)</f>
        <v>0</v>
      </c>
      <c r="BJ166" s="10">
        <f>+IF($H166=BJ$6,$G166,0)-IF($I166=BJ$6,$G166,0)</f>
        <v>0</v>
      </c>
      <c r="BK166" s="10">
        <f>+IF($H166=BK$6,$G166,0)-IF($I166=BK$6,$G166,0)</f>
        <v>0</v>
      </c>
      <c r="BL166" s="10">
        <f>+IF($H166=BL$6,$G166,0)-IF($I166=BL$6,$G166,0)</f>
        <v>0</v>
      </c>
      <c r="BM166" s="10">
        <f>+IF($H166=BM$6,$G166,0)-IF($I166=BM$6,$G166,0)</f>
        <v>0</v>
      </c>
      <c r="BN166" s="10">
        <f>+IF($H166=BN$6,$G166,0)-IF($I166=BN$6,$G166,0)</f>
        <v>0</v>
      </c>
      <c r="BO166" s="10">
        <f>+IF($H166=BO$6,$G166,0)-IF($I166=BO$6,$G166,0)</f>
        <v>0</v>
      </c>
      <c r="BP166" s="10">
        <f>+IF($H166=BP$6,$G166,0)-IF($I166=BP$6,$G166,0)</f>
        <v>0</v>
      </c>
      <c r="BQ166" s="10">
        <f>+IF($H166=BQ$6,$G166,0)-IF($I166=BQ$6,$G166,0)</f>
        <v>0</v>
      </c>
      <c r="BR166" s="10">
        <f>SUM(J166:BQ166)</f>
        <v>0</v>
      </c>
    </row>
    <row r="167" spans="2:70" s="9" customFormat="1" x14ac:dyDescent="0.25">
      <c r="B167" s="16"/>
      <c r="C167" s="11"/>
      <c r="D167" s="11"/>
      <c r="E167" s="11">
        <f>ROUND(IF(D167='[1]Liste choix'!$C$8,0,IF($H167=$S$6,(C167/1.14975*0.05*0.5),C167/1.14975*0.05)),2)</f>
        <v>0</v>
      </c>
      <c r="F167" s="11">
        <f>ROUND(IF(D167='[1]Liste choix'!$C$8,0,IF($H167=$S$6,C167/1.14975*0.09975*0.5,C167/1.14975*0.09975)),2)</f>
        <v>0</v>
      </c>
      <c r="G167" s="11">
        <f>C167-E167-F167</f>
        <v>0</v>
      </c>
      <c r="J167" s="10">
        <f>+IF($H167=$J$6,$G167,0)-IF($I167=$J$6,$G167,0)</f>
        <v>0</v>
      </c>
      <c r="K167" s="10">
        <f>+IF($H167=K$6,$G167,0)-IF($I167=K$6,$G167,0)</f>
        <v>0</v>
      </c>
      <c r="L167" s="10">
        <f>+IF($H167=L$6,$G167,0)-IF($I167=L$6,$G167,0)</f>
        <v>0</v>
      </c>
      <c r="M167" s="10">
        <f>+IF($H167=M$6,$G167,0)-IF($I167=M$6,$G167,0)</f>
        <v>0</v>
      </c>
      <c r="N167" s="10">
        <f>+IF($H167=N$6,$G167,0)-IF($I167=N$6,$G167,0)</f>
        <v>0</v>
      </c>
      <c r="O167" s="10">
        <f>+IF($H167=O$6,$G167,0)-IF($I167=O$6,$G167,0)</f>
        <v>0</v>
      </c>
      <c r="P167" s="10">
        <f>+IF($H167=P$6,$G167,0)-IF($I167=P$6,$G167,0)</f>
        <v>0</v>
      </c>
      <c r="Q167" s="10">
        <f>+IF($H167=Q$6,$G167,0)-IF($I167=Q$6,$G167,0)</f>
        <v>0</v>
      </c>
      <c r="R167" s="10">
        <f>+IF($H167=R$6,$G167,0)-IF($I167=R$6,$G167,0)</f>
        <v>0</v>
      </c>
      <c r="S167" s="10">
        <f>+IF($H167=S$6,$G167,0)-IF($I167=S$6,$G167,0)</f>
        <v>0</v>
      </c>
      <c r="T167" s="10">
        <f>+IF($H167=T$6,$G167,0)-IF($I167=T$6,$G167,0)</f>
        <v>0</v>
      </c>
      <c r="U167" s="10">
        <f>+IF($H167=U$6,$G167,0)-IF($I167=U$6,$G167,0)</f>
        <v>0</v>
      </c>
      <c r="V167" s="10">
        <f>+IF($H167=V$6,$G167,0)-IF($I167=V$6,$G167,0)</f>
        <v>0</v>
      </c>
      <c r="W167" s="10">
        <f>+IF($H167=W$6,$G167,0)-IF($I167=W$6,$G167,0)</f>
        <v>0</v>
      </c>
      <c r="X167" s="10">
        <f>+IF($H167=X$6,$G167,0)-IF($I167=X$6,$G167,0)</f>
        <v>0</v>
      </c>
      <c r="Y167" s="10">
        <f>+IF($H167=Y$6,$G167,0)-IF($I167=Y$6,$G167,0)</f>
        <v>0</v>
      </c>
      <c r="Z167" s="10">
        <f>+IF($H167=Z$6,$G167,0)-IF($I167=Z$6,$G167,0)</f>
        <v>0</v>
      </c>
      <c r="AA167" s="10">
        <f>+IF($H167=AA$6,$G167,0)-IF($I167=AA$6,$G167,0)</f>
        <v>0</v>
      </c>
      <c r="AB167" s="10">
        <f>+IF($H167=AB$6,$G167,0)-IF($I167=AB$6,$G167,0)</f>
        <v>0</v>
      </c>
      <c r="AC167" s="10">
        <f>+IF($H167=AC$6,$G167,0)-IF($I167=AC$6,$G167,0)</f>
        <v>0</v>
      </c>
      <c r="AD167" s="10">
        <f>+IF($H167=AD$6,$G167,0)-IF($I167=AD$6,$G167,0)</f>
        <v>0</v>
      </c>
      <c r="AE167" s="10">
        <f>+IF($H167=AE$6,$G167,0)-IF($I167=AE$6,$G167,0)</f>
        <v>0</v>
      </c>
      <c r="AF167" s="10">
        <f>+IF($H167=AF$6,$G167,0)-IF($I167=AF$6,$G167,0)</f>
        <v>0</v>
      </c>
      <c r="AG167" s="10">
        <f>+IF($H167=AG$6,$C167,0)-IF($I167=AG$6,$C167,0)</f>
        <v>0</v>
      </c>
      <c r="AH167" s="10">
        <f>+IF($H167=AH$6,$C167,0)-IF($I167=AH$6,$C167,0)</f>
        <v>0</v>
      </c>
      <c r="AI167" s="10">
        <f>+IF($H167=AI$6,$C167,0)-IF($I167=AI$6,$C167,0)</f>
        <v>0</v>
      </c>
      <c r="AJ167" s="10">
        <f>+IF($H167=AJ$6,$C167,0)-IF($I167=AJ$6,$C167,0)</f>
        <v>0</v>
      </c>
      <c r="AK167" s="10">
        <f>IF(D167="payée",$E167,0)</f>
        <v>0</v>
      </c>
      <c r="AL167" s="10">
        <f>IF(D167="payée",$F167,0)</f>
        <v>0</v>
      </c>
      <c r="AM167" s="10">
        <f>IF(D167="perçue",-$E167,0)</f>
        <v>0</v>
      </c>
      <c r="AN167" s="10">
        <f>IF(D167="perçue",-$F167,0)</f>
        <v>0</v>
      </c>
      <c r="AO167" s="10">
        <f>+IF($H167=AO$6,$G167,0)-IF($I167=AO$6,$G167,0)</f>
        <v>0</v>
      </c>
      <c r="AP167" s="10">
        <f>+IF($H167=AP$6,$G167,0)-IF($I167=AP$6,$G167,0)</f>
        <v>0</v>
      </c>
      <c r="AQ167" s="10">
        <f>+IF($H167=AQ$6,$G167,0)-IF($I167=AQ$6,$G167,0)</f>
        <v>0</v>
      </c>
      <c r="AR167" s="10">
        <f>+IF($H167=AR$6,$G167,0)-IF($I167=AR$6,$G167,0)</f>
        <v>0</v>
      </c>
      <c r="AS167" s="10">
        <f>+IF($H167=AS$6,$G167,0)-IF($I167=AS$6,$G167,0)</f>
        <v>0</v>
      </c>
      <c r="AT167" s="10">
        <f>+IF($H167=AT$6,$G167,0)-IF($I167=AT$6,$G167,0)</f>
        <v>0</v>
      </c>
      <c r="AU167" s="10">
        <f>+IF($H167=AU$6,$G167,0)-IF($I167=AU$6,$G167,0)</f>
        <v>0</v>
      </c>
      <c r="AV167" s="10">
        <f>+IF($H167=AV$6,$G167,0)-IF($I167=AV$6,$G167,0)</f>
        <v>0</v>
      </c>
      <c r="AW167" s="10">
        <f>+IF($H167=AW$6,$G167,0)-IF($I167=AW$6,$G167,0)</f>
        <v>0</v>
      </c>
      <c r="AX167" s="10">
        <f>+IF($H167=AX$6,$G167,0)-IF($I167=AX$6,$G167,0)</f>
        <v>0</v>
      </c>
      <c r="AY167" s="10">
        <f>+IF($H167=AY$6,$G167,0)-IF($I167=AY$6,$G167,0)</f>
        <v>0</v>
      </c>
      <c r="AZ167" s="10">
        <f>+IF($H167=AZ$6,$G167,0)-IF($I167=AZ$6,$G167,0)</f>
        <v>0</v>
      </c>
      <c r="BA167" s="10">
        <f>+IF($H167=BA$6,$C167,0)-IF($I167=BA$6,$C167,0)</f>
        <v>0</v>
      </c>
      <c r="BB167" s="10">
        <f>+IF($H167=BB$6,$C167,0)-IF($I167=BB$6,$C167,0)</f>
        <v>0</v>
      </c>
      <c r="BC167" s="10">
        <f>+IF($H167=BC$6,$C167,0)-IF($I167=BC$6,$C167,0)</f>
        <v>0</v>
      </c>
      <c r="BD167" s="10">
        <f>+IF($H167=BD$6,$C167,0)-IF($I167=BD$6,$C167,0)</f>
        <v>0</v>
      </c>
      <c r="BE167" s="10">
        <f>+IF($H167=BE$6,$C167,0)-IF($I167=BE$6,$C167,0)</f>
        <v>0</v>
      </c>
      <c r="BF167" s="10">
        <f>+IF($H167=BF$6,$C167,0)-IF($I167=BF$6,$C167,0)</f>
        <v>0</v>
      </c>
      <c r="BG167" s="10">
        <f>+IF($H167=BG$6,$C167,0)-IF($I167=BG$6,$C167,0)</f>
        <v>0</v>
      </c>
      <c r="BH167" s="10">
        <f>+IF($H167=BH$6,$C167,0)-IF($I167=BH$6,$C167,0)</f>
        <v>0</v>
      </c>
      <c r="BI167" s="10">
        <f>+IF($H167=BI$6,$G167,0)-IF($I167=BI$6,$G167,0)</f>
        <v>0</v>
      </c>
      <c r="BJ167" s="10">
        <f>+IF($H167=BJ$6,$G167,0)-IF($I167=BJ$6,$G167,0)</f>
        <v>0</v>
      </c>
      <c r="BK167" s="10">
        <f>+IF($H167=BK$6,$G167,0)-IF($I167=BK$6,$G167,0)</f>
        <v>0</v>
      </c>
      <c r="BL167" s="10">
        <f>+IF($H167=BL$6,$G167,0)-IF($I167=BL$6,$G167,0)</f>
        <v>0</v>
      </c>
      <c r="BM167" s="10">
        <f>+IF($H167=BM$6,$G167,0)-IF($I167=BM$6,$G167,0)</f>
        <v>0</v>
      </c>
      <c r="BN167" s="10">
        <f>+IF($H167=BN$6,$G167,0)-IF($I167=BN$6,$G167,0)</f>
        <v>0</v>
      </c>
      <c r="BO167" s="10">
        <f>+IF($H167=BO$6,$G167,0)-IF($I167=BO$6,$G167,0)</f>
        <v>0</v>
      </c>
      <c r="BP167" s="10">
        <f>+IF($H167=BP$6,$G167,0)-IF($I167=BP$6,$G167,0)</f>
        <v>0</v>
      </c>
      <c r="BQ167" s="10">
        <f>+IF($H167=BQ$6,$G167,0)-IF($I167=BQ$6,$G167,0)</f>
        <v>0</v>
      </c>
      <c r="BR167" s="10">
        <f>SUM(J167:BQ167)</f>
        <v>0</v>
      </c>
    </row>
    <row r="168" spans="2:70" s="9" customFormat="1" x14ac:dyDescent="0.25">
      <c r="B168" s="16"/>
      <c r="C168" s="11"/>
      <c r="D168" s="11"/>
      <c r="E168" s="11">
        <f>ROUND(IF(D168='[1]Liste choix'!$C$8,0,IF($H168=$S$6,(C168/1.14975*0.05*0.5),C168/1.14975*0.05)),2)</f>
        <v>0</v>
      </c>
      <c r="F168" s="11">
        <f>ROUND(IF(D168='[1]Liste choix'!$C$8,0,IF($H168=$S$6,C168/1.14975*0.09975*0.5,C168/1.14975*0.09975)),2)</f>
        <v>0</v>
      </c>
      <c r="G168" s="11">
        <f>C168-E168-F168</f>
        <v>0</v>
      </c>
      <c r="J168" s="10">
        <f>+IF($H168=$J$6,$G168,0)-IF($I168=$J$6,$G168,0)</f>
        <v>0</v>
      </c>
      <c r="K168" s="10">
        <f>+IF($H168=K$6,$G168,0)-IF($I168=K$6,$G168,0)</f>
        <v>0</v>
      </c>
      <c r="L168" s="10">
        <f>+IF($H168=L$6,$G168,0)-IF($I168=L$6,$G168,0)</f>
        <v>0</v>
      </c>
      <c r="M168" s="10">
        <f>+IF($H168=M$6,$G168,0)-IF($I168=M$6,$G168,0)</f>
        <v>0</v>
      </c>
      <c r="N168" s="10">
        <f>+IF($H168=N$6,$G168,0)-IF($I168=N$6,$G168,0)</f>
        <v>0</v>
      </c>
      <c r="O168" s="10">
        <f>+IF($H168=O$6,$G168,0)-IF($I168=O$6,$G168,0)</f>
        <v>0</v>
      </c>
      <c r="P168" s="10">
        <f>+IF($H168=P$6,$G168,0)-IF($I168=P$6,$G168,0)</f>
        <v>0</v>
      </c>
      <c r="Q168" s="10">
        <f>+IF($H168=Q$6,$G168,0)-IF($I168=Q$6,$G168,0)</f>
        <v>0</v>
      </c>
      <c r="R168" s="10">
        <f>+IF($H168=R$6,$G168,0)-IF($I168=R$6,$G168,0)</f>
        <v>0</v>
      </c>
      <c r="S168" s="10">
        <f>+IF($H168=S$6,$G168,0)-IF($I168=S$6,$G168,0)</f>
        <v>0</v>
      </c>
      <c r="T168" s="10">
        <f>+IF($H168=T$6,$G168,0)-IF($I168=T$6,$G168,0)</f>
        <v>0</v>
      </c>
      <c r="U168" s="10">
        <f>+IF($H168=U$6,$G168,0)-IF($I168=U$6,$G168,0)</f>
        <v>0</v>
      </c>
      <c r="V168" s="10">
        <f>+IF($H168=V$6,$G168,0)-IF($I168=V$6,$G168,0)</f>
        <v>0</v>
      </c>
      <c r="W168" s="10">
        <f>+IF($H168=W$6,$G168,0)-IF($I168=W$6,$G168,0)</f>
        <v>0</v>
      </c>
      <c r="X168" s="10">
        <f>+IF($H168=X$6,$G168,0)-IF($I168=X$6,$G168,0)</f>
        <v>0</v>
      </c>
      <c r="Y168" s="10">
        <f>+IF($H168=Y$6,$G168,0)-IF($I168=Y$6,$G168,0)</f>
        <v>0</v>
      </c>
      <c r="Z168" s="10">
        <f>+IF($H168=Z$6,$G168,0)-IF($I168=Z$6,$G168,0)</f>
        <v>0</v>
      </c>
      <c r="AA168" s="10">
        <f>+IF($H168=AA$6,$G168,0)-IF($I168=AA$6,$G168,0)</f>
        <v>0</v>
      </c>
      <c r="AB168" s="10">
        <f>+IF($H168=AB$6,$G168,0)-IF($I168=AB$6,$G168,0)</f>
        <v>0</v>
      </c>
      <c r="AC168" s="10">
        <f>+IF($H168=AC$6,$G168,0)-IF($I168=AC$6,$G168,0)</f>
        <v>0</v>
      </c>
      <c r="AD168" s="10">
        <f>+IF($H168=AD$6,$G168,0)-IF($I168=AD$6,$G168,0)</f>
        <v>0</v>
      </c>
      <c r="AE168" s="10">
        <f>+IF($H168=AE$6,$G168,0)-IF($I168=AE$6,$G168,0)</f>
        <v>0</v>
      </c>
      <c r="AF168" s="10">
        <f>+IF($H168=AF$6,$G168,0)-IF($I168=AF$6,$G168,0)</f>
        <v>0</v>
      </c>
      <c r="AG168" s="10">
        <f>+IF($H168=AG$6,$C168,0)-IF($I168=AG$6,$C168,0)</f>
        <v>0</v>
      </c>
      <c r="AH168" s="10">
        <f>+IF($H168=AH$6,$C168,0)-IF($I168=AH$6,$C168,0)</f>
        <v>0</v>
      </c>
      <c r="AI168" s="10">
        <f>+IF($H168=AI$6,$C168,0)-IF($I168=AI$6,$C168,0)</f>
        <v>0</v>
      </c>
      <c r="AJ168" s="10">
        <f>+IF($H168=AJ$6,$C168,0)-IF($I168=AJ$6,$C168,0)</f>
        <v>0</v>
      </c>
      <c r="AK168" s="10">
        <f>IF(D168="payée",$E168,0)</f>
        <v>0</v>
      </c>
      <c r="AL168" s="10">
        <f>IF(D168="payée",$F168,0)</f>
        <v>0</v>
      </c>
      <c r="AM168" s="10">
        <f>IF(D168="perçue",-$E168,0)</f>
        <v>0</v>
      </c>
      <c r="AN168" s="10">
        <f>IF(D168="perçue",-$F168,0)</f>
        <v>0</v>
      </c>
      <c r="AO168" s="10">
        <f>+IF($H168=AO$6,$G168,0)-IF($I168=AO$6,$G168,0)</f>
        <v>0</v>
      </c>
      <c r="AP168" s="10">
        <f>+IF($H168=AP$6,$G168,0)-IF($I168=AP$6,$G168,0)</f>
        <v>0</v>
      </c>
      <c r="AQ168" s="10">
        <f>+IF($H168=AQ$6,$G168,0)-IF($I168=AQ$6,$G168,0)</f>
        <v>0</v>
      </c>
      <c r="AR168" s="10">
        <f>+IF($H168=AR$6,$G168,0)-IF($I168=AR$6,$G168,0)</f>
        <v>0</v>
      </c>
      <c r="AS168" s="10">
        <f>+IF($H168=AS$6,$G168,0)-IF($I168=AS$6,$G168,0)</f>
        <v>0</v>
      </c>
      <c r="AT168" s="10">
        <f>+IF($H168=AT$6,$G168,0)-IF($I168=AT$6,$G168,0)</f>
        <v>0</v>
      </c>
      <c r="AU168" s="10">
        <f>+IF($H168=AU$6,$G168,0)-IF($I168=AU$6,$G168,0)</f>
        <v>0</v>
      </c>
      <c r="AV168" s="10">
        <f>+IF($H168=AV$6,$G168,0)-IF($I168=AV$6,$G168,0)</f>
        <v>0</v>
      </c>
      <c r="AW168" s="10">
        <f>+IF($H168=AW$6,$G168,0)-IF($I168=AW$6,$G168,0)</f>
        <v>0</v>
      </c>
      <c r="AX168" s="10">
        <f>+IF($H168=AX$6,$G168,0)-IF($I168=AX$6,$G168,0)</f>
        <v>0</v>
      </c>
      <c r="AY168" s="10">
        <f>+IF($H168=AY$6,$G168,0)-IF($I168=AY$6,$G168,0)</f>
        <v>0</v>
      </c>
      <c r="AZ168" s="10">
        <f>+IF($H168=AZ$6,$G168,0)-IF($I168=AZ$6,$G168,0)</f>
        <v>0</v>
      </c>
      <c r="BA168" s="10">
        <f>+IF($H168=BA$6,$C168,0)-IF($I168=BA$6,$C168,0)</f>
        <v>0</v>
      </c>
      <c r="BB168" s="10">
        <f>+IF($H168=BB$6,$C168,0)-IF($I168=BB$6,$C168,0)</f>
        <v>0</v>
      </c>
      <c r="BC168" s="10">
        <f>+IF($H168=BC$6,$C168,0)-IF($I168=BC$6,$C168,0)</f>
        <v>0</v>
      </c>
      <c r="BD168" s="10">
        <f>+IF($H168=BD$6,$C168,0)-IF($I168=BD$6,$C168,0)</f>
        <v>0</v>
      </c>
      <c r="BE168" s="10">
        <f>+IF($H168=BE$6,$C168,0)-IF($I168=BE$6,$C168,0)</f>
        <v>0</v>
      </c>
      <c r="BF168" s="10">
        <f>+IF($H168=BF$6,$C168,0)-IF($I168=BF$6,$C168,0)</f>
        <v>0</v>
      </c>
      <c r="BG168" s="10">
        <f>+IF($H168=BG$6,$C168,0)-IF($I168=BG$6,$C168,0)</f>
        <v>0</v>
      </c>
      <c r="BH168" s="10">
        <f>+IF($H168=BH$6,$C168,0)-IF($I168=BH$6,$C168,0)</f>
        <v>0</v>
      </c>
      <c r="BI168" s="10">
        <f>+IF($H168=BI$6,$G168,0)-IF($I168=BI$6,$G168,0)</f>
        <v>0</v>
      </c>
      <c r="BJ168" s="10">
        <f>+IF($H168=BJ$6,$G168,0)-IF($I168=BJ$6,$G168,0)</f>
        <v>0</v>
      </c>
      <c r="BK168" s="10">
        <f>+IF($H168=BK$6,$G168,0)-IF($I168=BK$6,$G168,0)</f>
        <v>0</v>
      </c>
      <c r="BL168" s="10">
        <f>+IF($H168=BL$6,$G168,0)-IF($I168=BL$6,$G168,0)</f>
        <v>0</v>
      </c>
      <c r="BM168" s="10">
        <f>+IF($H168=BM$6,$G168,0)-IF($I168=BM$6,$G168,0)</f>
        <v>0</v>
      </c>
      <c r="BN168" s="10">
        <f>+IF($H168=BN$6,$G168,0)-IF($I168=BN$6,$G168,0)</f>
        <v>0</v>
      </c>
      <c r="BO168" s="10">
        <f>+IF($H168=BO$6,$G168,0)-IF($I168=BO$6,$G168,0)</f>
        <v>0</v>
      </c>
      <c r="BP168" s="10">
        <f>+IF($H168=BP$6,$G168,0)-IF($I168=BP$6,$G168,0)</f>
        <v>0</v>
      </c>
      <c r="BQ168" s="10">
        <f>+IF($H168=BQ$6,$G168,0)-IF($I168=BQ$6,$G168,0)</f>
        <v>0</v>
      </c>
      <c r="BR168" s="10">
        <f>SUM(J168:BQ168)</f>
        <v>0</v>
      </c>
    </row>
    <row r="169" spans="2:70" s="9" customFormat="1" x14ac:dyDescent="0.25">
      <c r="B169" s="16"/>
      <c r="C169" s="11"/>
      <c r="D169" s="11"/>
      <c r="E169" s="11">
        <f>ROUND(IF(D169='[1]Liste choix'!$C$8,0,IF($H169=$S$6,(C169/1.14975*0.05*0.5),C169/1.14975*0.05)),2)</f>
        <v>0</v>
      </c>
      <c r="F169" s="11">
        <f>ROUND(IF(D169='[1]Liste choix'!$C$8,0,IF($H169=$S$6,C169/1.14975*0.09975*0.5,C169/1.14975*0.09975)),2)</f>
        <v>0</v>
      </c>
      <c r="G169" s="11">
        <f>C169-E169-F169</f>
        <v>0</v>
      </c>
      <c r="J169" s="10">
        <f>+IF($H169=$J$6,$G169,0)-IF($I169=$J$6,$G169,0)</f>
        <v>0</v>
      </c>
      <c r="K169" s="10">
        <f>+IF($H169=K$6,$G169,0)-IF($I169=K$6,$G169,0)</f>
        <v>0</v>
      </c>
      <c r="L169" s="10">
        <f>+IF($H169=L$6,$G169,0)-IF($I169=L$6,$G169,0)</f>
        <v>0</v>
      </c>
      <c r="M169" s="10">
        <f>+IF($H169=M$6,$G169,0)-IF($I169=M$6,$G169,0)</f>
        <v>0</v>
      </c>
      <c r="N169" s="10">
        <f>+IF($H169=N$6,$G169,0)-IF($I169=N$6,$G169,0)</f>
        <v>0</v>
      </c>
      <c r="O169" s="10">
        <f>+IF($H169=O$6,$G169,0)-IF($I169=O$6,$G169,0)</f>
        <v>0</v>
      </c>
      <c r="P169" s="10">
        <f>+IF($H169=P$6,$G169,0)-IF($I169=P$6,$G169,0)</f>
        <v>0</v>
      </c>
      <c r="Q169" s="10">
        <f>+IF($H169=Q$6,$G169,0)-IF($I169=Q$6,$G169,0)</f>
        <v>0</v>
      </c>
      <c r="R169" s="10">
        <f>+IF($H169=R$6,$G169,0)-IF($I169=R$6,$G169,0)</f>
        <v>0</v>
      </c>
      <c r="S169" s="10">
        <f>+IF($H169=S$6,$G169,0)-IF($I169=S$6,$G169,0)</f>
        <v>0</v>
      </c>
      <c r="T169" s="10">
        <f>+IF($H169=T$6,$G169,0)-IF($I169=T$6,$G169,0)</f>
        <v>0</v>
      </c>
      <c r="U169" s="10">
        <f>+IF($H169=U$6,$G169,0)-IF($I169=U$6,$G169,0)</f>
        <v>0</v>
      </c>
      <c r="V169" s="10">
        <f>+IF($H169=V$6,$G169,0)-IF($I169=V$6,$G169,0)</f>
        <v>0</v>
      </c>
      <c r="W169" s="10">
        <f>+IF($H169=W$6,$G169,0)-IF($I169=W$6,$G169,0)</f>
        <v>0</v>
      </c>
      <c r="X169" s="10">
        <f>+IF($H169=X$6,$G169,0)-IF($I169=X$6,$G169,0)</f>
        <v>0</v>
      </c>
      <c r="Y169" s="10">
        <f>+IF($H169=Y$6,$G169,0)-IF($I169=Y$6,$G169,0)</f>
        <v>0</v>
      </c>
      <c r="Z169" s="10">
        <f>+IF($H169=Z$6,$G169,0)-IF($I169=Z$6,$G169,0)</f>
        <v>0</v>
      </c>
      <c r="AA169" s="10">
        <f>+IF($H169=AA$6,$G169,0)-IF($I169=AA$6,$G169,0)</f>
        <v>0</v>
      </c>
      <c r="AB169" s="10">
        <f>+IF($H169=AB$6,$G169,0)-IF($I169=AB$6,$G169,0)</f>
        <v>0</v>
      </c>
      <c r="AC169" s="10">
        <f>+IF($H169=AC$6,$G169,0)-IF($I169=AC$6,$G169,0)</f>
        <v>0</v>
      </c>
      <c r="AD169" s="10">
        <f>+IF($H169=AD$6,$G169,0)-IF($I169=AD$6,$G169,0)</f>
        <v>0</v>
      </c>
      <c r="AE169" s="10">
        <f>+IF($H169=AE$6,$G169,0)-IF($I169=AE$6,$G169,0)</f>
        <v>0</v>
      </c>
      <c r="AF169" s="10">
        <f>+IF($H169=AF$6,$G169,0)-IF($I169=AF$6,$G169,0)</f>
        <v>0</v>
      </c>
      <c r="AG169" s="10">
        <f>+IF($H169=AG$6,$C169,0)-IF($I169=AG$6,$C169,0)</f>
        <v>0</v>
      </c>
      <c r="AH169" s="10">
        <f>+IF($H169=AH$6,$C169,0)-IF($I169=AH$6,$C169,0)</f>
        <v>0</v>
      </c>
      <c r="AI169" s="10">
        <f>+IF($H169=AI$6,$C169,0)-IF($I169=AI$6,$C169,0)</f>
        <v>0</v>
      </c>
      <c r="AJ169" s="10">
        <f>+IF($H169=AJ$6,$C169,0)-IF($I169=AJ$6,$C169,0)</f>
        <v>0</v>
      </c>
      <c r="AK169" s="10">
        <f>IF(D169="payée",$E169,0)</f>
        <v>0</v>
      </c>
      <c r="AL169" s="10">
        <f>IF(D169="payée",$F169,0)</f>
        <v>0</v>
      </c>
      <c r="AM169" s="10">
        <f>IF(D169="perçue",-$E169,0)</f>
        <v>0</v>
      </c>
      <c r="AN169" s="10">
        <f>IF(D169="perçue",-$F169,0)</f>
        <v>0</v>
      </c>
      <c r="AO169" s="10">
        <f>+IF($H169=AO$6,$G169,0)-IF($I169=AO$6,$G169,0)</f>
        <v>0</v>
      </c>
      <c r="AP169" s="10">
        <f>+IF($H169=AP$6,$G169,0)-IF($I169=AP$6,$G169,0)</f>
        <v>0</v>
      </c>
      <c r="AQ169" s="10">
        <f>+IF($H169=AQ$6,$G169,0)-IF($I169=AQ$6,$G169,0)</f>
        <v>0</v>
      </c>
      <c r="AR169" s="10">
        <f>+IF($H169=AR$6,$G169,0)-IF($I169=AR$6,$G169,0)</f>
        <v>0</v>
      </c>
      <c r="AS169" s="10">
        <f>+IF($H169=AS$6,$G169,0)-IF($I169=AS$6,$G169,0)</f>
        <v>0</v>
      </c>
      <c r="AT169" s="10">
        <f>+IF($H169=AT$6,$G169,0)-IF($I169=AT$6,$G169,0)</f>
        <v>0</v>
      </c>
      <c r="AU169" s="10">
        <f>+IF($H169=AU$6,$G169,0)-IF($I169=AU$6,$G169,0)</f>
        <v>0</v>
      </c>
      <c r="AV169" s="10">
        <f>+IF($H169=AV$6,$G169,0)-IF($I169=AV$6,$G169,0)</f>
        <v>0</v>
      </c>
      <c r="AW169" s="10">
        <f>+IF($H169=AW$6,$G169,0)-IF($I169=AW$6,$G169,0)</f>
        <v>0</v>
      </c>
      <c r="AX169" s="10">
        <f>+IF($H169=AX$6,$G169,0)-IF($I169=AX$6,$G169,0)</f>
        <v>0</v>
      </c>
      <c r="AY169" s="10">
        <f>+IF($H169=AY$6,$G169,0)-IF($I169=AY$6,$G169,0)</f>
        <v>0</v>
      </c>
      <c r="AZ169" s="10">
        <f>+IF($H169=AZ$6,$G169,0)-IF($I169=AZ$6,$G169,0)</f>
        <v>0</v>
      </c>
      <c r="BA169" s="10">
        <f>+IF($H169=BA$6,$C169,0)-IF($I169=BA$6,$C169,0)</f>
        <v>0</v>
      </c>
      <c r="BB169" s="10">
        <f>+IF($H169=BB$6,$C169,0)-IF($I169=BB$6,$C169,0)</f>
        <v>0</v>
      </c>
      <c r="BC169" s="10">
        <f>+IF($H169=BC$6,$C169,0)-IF($I169=BC$6,$C169,0)</f>
        <v>0</v>
      </c>
      <c r="BD169" s="10">
        <f>+IF($H169=BD$6,$C169,0)-IF($I169=BD$6,$C169,0)</f>
        <v>0</v>
      </c>
      <c r="BE169" s="10">
        <f>+IF($H169=BE$6,$C169,0)-IF($I169=BE$6,$C169,0)</f>
        <v>0</v>
      </c>
      <c r="BF169" s="10">
        <f>+IF($H169=BF$6,$C169,0)-IF($I169=BF$6,$C169,0)</f>
        <v>0</v>
      </c>
      <c r="BG169" s="10">
        <f>+IF($H169=BG$6,$C169,0)-IF($I169=BG$6,$C169,0)</f>
        <v>0</v>
      </c>
      <c r="BH169" s="10">
        <f>+IF($H169=BH$6,$C169,0)-IF($I169=BH$6,$C169,0)</f>
        <v>0</v>
      </c>
      <c r="BI169" s="10">
        <f>+IF($H169=BI$6,$G169,0)-IF($I169=BI$6,$G169,0)</f>
        <v>0</v>
      </c>
      <c r="BJ169" s="10">
        <f>+IF($H169=BJ$6,$G169,0)-IF($I169=BJ$6,$G169,0)</f>
        <v>0</v>
      </c>
      <c r="BK169" s="10">
        <f>+IF($H169=BK$6,$G169,0)-IF($I169=BK$6,$G169,0)</f>
        <v>0</v>
      </c>
      <c r="BL169" s="10">
        <f>+IF($H169=BL$6,$G169,0)-IF($I169=BL$6,$G169,0)</f>
        <v>0</v>
      </c>
      <c r="BM169" s="10">
        <f>+IF($H169=BM$6,$G169,0)-IF($I169=BM$6,$G169,0)</f>
        <v>0</v>
      </c>
      <c r="BN169" s="10">
        <f>+IF($H169=BN$6,$G169,0)-IF($I169=BN$6,$G169,0)</f>
        <v>0</v>
      </c>
      <c r="BO169" s="10">
        <f>+IF($H169=BO$6,$G169,0)-IF($I169=BO$6,$G169,0)</f>
        <v>0</v>
      </c>
      <c r="BP169" s="10">
        <f>+IF($H169=BP$6,$G169,0)-IF($I169=BP$6,$G169,0)</f>
        <v>0</v>
      </c>
      <c r="BQ169" s="10">
        <f>+IF($H169=BQ$6,$G169,0)-IF($I169=BQ$6,$G169,0)</f>
        <v>0</v>
      </c>
      <c r="BR169" s="10">
        <f>SUM(J169:BQ169)</f>
        <v>0</v>
      </c>
    </row>
    <row r="170" spans="2:70" s="9" customFormat="1" x14ac:dyDescent="0.25">
      <c r="B170" s="16"/>
      <c r="C170" s="11"/>
      <c r="D170" s="11"/>
      <c r="E170" s="11">
        <f>ROUND(IF(D170='[1]Liste choix'!$C$8,0,IF($H170=$S$6,(C170/1.14975*0.05*0.5),C170/1.14975*0.05)),2)</f>
        <v>0</v>
      </c>
      <c r="F170" s="11">
        <f>ROUND(IF(D170='[1]Liste choix'!$C$8,0,IF($H170=$S$6,C170/1.14975*0.09975*0.5,C170/1.14975*0.09975)),2)</f>
        <v>0</v>
      </c>
      <c r="G170" s="11">
        <f>C170-E170-F170</f>
        <v>0</v>
      </c>
      <c r="J170" s="10">
        <f>+IF($H170=$J$6,$G170,0)-IF($I170=$J$6,$G170,0)</f>
        <v>0</v>
      </c>
      <c r="K170" s="10">
        <f>+IF($H170=K$6,$G170,0)-IF($I170=K$6,$G170,0)</f>
        <v>0</v>
      </c>
      <c r="L170" s="10">
        <f>+IF($H170=L$6,$G170,0)-IF($I170=L$6,$G170,0)</f>
        <v>0</v>
      </c>
      <c r="M170" s="10">
        <f>+IF($H170=M$6,$G170,0)-IF($I170=M$6,$G170,0)</f>
        <v>0</v>
      </c>
      <c r="N170" s="10">
        <f>+IF($H170=N$6,$G170,0)-IF($I170=N$6,$G170,0)</f>
        <v>0</v>
      </c>
      <c r="O170" s="10">
        <f>+IF($H170=O$6,$G170,0)-IF($I170=O$6,$G170,0)</f>
        <v>0</v>
      </c>
      <c r="P170" s="10">
        <f>+IF($H170=P$6,$G170,0)-IF($I170=P$6,$G170,0)</f>
        <v>0</v>
      </c>
      <c r="Q170" s="10">
        <f>+IF($H170=Q$6,$G170,0)-IF($I170=Q$6,$G170,0)</f>
        <v>0</v>
      </c>
      <c r="R170" s="10">
        <f>+IF($H170=R$6,$G170,0)-IF($I170=R$6,$G170,0)</f>
        <v>0</v>
      </c>
      <c r="S170" s="10">
        <f>+IF($H170=S$6,$G170,0)-IF($I170=S$6,$G170,0)</f>
        <v>0</v>
      </c>
      <c r="T170" s="10">
        <f>+IF($H170=T$6,$G170,0)-IF($I170=T$6,$G170,0)</f>
        <v>0</v>
      </c>
      <c r="U170" s="10">
        <f>+IF($H170=U$6,$G170,0)-IF($I170=U$6,$G170,0)</f>
        <v>0</v>
      </c>
      <c r="V170" s="10">
        <f>+IF($H170=V$6,$G170,0)-IF($I170=V$6,$G170,0)</f>
        <v>0</v>
      </c>
      <c r="W170" s="10">
        <f>+IF($H170=W$6,$G170,0)-IF($I170=W$6,$G170,0)</f>
        <v>0</v>
      </c>
      <c r="X170" s="10">
        <f>+IF($H170=X$6,$G170,0)-IF($I170=X$6,$G170,0)</f>
        <v>0</v>
      </c>
      <c r="Y170" s="10">
        <f>+IF($H170=Y$6,$G170,0)-IF($I170=Y$6,$G170,0)</f>
        <v>0</v>
      </c>
      <c r="Z170" s="10">
        <f>+IF($H170=Z$6,$G170,0)-IF($I170=Z$6,$G170,0)</f>
        <v>0</v>
      </c>
      <c r="AA170" s="10">
        <f>+IF($H170=AA$6,$G170,0)-IF($I170=AA$6,$G170,0)</f>
        <v>0</v>
      </c>
      <c r="AB170" s="10">
        <f>+IF($H170=AB$6,$G170,0)-IF($I170=AB$6,$G170,0)</f>
        <v>0</v>
      </c>
      <c r="AC170" s="10">
        <f>+IF($H170=AC$6,$G170,0)-IF($I170=AC$6,$G170,0)</f>
        <v>0</v>
      </c>
      <c r="AD170" s="10">
        <f>+IF($H170=AD$6,$G170,0)-IF($I170=AD$6,$G170,0)</f>
        <v>0</v>
      </c>
      <c r="AE170" s="10">
        <f>+IF($H170=AE$6,$G170,0)-IF($I170=AE$6,$G170,0)</f>
        <v>0</v>
      </c>
      <c r="AF170" s="10">
        <f>+IF($H170=AF$6,$G170,0)-IF($I170=AF$6,$G170,0)</f>
        <v>0</v>
      </c>
      <c r="AG170" s="10">
        <f>+IF($H170=AG$6,$C170,0)-IF($I170=AG$6,$C170,0)</f>
        <v>0</v>
      </c>
      <c r="AH170" s="10">
        <f>+IF($H170=AH$6,$C170,0)-IF($I170=AH$6,$C170,0)</f>
        <v>0</v>
      </c>
      <c r="AI170" s="10">
        <f>+IF($H170=AI$6,$C170,0)-IF($I170=AI$6,$C170,0)</f>
        <v>0</v>
      </c>
      <c r="AJ170" s="10">
        <f>+IF($H170=AJ$6,$C170,0)-IF($I170=AJ$6,$C170,0)</f>
        <v>0</v>
      </c>
      <c r="AK170" s="10">
        <f>IF(D170="payée",$E170,0)</f>
        <v>0</v>
      </c>
      <c r="AL170" s="10">
        <f>IF(D170="payée",$F170,0)</f>
        <v>0</v>
      </c>
      <c r="AM170" s="10">
        <f>IF(D170="perçue",-$E170,0)</f>
        <v>0</v>
      </c>
      <c r="AN170" s="10">
        <f>IF(D170="perçue",-$F170,0)</f>
        <v>0</v>
      </c>
      <c r="AO170" s="10">
        <f>+IF($H170=AO$6,$G170,0)-IF($I170=AO$6,$G170,0)</f>
        <v>0</v>
      </c>
      <c r="AP170" s="10">
        <f>+IF($H170=AP$6,$G170,0)-IF($I170=AP$6,$G170,0)</f>
        <v>0</v>
      </c>
      <c r="AQ170" s="10">
        <f>+IF($H170=AQ$6,$G170,0)-IF($I170=AQ$6,$G170,0)</f>
        <v>0</v>
      </c>
      <c r="AR170" s="10">
        <f>+IF($H170=AR$6,$G170,0)-IF($I170=AR$6,$G170,0)</f>
        <v>0</v>
      </c>
      <c r="AS170" s="10">
        <f>+IF($H170=AS$6,$G170,0)-IF($I170=AS$6,$G170,0)</f>
        <v>0</v>
      </c>
      <c r="AT170" s="10">
        <f>+IF($H170=AT$6,$G170,0)-IF($I170=AT$6,$G170,0)</f>
        <v>0</v>
      </c>
      <c r="AU170" s="10">
        <f>+IF($H170=AU$6,$G170,0)-IF($I170=AU$6,$G170,0)</f>
        <v>0</v>
      </c>
      <c r="AV170" s="10">
        <f>+IF($H170=AV$6,$G170,0)-IF($I170=AV$6,$G170,0)</f>
        <v>0</v>
      </c>
      <c r="AW170" s="10">
        <f>+IF($H170=AW$6,$G170,0)-IF($I170=AW$6,$G170,0)</f>
        <v>0</v>
      </c>
      <c r="AX170" s="10">
        <f>+IF($H170=AX$6,$G170,0)-IF($I170=AX$6,$G170,0)</f>
        <v>0</v>
      </c>
      <c r="AY170" s="10">
        <f>+IF($H170=AY$6,$G170,0)-IF($I170=AY$6,$G170,0)</f>
        <v>0</v>
      </c>
      <c r="AZ170" s="10">
        <f>+IF($H170=AZ$6,$G170,0)-IF($I170=AZ$6,$G170,0)</f>
        <v>0</v>
      </c>
      <c r="BA170" s="10">
        <f>+IF($H170=BA$6,$C170,0)-IF($I170=BA$6,$C170,0)</f>
        <v>0</v>
      </c>
      <c r="BB170" s="10">
        <f>+IF($H170=BB$6,$C170,0)-IF($I170=BB$6,$C170,0)</f>
        <v>0</v>
      </c>
      <c r="BC170" s="10">
        <f>+IF($H170=BC$6,$C170,0)-IF($I170=BC$6,$C170,0)</f>
        <v>0</v>
      </c>
      <c r="BD170" s="10">
        <f>+IF($H170=BD$6,$C170,0)-IF($I170=BD$6,$C170,0)</f>
        <v>0</v>
      </c>
      <c r="BE170" s="10">
        <f>+IF($H170=BE$6,$C170,0)-IF($I170=BE$6,$C170,0)</f>
        <v>0</v>
      </c>
      <c r="BF170" s="10">
        <f>+IF($H170=BF$6,$C170,0)-IF($I170=BF$6,$C170,0)</f>
        <v>0</v>
      </c>
      <c r="BG170" s="10">
        <f>+IF($H170=BG$6,$C170,0)-IF($I170=BG$6,$C170,0)</f>
        <v>0</v>
      </c>
      <c r="BH170" s="10">
        <f>+IF($H170=BH$6,$C170,0)-IF($I170=BH$6,$C170,0)</f>
        <v>0</v>
      </c>
      <c r="BI170" s="10">
        <f>+IF($H170=BI$6,$G170,0)-IF($I170=BI$6,$G170,0)</f>
        <v>0</v>
      </c>
      <c r="BJ170" s="10">
        <f>+IF($H170=BJ$6,$G170,0)-IF($I170=BJ$6,$G170,0)</f>
        <v>0</v>
      </c>
      <c r="BK170" s="10">
        <f>+IF($H170=BK$6,$G170,0)-IF($I170=BK$6,$G170,0)</f>
        <v>0</v>
      </c>
      <c r="BL170" s="10">
        <f>+IF($H170=BL$6,$G170,0)-IF($I170=BL$6,$G170,0)</f>
        <v>0</v>
      </c>
      <c r="BM170" s="10">
        <f>+IF($H170=BM$6,$G170,0)-IF($I170=BM$6,$G170,0)</f>
        <v>0</v>
      </c>
      <c r="BN170" s="10">
        <f>+IF($H170=BN$6,$G170,0)-IF($I170=BN$6,$G170,0)</f>
        <v>0</v>
      </c>
      <c r="BO170" s="10">
        <f>+IF($H170=BO$6,$G170,0)-IF($I170=BO$6,$G170,0)</f>
        <v>0</v>
      </c>
      <c r="BP170" s="10">
        <f>+IF($H170=BP$6,$G170,0)-IF($I170=BP$6,$G170,0)</f>
        <v>0</v>
      </c>
      <c r="BQ170" s="10">
        <f>+IF($H170=BQ$6,$G170,0)-IF($I170=BQ$6,$G170,0)</f>
        <v>0</v>
      </c>
      <c r="BR170" s="10">
        <f>SUM(J170:BQ170)</f>
        <v>0</v>
      </c>
    </row>
    <row r="171" spans="2:70" s="9" customFormat="1" x14ac:dyDescent="0.25">
      <c r="B171" s="16"/>
      <c r="C171" s="11"/>
      <c r="D171" s="11"/>
      <c r="E171" s="11">
        <f>ROUND(IF(D171='[1]Liste choix'!$C$8,0,IF($H171=$S$6,(C171/1.14975*0.05*0.5),C171/1.14975*0.05)),2)</f>
        <v>0</v>
      </c>
      <c r="F171" s="11">
        <f>ROUND(IF(D171='[1]Liste choix'!$C$8,0,IF($H171=$S$6,C171/1.14975*0.09975*0.5,C171/1.14975*0.09975)),2)</f>
        <v>0</v>
      </c>
      <c r="G171" s="11">
        <f>C171-E171-F171</f>
        <v>0</v>
      </c>
      <c r="J171" s="10">
        <f>+IF($H171=$J$6,$G171,0)-IF($I171=$J$6,$G171,0)</f>
        <v>0</v>
      </c>
      <c r="K171" s="10">
        <f>+IF($H171=K$6,$G171,0)-IF($I171=K$6,$G171,0)</f>
        <v>0</v>
      </c>
      <c r="L171" s="10">
        <f>+IF($H171=L$6,$G171,0)-IF($I171=L$6,$G171,0)</f>
        <v>0</v>
      </c>
      <c r="M171" s="10">
        <f>+IF($H171=M$6,$G171,0)-IF($I171=M$6,$G171,0)</f>
        <v>0</v>
      </c>
      <c r="N171" s="10">
        <f>+IF($H171=N$6,$G171,0)-IF($I171=N$6,$G171,0)</f>
        <v>0</v>
      </c>
      <c r="O171" s="10">
        <f>+IF($H171=O$6,$G171,0)-IF($I171=O$6,$G171,0)</f>
        <v>0</v>
      </c>
      <c r="P171" s="10">
        <f>+IF($H171=P$6,$G171,0)-IF($I171=P$6,$G171,0)</f>
        <v>0</v>
      </c>
      <c r="Q171" s="10">
        <f>+IF($H171=Q$6,$G171,0)-IF($I171=Q$6,$G171,0)</f>
        <v>0</v>
      </c>
      <c r="R171" s="10">
        <f>+IF($H171=R$6,$G171,0)-IF($I171=R$6,$G171,0)</f>
        <v>0</v>
      </c>
      <c r="S171" s="10">
        <f>+IF($H171=S$6,$G171,0)-IF($I171=S$6,$G171,0)</f>
        <v>0</v>
      </c>
      <c r="T171" s="10">
        <f>+IF($H171=T$6,$G171,0)-IF($I171=T$6,$G171,0)</f>
        <v>0</v>
      </c>
      <c r="U171" s="10">
        <f>+IF($H171=U$6,$G171,0)-IF($I171=U$6,$G171,0)</f>
        <v>0</v>
      </c>
      <c r="V171" s="10">
        <f>+IF($H171=V$6,$G171,0)-IF($I171=V$6,$G171,0)</f>
        <v>0</v>
      </c>
      <c r="W171" s="10">
        <f>+IF($H171=W$6,$G171,0)-IF($I171=W$6,$G171,0)</f>
        <v>0</v>
      </c>
      <c r="X171" s="10">
        <f>+IF($H171=X$6,$G171,0)-IF($I171=X$6,$G171,0)</f>
        <v>0</v>
      </c>
      <c r="Y171" s="10">
        <f>+IF($H171=Y$6,$G171,0)-IF($I171=Y$6,$G171,0)</f>
        <v>0</v>
      </c>
      <c r="Z171" s="10">
        <f>+IF($H171=Z$6,$G171,0)-IF($I171=Z$6,$G171,0)</f>
        <v>0</v>
      </c>
      <c r="AA171" s="10">
        <f>+IF($H171=AA$6,$G171,0)-IF($I171=AA$6,$G171,0)</f>
        <v>0</v>
      </c>
      <c r="AB171" s="10">
        <f>+IF($H171=AB$6,$G171,0)-IF($I171=AB$6,$G171,0)</f>
        <v>0</v>
      </c>
      <c r="AC171" s="10">
        <f>+IF($H171=AC$6,$G171,0)-IF($I171=AC$6,$G171,0)</f>
        <v>0</v>
      </c>
      <c r="AD171" s="10">
        <f>+IF($H171=AD$6,$G171,0)-IF($I171=AD$6,$G171,0)</f>
        <v>0</v>
      </c>
      <c r="AE171" s="10">
        <f>+IF($H171=AE$6,$G171,0)-IF($I171=AE$6,$G171,0)</f>
        <v>0</v>
      </c>
      <c r="AF171" s="10">
        <f>+IF($H171=AF$6,$G171,0)-IF($I171=AF$6,$G171,0)</f>
        <v>0</v>
      </c>
      <c r="AG171" s="10">
        <f>+IF($H171=AG$6,$C171,0)-IF($I171=AG$6,$C171,0)</f>
        <v>0</v>
      </c>
      <c r="AH171" s="10">
        <f>+IF($H171=AH$6,$C171,0)-IF($I171=AH$6,$C171,0)</f>
        <v>0</v>
      </c>
      <c r="AI171" s="10">
        <f>+IF($H171=AI$6,$C171,0)-IF($I171=AI$6,$C171,0)</f>
        <v>0</v>
      </c>
      <c r="AJ171" s="10">
        <f>+IF($H171=AJ$6,$C171,0)-IF($I171=AJ$6,$C171,0)</f>
        <v>0</v>
      </c>
      <c r="AK171" s="10">
        <f>IF(D171="payée",$E171,0)</f>
        <v>0</v>
      </c>
      <c r="AL171" s="10">
        <f>IF(D171="payée",$F171,0)</f>
        <v>0</v>
      </c>
      <c r="AM171" s="10">
        <f>IF(D171="perçue",-$E171,0)</f>
        <v>0</v>
      </c>
      <c r="AN171" s="10">
        <f>IF(D171="perçue",-$F171,0)</f>
        <v>0</v>
      </c>
      <c r="AO171" s="10">
        <f>+IF($H171=AO$6,$G171,0)-IF($I171=AO$6,$G171,0)</f>
        <v>0</v>
      </c>
      <c r="AP171" s="10">
        <f>+IF($H171=AP$6,$G171,0)-IF($I171=AP$6,$G171,0)</f>
        <v>0</v>
      </c>
      <c r="AQ171" s="10">
        <f>+IF($H171=AQ$6,$G171,0)-IF($I171=AQ$6,$G171,0)</f>
        <v>0</v>
      </c>
      <c r="AR171" s="10">
        <f>+IF($H171=AR$6,$G171,0)-IF($I171=AR$6,$G171,0)</f>
        <v>0</v>
      </c>
      <c r="AS171" s="10">
        <f>+IF($H171=AS$6,$G171,0)-IF($I171=AS$6,$G171,0)</f>
        <v>0</v>
      </c>
      <c r="AT171" s="10">
        <f>+IF($H171=AT$6,$G171,0)-IF($I171=AT$6,$G171,0)</f>
        <v>0</v>
      </c>
      <c r="AU171" s="10">
        <f>+IF($H171=AU$6,$G171,0)-IF($I171=AU$6,$G171,0)</f>
        <v>0</v>
      </c>
      <c r="AV171" s="10">
        <f>+IF($H171=AV$6,$G171,0)-IF($I171=AV$6,$G171,0)</f>
        <v>0</v>
      </c>
      <c r="AW171" s="10">
        <f>+IF($H171=AW$6,$G171,0)-IF($I171=AW$6,$G171,0)</f>
        <v>0</v>
      </c>
      <c r="AX171" s="10">
        <f>+IF($H171=AX$6,$G171,0)-IF($I171=AX$6,$G171,0)</f>
        <v>0</v>
      </c>
      <c r="AY171" s="10">
        <f>+IF($H171=AY$6,$G171,0)-IF($I171=AY$6,$G171,0)</f>
        <v>0</v>
      </c>
      <c r="AZ171" s="10">
        <f>+IF($H171=AZ$6,$G171,0)-IF($I171=AZ$6,$G171,0)</f>
        <v>0</v>
      </c>
      <c r="BA171" s="10">
        <f>+IF($H171=BA$6,$C171,0)-IF($I171=BA$6,$C171,0)</f>
        <v>0</v>
      </c>
      <c r="BB171" s="10">
        <f>+IF($H171=BB$6,$C171,0)-IF($I171=BB$6,$C171,0)</f>
        <v>0</v>
      </c>
      <c r="BC171" s="10">
        <f>+IF($H171=BC$6,$C171,0)-IF($I171=BC$6,$C171,0)</f>
        <v>0</v>
      </c>
      <c r="BD171" s="10">
        <f>+IF($H171=BD$6,$C171,0)-IF($I171=BD$6,$C171,0)</f>
        <v>0</v>
      </c>
      <c r="BE171" s="10">
        <f>+IF($H171=BE$6,$C171,0)-IF($I171=BE$6,$C171,0)</f>
        <v>0</v>
      </c>
      <c r="BF171" s="10">
        <f>+IF($H171=BF$6,$C171,0)-IF($I171=BF$6,$C171,0)</f>
        <v>0</v>
      </c>
      <c r="BG171" s="10">
        <f>+IF($H171=BG$6,$C171,0)-IF($I171=BG$6,$C171,0)</f>
        <v>0</v>
      </c>
      <c r="BH171" s="10">
        <f>+IF($H171=BH$6,$C171,0)-IF($I171=BH$6,$C171,0)</f>
        <v>0</v>
      </c>
      <c r="BI171" s="10">
        <f>+IF($H171=BI$6,$G171,0)-IF($I171=BI$6,$G171,0)</f>
        <v>0</v>
      </c>
      <c r="BJ171" s="10">
        <f>+IF($H171=BJ$6,$G171,0)-IF($I171=BJ$6,$G171,0)</f>
        <v>0</v>
      </c>
      <c r="BK171" s="10">
        <f>+IF($H171=BK$6,$G171,0)-IF($I171=BK$6,$G171,0)</f>
        <v>0</v>
      </c>
      <c r="BL171" s="10">
        <f>+IF($H171=BL$6,$G171,0)-IF($I171=BL$6,$G171,0)</f>
        <v>0</v>
      </c>
      <c r="BM171" s="10">
        <f>+IF($H171=BM$6,$G171,0)-IF($I171=BM$6,$G171,0)</f>
        <v>0</v>
      </c>
      <c r="BN171" s="10">
        <f>+IF($H171=BN$6,$G171,0)-IF($I171=BN$6,$G171,0)</f>
        <v>0</v>
      </c>
      <c r="BO171" s="10">
        <f>+IF($H171=BO$6,$G171,0)-IF($I171=BO$6,$G171,0)</f>
        <v>0</v>
      </c>
      <c r="BP171" s="10">
        <f>+IF($H171=BP$6,$G171,0)-IF($I171=BP$6,$G171,0)</f>
        <v>0</v>
      </c>
      <c r="BQ171" s="10">
        <f>+IF($H171=BQ$6,$G171,0)-IF($I171=BQ$6,$G171,0)</f>
        <v>0</v>
      </c>
      <c r="BR171" s="10">
        <f>SUM(J171:BQ171)</f>
        <v>0</v>
      </c>
    </row>
    <row r="172" spans="2:70" s="9" customFormat="1" x14ac:dyDescent="0.25">
      <c r="B172" s="16"/>
      <c r="C172" s="11"/>
      <c r="D172" s="11"/>
      <c r="E172" s="11">
        <f>ROUND(IF(D172='[1]Liste choix'!$C$8,0,IF($H172=$S$6,(C172/1.14975*0.05*0.5),C172/1.14975*0.05)),2)</f>
        <v>0</v>
      </c>
      <c r="F172" s="11">
        <f>ROUND(IF(D172='[1]Liste choix'!$C$8,0,IF($H172=$S$6,C172/1.14975*0.09975*0.5,C172/1.14975*0.09975)),2)</f>
        <v>0</v>
      </c>
      <c r="G172" s="11">
        <f>C172-E172-F172</f>
        <v>0</v>
      </c>
      <c r="J172" s="10">
        <f>+IF($H172=$J$6,$G172,0)-IF($I172=$J$6,$G172,0)</f>
        <v>0</v>
      </c>
      <c r="K172" s="10">
        <f>+IF($H172=K$6,$G172,0)-IF($I172=K$6,$G172,0)</f>
        <v>0</v>
      </c>
      <c r="L172" s="10">
        <f>+IF($H172=L$6,$G172,0)-IF($I172=L$6,$G172,0)</f>
        <v>0</v>
      </c>
      <c r="M172" s="10">
        <f>+IF($H172=M$6,$G172,0)-IF($I172=M$6,$G172,0)</f>
        <v>0</v>
      </c>
      <c r="N172" s="10">
        <f>+IF($H172=N$6,$G172,0)-IF($I172=N$6,$G172,0)</f>
        <v>0</v>
      </c>
      <c r="O172" s="10">
        <f>+IF($H172=O$6,$G172,0)-IF($I172=O$6,$G172,0)</f>
        <v>0</v>
      </c>
      <c r="P172" s="10">
        <f>+IF($H172=P$6,$G172,0)-IF($I172=P$6,$G172,0)</f>
        <v>0</v>
      </c>
      <c r="Q172" s="10">
        <f>+IF($H172=Q$6,$G172,0)-IF($I172=Q$6,$G172,0)</f>
        <v>0</v>
      </c>
      <c r="R172" s="10">
        <f>+IF($H172=R$6,$G172,0)-IF($I172=R$6,$G172,0)</f>
        <v>0</v>
      </c>
      <c r="S172" s="10">
        <f>+IF($H172=S$6,$G172,0)-IF($I172=S$6,$G172,0)</f>
        <v>0</v>
      </c>
      <c r="T172" s="10">
        <f>+IF($H172=T$6,$G172,0)-IF($I172=T$6,$G172,0)</f>
        <v>0</v>
      </c>
      <c r="U172" s="10">
        <f>+IF($H172=U$6,$G172,0)-IF($I172=U$6,$G172,0)</f>
        <v>0</v>
      </c>
      <c r="V172" s="10">
        <f>+IF($H172=V$6,$G172,0)-IF($I172=V$6,$G172,0)</f>
        <v>0</v>
      </c>
      <c r="W172" s="10">
        <f>+IF($H172=W$6,$G172,0)-IF($I172=W$6,$G172,0)</f>
        <v>0</v>
      </c>
      <c r="X172" s="10">
        <f>+IF($H172=X$6,$G172,0)-IF($I172=X$6,$G172,0)</f>
        <v>0</v>
      </c>
      <c r="Y172" s="10">
        <f>+IF($H172=Y$6,$G172,0)-IF($I172=Y$6,$G172,0)</f>
        <v>0</v>
      </c>
      <c r="Z172" s="10">
        <f>+IF($H172=Z$6,$G172,0)-IF($I172=Z$6,$G172,0)</f>
        <v>0</v>
      </c>
      <c r="AA172" s="10">
        <f>+IF($H172=AA$6,$G172,0)-IF($I172=AA$6,$G172,0)</f>
        <v>0</v>
      </c>
      <c r="AB172" s="10">
        <f>+IF($H172=AB$6,$G172,0)-IF($I172=AB$6,$G172,0)</f>
        <v>0</v>
      </c>
      <c r="AC172" s="10">
        <f>+IF($H172=AC$6,$G172,0)-IF($I172=AC$6,$G172,0)</f>
        <v>0</v>
      </c>
      <c r="AD172" s="10">
        <f>+IF($H172=AD$6,$G172,0)-IF($I172=AD$6,$G172,0)</f>
        <v>0</v>
      </c>
      <c r="AE172" s="10">
        <f>+IF($H172=AE$6,$G172,0)-IF($I172=AE$6,$G172,0)</f>
        <v>0</v>
      </c>
      <c r="AF172" s="10">
        <f>+IF($H172=AF$6,$G172,0)-IF($I172=AF$6,$G172,0)</f>
        <v>0</v>
      </c>
      <c r="AG172" s="10">
        <f>+IF($H172=AG$6,$C172,0)-IF($I172=AG$6,$C172,0)</f>
        <v>0</v>
      </c>
      <c r="AH172" s="10">
        <f>+IF($H172=AH$6,$C172,0)-IF($I172=AH$6,$C172,0)</f>
        <v>0</v>
      </c>
      <c r="AI172" s="10">
        <f>+IF($H172=AI$6,$C172,0)-IF($I172=AI$6,$C172,0)</f>
        <v>0</v>
      </c>
      <c r="AJ172" s="10">
        <f>+IF($H172=AJ$6,$C172,0)-IF($I172=AJ$6,$C172,0)</f>
        <v>0</v>
      </c>
      <c r="AK172" s="10">
        <f>IF(D172="payée",$E172,0)</f>
        <v>0</v>
      </c>
      <c r="AL172" s="10">
        <f>IF(D172="payée",$F172,0)</f>
        <v>0</v>
      </c>
      <c r="AM172" s="10">
        <f>IF(D172="perçue",-$E172,0)</f>
        <v>0</v>
      </c>
      <c r="AN172" s="10">
        <f>IF(D172="perçue",-$F172,0)</f>
        <v>0</v>
      </c>
      <c r="AO172" s="10">
        <f>+IF($H172=AO$6,$G172,0)-IF($I172=AO$6,$G172,0)</f>
        <v>0</v>
      </c>
      <c r="AP172" s="10">
        <f>+IF($H172=AP$6,$G172,0)-IF($I172=AP$6,$G172,0)</f>
        <v>0</v>
      </c>
      <c r="AQ172" s="10">
        <f>+IF($H172=AQ$6,$G172,0)-IF($I172=AQ$6,$G172,0)</f>
        <v>0</v>
      </c>
      <c r="AR172" s="10">
        <f>+IF($H172=AR$6,$G172,0)-IF($I172=AR$6,$G172,0)</f>
        <v>0</v>
      </c>
      <c r="AS172" s="10">
        <f>+IF($H172=AS$6,$G172,0)-IF($I172=AS$6,$G172,0)</f>
        <v>0</v>
      </c>
      <c r="AT172" s="10">
        <f>+IF($H172=AT$6,$G172,0)-IF($I172=AT$6,$G172,0)</f>
        <v>0</v>
      </c>
      <c r="AU172" s="10">
        <f>+IF($H172=AU$6,$G172,0)-IF($I172=AU$6,$G172,0)</f>
        <v>0</v>
      </c>
      <c r="AV172" s="10">
        <f>+IF($H172=AV$6,$G172,0)-IF($I172=AV$6,$G172,0)</f>
        <v>0</v>
      </c>
      <c r="AW172" s="10">
        <f>+IF($H172=AW$6,$G172,0)-IF($I172=AW$6,$G172,0)</f>
        <v>0</v>
      </c>
      <c r="AX172" s="10">
        <f>+IF($H172=AX$6,$G172,0)-IF($I172=AX$6,$G172,0)</f>
        <v>0</v>
      </c>
      <c r="AY172" s="10">
        <f>+IF($H172=AY$6,$G172,0)-IF($I172=AY$6,$G172,0)</f>
        <v>0</v>
      </c>
      <c r="AZ172" s="10">
        <f>+IF($H172=AZ$6,$G172,0)-IF($I172=AZ$6,$G172,0)</f>
        <v>0</v>
      </c>
      <c r="BA172" s="10">
        <f>+IF($H172=BA$6,$C172,0)-IF($I172=BA$6,$C172,0)</f>
        <v>0</v>
      </c>
      <c r="BB172" s="10">
        <f>+IF($H172=BB$6,$C172,0)-IF($I172=BB$6,$C172,0)</f>
        <v>0</v>
      </c>
      <c r="BC172" s="10">
        <f>+IF($H172=BC$6,$C172,0)-IF($I172=BC$6,$C172,0)</f>
        <v>0</v>
      </c>
      <c r="BD172" s="10">
        <f>+IF($H172=BD$6,$C172,0)-IF($I172=BD$6,$C172,0)</f>
        <v>0</v>
      </c>
      <c r="BE172" s="10">
        <f>+IF($H172=BE$6,$C172,0)-IF($I172=BE$6,$C172,0)</f>
        <v>0</v>
      </c>
      <c r="BF172" s="10">
        <f>+IF($H172=BF$6,$C172,0)-IF($I172=BF$6,$C172,0)</f>
        <v>0</v>
      </c>
      <c r="BG172" s="10">
        <f>+IF($H172=BG$6,$C172,0)-IF($I172=BG$6,$C172,0)</f>
        <v>0</v>
      </c>
      <c r="BH172" s="10">
        <f>+IF($H172=BH$6,$C172,0)-IF($I172=BH$6,$C172,0)</f>
        <v>0</v>
      </c>
      <c r="BI172" s="10">
        <f>+IF($H172=BI$6,$G172,0)-IF($I172=BI$6,$G172,0)</f>
        <v>0</v>
      </c>
      <c r="BJ172" s="10">
        <f>+IF($H172=BJ$6,$G172,0)-IF($I172=BJ$6,$G172,0)</f>
        <v>0</v>
      </c>
      <c r="BK172" s="10">
        <f>+IF($H172=BK$6,$G172,0)-IF($I172=BK$6,$G172,0)</f>
        <v>0</v>
      </c>
      <c r="BL172" s="10">
        <f>+IF($H172=BL$6,$G172,0)-IF($I172=BL$6,$G172,0)</f>
        <v>0</v>
      </c>
      <c r="BM172" s="10">
        <f>+IF($H172=BM$6,$G172,0)-IF($I172=BM$6,$G172,0)</f>
        <v>0</v>
      </c>
      <c r="BN172" s="10">
        <f>+IF($H172=BN$6,$G172,0)-IF($I172=BN$6,$G172,0)</f>
        <v>0</v>
      </c>
      <c r="BO172" s="10">
        <f>+IF($H172=BO$6,$G172,0)-IF($I172=BO$6,$G172,0)</f>
        <v>0</v>
      </c>
      <c r="BP172" s="10">
        <f>+IF($H172=BP$6,$G172,0)-IF($I172=BP$6,$G172,0)</f>
        <v>0</v>
      </c>
      <c r="BQ172" s="10">
        <f>+IF($H172=BQ$6,$G172,0)-IF($I172=BQ$6,$G172,0)</f>
        <v>0</v>
      </c>
      <c r="BR172" s="10">
        <f>SUM(J172:BQ172)</f>
        <v>0</v>
      </c>
    </row>
    <row r="173" spans="2:70" s="9" customFormat="1" x14ac:dyDescent="0.25">
      <c r="B173" s="16"/>
      <c r="C173" s="11"/>
      <c r="D173" s="11"/>
      <c r="E173" s="11">
        <f>ROUND(IF(D173='[1]Liste choix'!$C$8,0,IF($H173=$S$6,(C173/1.14975*0.05*0.5),C173/1.14975*0.05)),2)</f>
        <v>0</v>
      </c>
      <c r="F173" s="11">
        <f>ROUND(IF(D173='[1]Liste choix'!$C$8,0,IF($H173=$S$6,C173/1.14975*0.09975*0.5,C173/1.14975*0.09975)),2)</f>
        <v>0</v>
      </c>
      <c r="G173" s="11">
        <f>C173-E173-F173</f>
        <v>0</v>
      </c>
      <c r="J173" s="10">
        <f>+IF($H173=$J$6,$G173,0)-IF($I173=$J$6,$G173,0)</f>
        <v>0</v>
      </c>
      <c r="K173" s="10">
        <f>+IF($H173=K$6,$G173,0)-IF($I173=K$6,$G173,0)</f>
        <v>0</v>
      </c>
      <c r="L173" s="10">
        <f>+IF($H173=L$6,$G173,0)-IF($I173=L$6,$G173,0)</f>
        <v>0</v>
      </c>
      <c r="M173" s="10">
        <f>+IF($H173=M$6,$G173,0)-IF($I173=M$6,$G173,0)</f>
        <v>0</v>
      </c>
      <c r="N173" s="10">
        <f>+IF($H173=N$6,$G173,0)-IF($I173=N$6,$G173,0)</f>
        <v>0</v>
      </c>
      <c r="O173" s="10">
        <f>+IF($H173=O$6,$G173,0)-IF($I173=O$6,$G173,0)</f>
        <v>0</v>
      </c>
      <c r="P173" s="10">
        <f>+IF($H173=P$6,$G173,0)-IF($I173=P$6,$G173,0)</f>
        <v>0</v>
      </c>
      <c r="Q173" s="10">
        <f>+IF($H173=Q$6,$G173,0)-IF($I173=Q$6,$G173,0)</f>
        <v>0</v>
      </c>
      <c r="R173" s="10">
        <f>+IF($H173=R$6,$G173,0)-IF($I173=R$6,$G173,0)</f>
        <v>0</v>
      </c>
      <c r="S173" s="10">
        <f>+IF($H173=S$6,$G173,0)-IF($I173=S$6,$G173,0)</f>
        <v>0</v>
      </c>
      <c r="T173" s="10">
        <f>+IF($H173=T$6,$G173,0)-IF($I173=T$6,$G173,0)</f>
        <v>0</v>
      </c>
      <c r="U173" s="10">
        <f>+IF($H173=U$6,$G173,0)-IF($I173=U$6,$G173,0)</f>
        <v>0</v>
      </c>
      <c r="V173" s="10">
        <f>+IF($H173=V$6,$G173,0)-IF($I173=V$6,$G173,0)</f>
        <v>0</v>
      </c>
      <c r="W173" s="10">
        <f>+IF($H173=W$6,$G173,0)-IF($I173=W$6,$G173,0)</f>
        <v>0</v>
      </c>
      <c r="X173" s="10">
        <f>+IF($H173=X$6,$G173,0)-IF($I173=X$6,$G173,0)</f>
        <v>0</v>
      </c>
      <c r="Y173" s="10">
        <f>+IF($H173=Y$6,$G173,0)-IF($I173=Y$6,$G173,0)</f>
        <v>0</v>
      </c>
      <c r="Z173" s="10">
        <f>+IF($H173=Z$6,$G173,0)-IF($I173=Z$6,$G173,0)</f>
        <v>0</v>
      </c>
      <c r="AA173" s="10">
        <f>+IF($H173=AA$6,$G173,0)-IF($I173=AA$6,$G173,0)</f>
        <v>0</v>
      </c>
      <c r="AB173" s="10">
        <f>+IF($H173=AB$6,$G173,0)-IF($I173=AB$6,$G173,0)</f>
        <v>0</v>
      </c>
      <c r="AC173" s="10">
        <f>+IF($H173=AC$6,$G173,0)-IF($I173=AC$6,$G173,0)</f>
        <v>0</v>
      </c>
      <c r="AD173" s="10">
        <f>+IF($H173=AD$6,$G173,0)-IF($I173=AD$6,$G173,0)</f>
        <v>0</v>
      </c>
      <c r="AE173" s="10">
        <f>+IF($H173=AE$6,$G173,0)-IF($I173=AE$6,$G173,0)</f>
        <v>0</v>
      </c>
      <c r="AF173" s="10">
        <f>+IF($H173=AF$6,$G173,0)-IF($I173=AF$6,$G173,0)</f>
        <v>0</v>
      </c>
      <c r="AG173" s="10">
        <f>+IF($H173=AG$6,$C173,0)-IF($I173=AG$6,$C173,0)</f>
        <v>0</v>
      </c>
      <c r="AH173" s="10">
        <f>+IF($H173=AH$6,$C173,0)-IF($I173=AH$6,$C173,0)</f>
        <v>0</v>
      </c>
      <c r="AI173" s="10">
        <f>+IF($H173=AI$6,$C173,0)-IF($I173=AI$6,$C173,0)</f>
        <v>0</v>
      </c>
      <c r="AJ173" s="10">
        <f>+IF($H173=AJ$6,$C173,0)-IF($I173=AJ$6,$C173,0)</f>
        <v>0</v>
      </c>
      <c r="AK173" s="10">
        <f>IF(D173="payée",$E173,0)</f>
        <v>0</v>
      </c>
      <c r="AL173" s="10">
        <f>IF(D173="payée",$F173,0)</f>
        <v>0</v>
      </c>
      <c r="AM173" s="10">
        <f>IF(D173="perçue",-$E173,0)</f>
        <v>0</v>
      </c>
      <c r="AN173" s="10">
        <f>IF(D173="perçue",-$F173,0)</f>
        <v>0</v>
      </c>
      <c r="AO173" s="10">
        <f>+IF($H173=AO$6,$G173,0)-IF($I173=AO$6,$G173,0)</f>
        <v>0</v>
      </c>
      <c r="AP173" s="10">
        <f>+IF($H173=AP$6,$G173,0)-IF($I173=AP$6,$G173,0)</f>
        <v>0</v>
      </c>
      <c r="AQ173" s="10">
        <f>+IF($H173=AQ$6,$G173,0)-IF($I173=AQ$6,$G173,0)</f>
        <v>0</v>
      </c>
      <c r="AR173" s="10">
        <f>+IF($H173=AR$6,$G173,0)-IF($I173=AR$6,$G173,0)</f>
        <v>0</v>
      </c>
      <c r="AS173" s="10">
        <f>+IF($H173=AS$6,$G173,0)-IF($I173=AS$6,$G173,0)</f>
        <v>0</v>
      </c>
      <c r="AT173" s="10">
        <f>+IF($H173=AT$6,$G173,0)-IF($I173=AT$6,$G173,0)</f>
        <v>0</v>
      </c>
      <c r="AU173" s="10">
        <f>+IF($H173=AU$6,$G173,0)-IF($I173=AU$6,$G173,0)</f>
        <v>0</v>
      </c>
      <c r="AV173" s="10">
        <f>+IF($H173=AV$6,$G173,0)-IF($I173=AV$6,$G173,0)</f>
        <v>0</v>
      </c>
      <c r="AW173" s="10">
        <f>+IF($H173=AW$6,$G173,0)-IF($I173=AW$6,$G173,0)</f>
        <v>0</v>
      </c>
      <c r="AX173" s="10">
        <f>+IF($H173=AX$6,$G173,0)-IF($I173=AX$6,$G173,0)</f>
        <v>0</v>
      </c>
      <c r="AY173" s="10">
        <f>+IF($H173=AY$6,$G173,0)-IF($I173=AY$6,$G173,0)</f>
        <v>0</v>
      </c>
      <c r="AZ173" s="10">
        <f>+IF($H173=AZ$6,$G173,0)-IF($I173=AZ$6,$G173,0)</f>
        <v>0</v>
      </c>
      <c r="BA173" s="10">
        <f>+IF($H173=BA$6,$C173,0)-IF($I173=BA$6,$C173,0)</f>
        <v>0</v>
      </c>
      <c r="BB173" s="10">
        <f>+IF($H173=BB$6,$C173,0)-IF($I173=BB$6,$C173,0)</f>
        <v>0</v>
      </c>
      <c r="BC173" s="10">
        <f>+IF($H173=BC$6,$C173,0)-IF($I173=BC$6,$C173,0)</f>
        <v>0</v>
      </c>
      <c r="BD173" s="10">
        <f>+IF($H173=BD$6,$C173,0)-IF($I173=BD$6,$C173,0)</f>
        <v>0</v>
      </c>
      <c r="BE173" s="10">
        <f>+IF($H173=BE$6,$C173,0)-IF($I173=BE$6,$C173,0)</f>
        <v>0</v>
      </c>
      <c r="BF173" s="10">
        <f>+IF($H173=BF$6,$C173,0)-IF($I173=BF$6,$C173,0)</f>
        <v>0</v>
      </c>
      <c r="BG173" s="10">
        <f>+IF($H173=BG$6,$C173,0)-IF($I173=BG$6,$C173,0)</f>
        <v>0</v>
      </c>
      <c r="BH173" s="10">
        <f>+IF($H173=BH$6,$C173,0)-IF($I173=BH$6,$C173,0)</f>
        <v>0</v>
      </c>
      <c r="BI173" s="10">
        <f>+IF($H173=BI$6,$G173,0)-IF($I173=BI$6,$G173,0)</f>
        <v>0</v>
      </c>
      <c r="BJ173" s="10">
        <f>+IF($H173=BJ$6,$G173,0)-IF($I173=BJ$6,$G173,0)</f>
        <v>0</v>
      </c>
      <c r="BK173" s="10">
        <f>+IF($H173=BK$6,$G173,0)-IF($I173=BK$6,$G173,0)</f>
        <v>0</v>
      </c>
      <c r="BL173" s="10">
        <f>+IF($H173=BL$6,$G173,0)-IF($I173=BL$6,$G173,0)</f>
        <v>0</v>
      </c>
      <c r="BM173" s="10">
        <f>+IF($H173=BM$6,$G173,0)-IF($I173=BM$6,$G173,0)</f>
        <v>0</v>
      </c>
      <c r="BN173" s="10">
        <f>+IF($H173=BN$6,$G173,0)-IF($I173=BN$6,$G173,0)</f>
        <v>0</v>
      </c>
      <c r="BO173" s="10">
        <f>+IF($H173=BO$6,$G173,0)-IF($I173=BO$6,$G173,0)</f>
        <v>0</v>
      </c>
      <c r="BP173" s="10">
        <f>+IF($H173=BP$6,$G173,0)-IF($I173=BP$6,$G173,0)</f>
        <v>0</v>
      </c>
      <c r="BQ173" s="10">
        <f>+IF($H173=BQ$6,$G173,0)-IF($I173=BQ$6,$G173,0)</f>
        <v>0</v>
      </c>
      <c r="BR173" s="10">
        <f>SUM(J173:BQ173)</f>
        <v>0</v>
      </c>
    </row>
    <row r="174" spans="2:70" s="9" customFormat="1" x14ac:dyDescent="0.25">
      <c r="B174" s="16"/>
      <c r="C174" s="11"/>
      <c r="D174" s="11"/>
      <c r="E174" s="11">
        <f>ROUND(IF(D174='[1]Liste choix'!$C$8,0,IF($H174=$S$6,(C174/1.14975*0.05*0.5),C174/1.14975*0.05)),2)</f>
        <v>0</v>
      </c>
      <c r="F174" s="11">
        <f>ROUND(IF(D174='[1]Liste choix'!$C$8,0,IF($H174=$S$6,C174/1.14975*0.09975*0.5,C174/1.14975*0.09975)),2)</f>
        <v>0</v>
      </c>
      <c r="G174" s="11">
        <f>C174-E174-F174</f>
        <v>0</v>
      </c>
      <c r="J174" s="10">
        <f>+IF($H174=$J$6,$G174,0)-IF($I174=$J$6,$G174,0)</f>
        <v>0</v>
      </c>
      <c r="K174" s="10">
        <f>+IF($H174=K$6,$G174,0)-IF($I174=K$6,$G174,0)</f>
        <v>0</v>
      </c>
      <c r="L174" s="10">
        <f>+IF($H174=L$6,$G174,0)-IF($I174=L$6,$G174,0)</f>
        <v>0</v>
      </c>
      <c r="M174" s="10">
        <f>+IF($H174=M$6,$G174,0)-IF($I174=M$6,$G174,0)</f>
        <v>0</v>
      </c>
      <c r="N174" s="10">
        <f>+IF($H174=N$6,$G174,0)-IF($I174=N$6,$G174,0)</f>
        <v>0</v>
      </c>
      <c r="O174" s="10">
        <f>+IF($H174=O$6,$G174,0)-IF($I174=O$6,$G174,0)</f>
        <v>0</v>
      </c>
      <c r="P174" s="10">
        <f>+IF($H174=P$6,$G174,0)-IF($I174=P$6,$G174,0)</f>
        <v>0</v>
      </c>
      <c r="Q174" s="10">
        <f>+IF($H174=Q$6,$G174,0)-IF($I174=Q$6,$G174,0)</f>
        <v>0</v>
      </c>
      <c r="R174" s="10">
        <f>+IF($H174=R$6,$G174,0)-IF($I174=R$6,$G174,0)</f>
        <v>0</v>
      </c>
      <c r="S174" s="10">
        <f>+IF($H174=S$6,$G174,0)-IF($I174=S$6,$G174,0)</f>
        <v>0</v>
      </c>
      <c r="T174" s="10">
        <f>+IF($H174=T$6,$G174,0)-IF($I174=T$6,$G174,0)</f>
        <v>0</v>
      </c>
      <c r="U174" s="10">
        <f>+IF($H174=U$6,$G174,0)-IF($I174=U$6,$G174,0)</f>
        <v>0</v>
      </c>
      <c r="V174" s="10">
        <f>+IF($H174=V$6,$G174,0)-IF($I174=V$6,$G174,0)</f>
        <v>0</v>
      </c>
      <c r="W174" s="10">
        <f>+IF($H174=W$6,$G174,0)-IF($I174=W$6,$G174,0)</f>
        <v>0</v>
      </c>
      <c r="X174" s="10">
        <f>+IF($H174=X$6,$G174,0)-IF($I174=X$6,$G174,0)</f>
        <v>0</v>
      </c>
      <c r="Y174" s="10">
        <f>+IF($H174=Y$6,$G174,0)-IF($I174=Y$6,$G174,0)</f>
        <v>0</v>
      </c>
      <c r="Z174" s="10">
        <f>+IF($H174=Z$6,$G174,0)-IF($I174=Z$6,$G174,0)</f>
        <v>0</v>
      </c>
      <c r="AA174" s="10">
        <f>+IF($H174=AA$6,$G174,0)-IF($I174=AA$6,$G174,0)</f>
        <v>0</v>
      </c>
      <c r="AB174" s="10">
        <f>+IF($H174=AB$6,$G174,0)-IF($I174=AB$6,$G174,0)</f>
        <v>0</v>
      </c>
      <c r="AC174" s="10">
        <f>+IF($H174=AC$6,$G174,0)-IF($I174=AC$6,$G174,0)</f>
        <v>0</v>
      </c>
      <c r="AD174" s="10">
        <f>+IF($H174=AD$6,$G174,0)-IF($I174=AD$6,$G174,0)</f>
        <v>0</v>
      </c>
      <c r="AE174" s="10">
        <f>+IF($H174=AE$6,$G174,0)-IF($I174=AE$6,$G174,0)</f>
        <v>0</v>
      </c>
      <c r="AF174" s="10">
        <f>+IF($H174=AF$6,$G174,0)-IF($I174=AF$6,$G174,0)</f>
        <v>0</v>
      </c>
      <c r="AG174" s="10">
        <f>+IF($H174=AG$6,$C174,0)-IF($I174=AG$6,$C174,0)</f>
        <v>0</v>
      </c>
      <c r="AH174" s="10">
        <f>+IF($H174=AH$6,$C174,0)-IF($I174=AH$6,$C174,0)</f>
        <v>0</v>
      </c>
      <c r="AI174" s="10">
        <f>+IF($H174=AI$6,$C174,0)-IF($I174=AI$6,$C174,0)</f>
        <v>0</v>
      </c>
      <c r="AJ174" s="10">
        <f>+IF($H174=AJ$6,$C174,0)-IF($I174=AJ$6,$C174,0)</f>
        <v>0</v>
      </c>
      <c r="AK174" s="10">
        <f>IF(D174="payée",$E174,0)</f>
        <v>0</v>
      </c>
      <c r="AL174" s="10">
        <f>IF(D174="payée",$F174,0)</f>
        <v>0</v>
      </c>
      <c r="AM174" s="10">
        <f>IF(D174="perçue",-$E174,0)</f>
        <v>0</v>
      </c>
      <c r="AN174" s="10">
        <f>IF(D174="perçue",-$F174,0)</f>
        <v>0</v>
      </c>
      <c r="AO174" s="10">
        <f>+IF($H174=AO$6,$G174,0)-IF($I174=AO$6,$G174,0)</f>
        <v>0</v>
      </c>
      <c r="AP174" s="10">
        <f>+IF($H174=AP$6,$G174,0)-IF($I174=AP$6,$G174,0)</f>
        <v>0</v>
      </c>
      <c r="AQ174" s="10">
        <f>+IF($H174=AQ$6,$G174,0)-IF($I174=AQ$6,$G174,0)</f>
        <v>0</v>
      </c>
      <c r="AR174" s="10">
        <f>+IF($H174=AR$6,$G174,0)-IF($I174=AR$6,$G174,0)</f>
        <v>0</v>
      </c>
      <c r="AS174" s="10">
        <f>+IF($H174=AS$6,$G174,0)-IF($I174=AS$6,$G174,0)</f>
        <v>0</v>
      </c>
      <c r="AT174" s="10">
        <f>+IF($H174=AT$6,$G174,0)-IF($I174=AT$6,$G174,0)</f>
        <v>0</v>
      </c>
      <c r="AU174" s="10">
        <f>+IF($H174=AU$6,$G174,0)-IF($I174=AU$6,$G174,0)</f>
        <v>0</v>
      </c>
      <c r="AV174" s="10">
        <f>+IF($H174=AV$6,$G174,0)-IF($I174=AV$6,$G174,0)</f>
        <v>0</v>
      </c>
      <c r="AW174" s="10">
        <f>+IF($H174=AW$6,$G174,0)-IF($I174=AW$6,$G174,0)</f>
        <v>0</v>
      </c>
      <c r="AX174" s="10">
        <f>+IF($H174=AX$6,$G174,0)-IF($I174=AX$6,$G174,0)</f>
        <v>0</v>
      </c>
      <c r="AY174" s="10">
        <f>+IF($H174=AY$6,$G174,0)-IF($I174=AY$6,$G174,0)</f>
        <v>0</v>
      </c>
      <c r="AZ174" s="10">
        <f>+IF($H174=AZ$6,$G174,0)-IF($I174=AZ$6,$G174,0)</f>
        <v>0</v>
      </c>
      <c r="BA174" s="10">
        <f>+IF($H174=BA$6,$C174,0)-IF($I174=BA$6,$C174,0)</f>
        <v>0</v>
      </c>
      <c r="BB174" s="10">
        <f>+IF($H174=BB$6,$C174,0)-IF($I174=BB$6,$C174,0)</f>
        <v>0</v>
      </c>
      <c r="BC174" s="10">
        <f>+IF($H174=BC$6,$C174,0)-IF($I174=BC$6,$C174,0)</f>
        <v>0</v>
      </c>
      <c r="BD174" s="10">
        <f>+IF($H174=BD$6,$C174,0)-IF($I174=BD$6,$C174,0)</f>
        <v>0</v>
      </c>
      <c r="BE174" s="10">
        <f>+IF($H174=BE$6,$C174,0)-IF($I174=BE$6,$C174,0)</f>
        <v>0</v>
      </c>
      <c r="BF174" s="10">
        <f>+IF($H174=BF$6,$C174,0)-IF($I174=BF$6,$C174,0)</f>
        <v>0</v>
      </c>
      <c r="BG174" s="10">
        <f>+IF($H174=BG$6,$C174,0)-IF($I174=BG$6,$C174,0)</f>
        <v>0</v>
      </c>
      <c r="BH174" s="10">
        <f>+IF($H174=BH$6,$C174,0)-IF($I174=BH$6,$C174,0)</f>
        <v>0</v>
      </c>
      <c r="BI174" s="10">
        <f>+IF($H174=BI$6,$G174,0)-IF($I174=BI$6,$G174,0)</f>
        <v>0</v>
      </c>
      <c r="BJ174" s="10">
        <f>+IF($H174=BJ$6,$G174,0)-IF($I174=BJ$6,$G174,0)</f>
        <v>0</v>
      </c>
      <c r="BK174" s="10">
        <f>+IF($H174=BK$6,$G174,0)-IF($I174=BK$6,$G174,0)</f>
        <v>0</v>
      </c>
      <c r="BL174" s="10">
        <f>+IF($H174=BL$6,$G174,0)-IF($I174=BL$6,$G174,0)</f>
        <v>0</v>
      </c>
      <c r="BM174" s="10">
        <f>+IF($H174=BM$6,$G174,0)-IF($I174=BM$6,$G174,0)</f>
        <v>0</v>
      </c>
      <c r="BN174" s="10">
        <f>+IF($H174=BN$6,$G174,0)-IF($I174=BN$6,$G174,0)</f>
        <v>0</v>
      </c>
      <c r="BO174" s="10">
        <f>+IF($H174=BO$6,$G174,0)-IF($I174=BO$6,$G174,0)</f>
        <v>0</v>
      </c>
      <c r="BP174" s="10">
        <f>+IF($H174=BP$6,$G174,0)-IF($I174=BP$6,$G174,0)</f>
        <v>0</v>
      </c>
      <c r="BQ174" s="10">
        <f>+IF($H174=BQ$6,$G174,0)-IF($I174=BQ$6,$G174,0)</f>
        <v>0</v>
      </c>
      <c r="BR174" s="10">
        <f>SUM(J174:BQ174)</f>
        <v>0</v>
      </c>
    </row>
    <row r="175" spans="2:70" s="9" customFormat="1" x14ac:dyDescent="0.25">
      <c r="B175" s="16"/>
      <c r="C175" s="11"/>
      <c r="D175" s="11"/>
      <c r="E175" s="11">
        <f>ROUND(IF(D175='[1]Liste choix'!$C$8,0,IF($H175=$S$6,(C175/1.14975*0.05*0.5),C175/1.14975*0.05)),2)</f>
        <v>0</v>
      </c>
      <c r="F175" s="11">
        <f>ROUND(IF(D175='[1]Liste choix'!$C$8,0,IF($H175=$S$6,C175/1.14975*0.09975*0.5,C175/1.14975*0.09975)),2)</f>
        <v>0</v>
      </c>
      <c r="G175" s="11">
        <f>C175-E175-F175</f>
        <v>0</v>
      </c>
      <c r="J175" s="10">
        <f>+IF($H175=$J$6,$G175,0)-IF($I175=$J$6,$G175,0)</f>
        <v>0</v>
      </c>
      <c r="K175" s="10">
        <f>+IF($H175=K$6,$G175,0)-IF($I175=K$6,$G175,0)</f>
        <v>0</v>
      </c>
      <c r="L175" s="10">
        <f>+IF($H175=L$6,$G175,0)-IF($I175=L$6,$G175,0)</f>
        <v>0</v>
      </c>
      <c r="M175" s="10">
        <f>+IF($H175=M$6,$G175,0)-IF($I175=M$6,$G175,0)</f>
        <v>0</v>
      </c>
      <c r="N175" s="10">
        <f>+IF($H175=N$6,$G175,0)-IF($I175=N$6,$G175,0)</f>
        <v>0</v>
      </c>
      <c r="O175" s="10">
        <f>+IF($H175=O$6,$G175,0)-IF($I175=O$6,$G175,0)</f>
        <v>0</v>
      </c>
      <c r="P175" s="10">
        <f>+IF($H175=P$6,$G175,0)-IF($I175=P$6,$G175,0)</f>
        <v>0</v>
      </c>
      <c r="Q175" s="10">
        <f>+IF($H175=Q$6,$G175,0)-IF($I175=Q$6,$G175,0)</f>
        <v>0</v>
      </c>
      <c r="R175" s="10">
        <f>+IF($H175=R$6,$G175,0)-IF($I175=R$6,$G175,0)</f>
        <v>0</v>
      </c>
      <c r="S175" s="10">
        <f>+IF($H175=S$6,$G175,0)-IF($I175=S$6,$G175,0)</f>
        <v>0</v>
      </c>
      <c r="T175" s="10">
        <f>+IF($H175=T$6,$G175,0)-IF($I175=T$6,$G175,0)</f>
        <v>0</v>
      </c>
      <c r="U175" s="10">
        <f>+IF($H175=U$6,$G175,0)-IF($I175=U$6,$G175,0)</f>
        <v>0</v>
      </c>
      <c r="V175" s="10">
        <f>+IF($H175=V$6,$G175,0)-IF($I175=V$6,$G175,0)</f>
        <v>0</v>
      </c>
      <c r="W175" s="10">
        <f>+IF($H175=W$6,$G175,0)-IF($I175=W$6,$G175,0)</f>
        <v>0</v>
      </c>
      <c r="X175" s="10">
        <f>+IF($H175=X$6,$G175,0)-IF($I175=X$6,$G175,0)</f>
        <v>0</v>
      </c>
      <c r="Y175" s="10">
        <f>+IF($H175=Y$6,$G175,0)-IF($I175=Y$6,$G175,0)</f>
        <v>0</v>
      </c>
      <c r="Z175" s="10">
        <f>+IF($H175=Z$6,$G175,0)-IF($I175=Z$6,$G175,0)</f>
        <v>0</v>
      </c>
      <c r="AA175" s="10">
        <f>+IF($H175=AA$6,$G175,0)-IF($I175=AA$6,$G175,0)</f>
        <v>0</v>
      </c>
      <c r="AB175" s="10">
        <f>+IF($H175=AB$6,$G175,0)-IF($I175=AB$6,$G175,0)</f>
        <v>0</v>
      </c>
      <c r="AC175" s="10">
        <f>+IF($H175=AC$6,$G175,0)-IF($I175=AC$6,$G175,0)</f>
        <v>0</v>
      </c>
      <c r="AD175" s="10">
        <f>+IF($H175=AD$6,$G175,0)-IF($I175=AD$6,$G175,0)</f>
        <v>0</v>
      </c>
      <c r="AE175" s="10">
        <f>+IF($H175=AE$6,$G175,0)-IF($I175=AE$6,$G175,0)</f>
        <v>0</v>
      </c>
      <c r="AF175" s="10">
        <f>+IF($H175=AF$6,$G175,0)-IF($I175=AF$6,$G175,0)</f>
        <v>0</v>
      </c>
      <c r="AG175" s="10">
        <f>+IF($H175=AG$6,$C175,0)-IF($I175=AG$6,$C175,0)</f>
        <v>0</v>
      </c>
      <c r="AH175" s="10">
        <f>+IF($H175=AH$6,$C175,0)-IF($I175=AH$6,$C175,0)</f>
        <v>0</v>
      </c>
      <c r="AI175" s="10">
        <f>+IF($H175=AI$6,$C175,0)-IF($I175=AI$6,$C175,0)</f>
        <v>0</v>
      </c>
      <c r="AJ175" s="10">
        <f>+IF($H175=AJ$6,$C175,0)-IF($I175=AJ$6,$C175,0)</f>
        <v>0</v>
      </c>
      <c r="AK175" s="10">
        <f>IF(D175="payée",$E175,0)</f>
        <v>0</v>
      </c>
      <c r="AL175" s="10">
        <f>IF(D175="payée",$F175,0)</f>
        <v>0</v>
      </c>
      <c r="AM175" s="10">
        <f>IF(D175="perçue",-$E175,0)</f>
        <v>0</v>
      </c>
      <c r="AN175" s="10">
        <f>IF(D175="perçue",-$F175,0)</f>
        <v>0</v>
      </c>
      <c r="AO175" s="10">
        <f>+IF($H175=AO$6,$G175,0)-IF($I175=AO$6,$G175,0)</f>
        <v>0</v>
      </c>
      <c r="AP175" s="10">
        <f>+IF($H175=AP$6,$G175,0)-IF($I175=AP$6,$G175,0)</f>
        <v>0</v>
      </c>
      <c r="AQ175" s="10">
        <f>+IF($H175=AQ$6,$G175,0)-IF($I175=AQ$6,$G175,0)</f>
        <v>0</v>
      </c>
      <c r="AR175" s="10">
        <f>+IF($H175=AR$6,$G175,0)-IF($I175=AR$6,$G175,0)</f>
        <v>0</v>
      </c>
      <c r="AS175" s="10">
        <f>+IF($H175=AS$6,$G175,0)-IF($I175=AS$6,$G175,0)</f>
        <v>0</v>
      </c>
      <c r="AT175" s="10">
        <f>+IF($H175=AT$6,$G175,0)-IF($I175=AT$6,$G175,0)</f>
        <v>0</v>
      </c>
      <c r="AU175" s="10">
        <f>+IF($H175=AU$6,$G175,0)-IF($I175=AU$6,$G175,0)</f>
        <v>0</v>
      </c>
      <c r="AV175" s="10">
        <f>+IF($H175=AV$6,$G175,0)-IF($I175=AV$6,$G175,0)</f>
        <v>0</v>
      </c>
      <c r="AW175" s="10">
        <f>+IF($H175=AW$6,$G175,0)-IF($I175=AW$6,$G175,0)</f>
        <v>0</v>
      </c>
      <c r="AX175" s="10">
        <f>+IF($H175=AX$6,$G175,0)-IF($I175=AX$6,$G175,0)</f>
        <v>0</v>
      </c>
      <c r="AY175" s="10">
        <f>+IF($H175=AY$6,$G175,0)-IF($I175=AY$6,$G175,0)</f>
        <v>0</v>
      </c>
      <c r="AZ175" s="10">
        <f>+IF($H175=AZ$6,$G175,0)-IF($I175=AZ$6,$G175,0)</f>
        <v>0</v>
      </c>
      <c r="BA175" s="10">
        <f>+IF($H175=BA$6,$C175,0)-IF($I175=BA$6,$C175,0)</f>
        <v>0</v>
      </c>
      <c r="BB175" s="10">
        <f>+IF($H175=BB$6,$C175,0)-IF($I175=BB$6,$C175,0)</f>
        <v>0</v>
      </c>
      <c r="BC175" s="10">
        <f>+IF($H175=BC$6,$C175,0)-IF($I175=BC$6,$C175,0)</f>
        <v>0</v>
      </c>
      <c r="BD175" s="10">
        <f>+IF($H175=BD$6,$C175,0)-IF($I175=BD$6,$C175,0)</f>
        <v>0</v>
      </c>
      <c r="BE175" s="10">
        <f>+IF($H175=BE$6,$C175,0)-IF($I175=BE$6,$C175,0)</f>
        <v>0</v>
      </c>
      <c r="BF175" s="10">
        <f>+IF($H175=BF$6,$C175,0)-IF($I175=BF$6,$C175,0)</f>
        <v>0</v>
      </c>
      <c r="BG175" s="10">
        <f>+IF($H175=BG$6,$C175,0)-IF($I175=BG$6,$C175,0)</f>
        <v>0</v>
      </c>
      <c r="BH175" s="10">
        <f>+IF($H175=BH$6,$C175,0)-IF($I175=BH$6,$C175,0)</f>
        <v>0</v>
      </c>
      <c r="BI175" s="10">
        <f>+IF($H175=BI$6,$G175,0)-IF($I175=BI$6,$G175,0)</f>
        <v>0</v>
      </c>
      <c r="BJ175" s="10">
        <f>+IF($H175=BJ$6,$G175,0)-IF($I175=BJ$6,$G175,0)</f>
        <v>0</v>
      </c>
      <c r="BK175" s="10">
        <f>+IF($H175=BK$6,$G175,0)-IF($I175=BK$6,$G175,0)</f>
        <v>0</v>
      </c>
      <c r="BL175" s="10">
        <f>+IF($H175=BL$6,$G175,0)-IF($I175=BL$6,$G175,0)</f>
        <v>0</v>
      </c>
      <c r="BM175" s="10">
        <f>+IF($H175=BM$6,$G175,0)-IF($I175=BM$6,$G175,0)</f>
        <v>0</v>
      </c>
      <c r="BN175" s="10">
        <f>+IF($H175=BN$6,$G175,0)-IF($I175=BN$6,$G175,0)</f>
        <v>0</v>
      </c>
      <c r="BO175" s="10">
        <f>+IF($H175=BO$6,$G175,0)-IF($I175=BO$6,$G175,0)</f>
        <v>0</v>
      </c>
      <c r="BP175" s="10">
        <f>+IF($H175=BP$6,$G175,0)-IF($I175=BP$6,$G175,0)</f>
        <v>0</v>
      </c>
      <c r="BQ175" s="10">
        <f>+IF($H175=BQ$6,$G175,0)-IF($I175=BQ$6,$G175,0)</f>
        <v>0</v>
      </c>
      <c r="BR175" s="10">
        <f>SUM(J175:BQ175)</f>
        <v>0</v>
      </c>
    </row>
    <row r="176" spans="2:70" s="9" customFormat="1" x14ac:dyDescent="0.25">
      <c r="B176" s="16"/>
      <c r="C176" s="11"/>
      <c r="D176" s="11"/>
      <c r="E176" s="11">
        <f>ROUND(IF(D176='[1]Liste choix'!$C$8,0,IF($H176=$S$6,(C176/1.14975*0.05*0.5),C176/1.14975*0.05)),2)</f>
        <v>0</v>
      </c>
      <c r="F176" s="11">
        <f>ROUND(IF(D176='[1]Liste choix'!$C$8,0,IF($H176=$S$6,C176/1.14975*0.09975*0.5,C176/1.14975*0.09975)),2)</f>
        <v>0</v>
      </c>
      <c r="G176" s="11">
        <f>C176-E176-F176</f>
        <v>0</v>
      </c>
      <c r="J176" s="10">
        <f>+IF($H176=$J$6,$G176,0)-IF($I176=$J$6,$G176,0)</f>
        <v>0</v>
      </c>
      <c r="K176" s="10">
        <f>+IF($H176=K$6,$G176,0)-IF($I176=K$6,$G176,0)</f>
        <v>0</v>
      </c>
      <c r="L176" s="10">
        <f>+IF($H176=L$6,$G176,0)-IF($I176=L$6,$G176,0)</f>
        <v>0</v>
      </c>
      <c r="M176" s="10">
        <f>+IF($H176=M$6,$G176,0)-IF($I176=M$6,$G176,0)</f>
        <v>0</v>
      </c>
      <c r="N176" s="10">
        <f>+IF($H176=N$6,$G176,0)-IF($I176=N$6,$G176,0)</f>
        <v>0</v>
      </c>
      <c r="O176" s="10">
        <f>+IF($H176=O$6,$G176,0)-IF($I176=O$6,$G176,0)</f>
        <v>0</v>
      </c>
      <c r="P176" s="10">
        <f>+IF($H176=P$6,$G176,0)-IF($I176=P$6,$G176,0)</f>
        <v>0</v>
      </c>
      <c r="Q176" s="10">
        <f>+IF($H176=Q$6,$G176,0)-IF($I176=Q$6,$G176,0)</f>
        <v>0</v>
      </c>
      <c r="R176" s="10">
        <f>+IF($H176=R$6,$G176,0)-IF($I176=R$6,$G176,0)</f>
        <v>0</v>
      </c>
      <c r="S176" s="10">
        <f>+IF($H176=S$6,$G176,0)-IF($I176=S$6,$G176,0)</f>
        <v>0</v>
      </c>
      <c r="T176" s="10">
        <f>+IF($H176=T$6,$G176,0)-IF($I176=T$6,$G176,0)</f>
        <v>0</v>
      </c>
      <c r="U176" s="10">
        <f>+IF($H176=U$6,$G176,0)-IF($I176=U$6,$G176,0)</f>
        <v>0</v>
      </c>
      <c r="V176" s="10">
        <f>+IF($H176=V$6,$G176,0)-IF($I176=V$6,$G176,0)</f>
        <v>0</v>
      </c>
      <c r="W176" s="10">
        <f>+IF($H176=W$6,$G176,0)-IF($I176=W$6,$G176,0)</f>
        <v>0</v>
      </c>
      <c r="X176" s="10">
        <f>+IF($H176=X$6,$G176,0)-IF($I176=X$6,$G176,0)</f>
        <v>0</v>
      </c>
      <c r="Y176" s="10">
        <f>+IF($H176=Y$6,$G176,0)-IF($I176=Y$6,$G176,0)</f>
        <v>0</v>
      </c>
      <c r="Z176" s="10">
        <f>+IF($H176=Z$6,$G176,0)-IF($I176=Z$6,$G176,0)</f>
        <v>0</v>
      </c>
      <c r="AA176" s="10">
        <f>+IF($H176=AA$6,$G176,0)-IF($I176=AA$6,$G176,0)</f>
        <v>0</v>
      </c>
      <c r="AB176" s="10">
        <f>+IF($H176=AB$6,$G176,0)-IF($I176=AB$6,$G176,0)</f>
        <v>0</v>
      </c>
      <c r="AC176" s="10">
        <f>+IF($H176=AC$6,$G176,0)-IF($I176=AC$6,$G176,0)</f>
        <v>0</v>
      </c>
      <c r="AD176" s="10">
        <f>+IF($H176=AD$6,$G176,0)-IF($I176=AD$6,$G176,0)</f>
        <v>0</v>
      </c>
      <c r="AE176" s="10">
        <f>+IF($H176=AE$6,$G176,0)-IF($I176=AE$6,$G176,0)</f>
        <v>0</v>
      </c>
      <c r="AF176" s="10">
        <f>+IF($H176=AF$6,$G176,0)-IF($I176=AF$6,$G176,0)</f>
        <v>0</v>
      </c>
      <c r="AG176" s="10">
        <f>+IF($H176=AG$6,$C176,0)-IF($I176=AG$6,$C176,0)</f>
        <v>0</v>
      </c>
      <c r="AH176" s="10">
        <f>+IF($H176=AH$6,$C176,0)-IF($I176=AH$6,$C176,0)</f>
        <v>0</v>
      </c>
      <c r="AI176" s="10">
        <f>+IF($H176=AI$6,$C176,0)-IF($I176=AI$6,$C176,0)</f>
        <v>0</v>
      </c>
      <c r="AJ176" s="10">
        <f>+IF($H176=AJ$6,$C176,0)-IF($I176=AJ$6,$C176,0)</f>
        <v>0</v>
      </c>
      <c r="AK176" s="10">
        <f>IF(D176="payée",$E176,0)</f>
        <v>0</v>
      </c>
      <c r="AL176" s="10">
        <f>IF(D176="payée",$F176,0)</f>
        <v>0</v>
      </c>
      <c r="AM176" s="10">
        <f>IF(D176="perçue",-$E176,0)</f>
        <v>0</v>
      </c>
      <c r="AN176" s="10">
        <f>IF(D176="perçue",-$F176,0)</f>
        <v>0</v>
      </c>
      <c r="AO176" s="10">
        <f>+IF($H176=AO$6,$G176,0)-IF($I176=AO$6,$G176,0)</f>
        <v>0</v>
      </c>
      <c r="AP176" s="10">
        <f>+IF($H176=AP$6,$G176,0)-IF($I176=AP$6,$G176,0)</f>
        <v>0</v>
      </c>
      <c r="AQ176" s="10">
        <f>+IF($H176=AQ$6,$G176,0)-IF($I176=AQ$6,$G176,0)</f>
        <v>0</v>
      </c>
      <c r="AR176" s="10">
        <f>+IF($H176=AR$6,$G176,0)-IF($I176=AR$6,$G176,0)</f>
        <v>0</v>
      </c>
      <c r="AS176" s="10">
        <f>+IF($H176=AS$6,$G176,0)-IF($I176=AS$6,$G176,0)</f>
        <v>0</v>
      </c>
      <c r="AT176" s="10">
        <f>+IF($H176=AT$6,$G176,0)-IF($I176=AT$6,$G176,0)</f>
        <v>0</v>
      </c>
      <c r="AU176" s="10">
        <f>+IF($H176=AU$6,$G176,0)-IF($I176=AU$6,$G176,0)</f>
        <v>0</v>
      </c>
      <c r="AV176" s="10">
        <f>+IF($H176=AV$6,$G176,0)-IF($I176=AV$6,$G176,0)</f>
        <v>0</v>
      </c>
      <c r="AW176" s="10">
        <f>+IF($H176=AW$6,$G176,0)-IF($I176=AW$6,$G176,0)</f>
        <v>0</v>
      </c>
      <c r="AX176" s="10">
        <f>+IF($H176=AX$6,$G176,0)-IF($I176=AX$6,$G176,0)</f>
        <v>0</v>
      </c>
      <c r="AY176" s="10">
        <f>+IF($H176=AY$6,$G176,0)-IF($I176=AY$6,$G176,0)</f>
        <v>0</v>
      </c>
      <c r="AZ176" s="10">
        <f>+IF($H176=AZ$6,$G176,0)-IF($I176=AZ$6,$G176,0)</f>
        <v>0</v>
      </c>
      <c r="BA176" s="10">
        <f>+IF($H176=BA$6,$C176,0)-IF($I176=BA$6,$C176,0)</f>
        <v>0</v>
      </c>
      <c r="BB176" s="10">
        <f>+IF($H176=BB$6,$C176,0)-IF($I176=BB$6,$C176,0)</f>
        <v>0</v>
      </c>
      <c r="BC176" s="10">
        <f>+IF($H176=BC$6,$C176,0)-IF($I176=BC$6,$C176,0)</f>
        <v>0</v>
      </c>
      <c r="BD176" s="10">
        <f>+IF($H176=BD$6,$C176,0)-IF($I176=BD$6,$C176,0)</f>
        <v>0</v>
      </c>
      <c r="BE176" s="10">
        <f>+IF($H176=BE$6,$C176,0)-IF($I176=BE$6,$C176,0)</f>
        <v>0</v>
      </c>
      <c r="BF176" s="10">
        <f>+IF($H176=BF$6,$C176,0)-IF($I176=BF$6,$C176,0)</f>
        <v>0</v>
      </c>
      <c r="BG176" s="10">
        <f>+IF($H176=BG$6,$C176,0)-IF($I176=BG$6,$C176,0)</f>
        <v>0</v>
      </c>
      <c r="BH176" s="10">
        <f>+IF($H176=BH$6,$C176,0)-IF($I176=BH$6,$C176,0)</f>
        <v>0</v>
      </c>
      <c r="BI176" s="10">
        <f>+IF($H176=BI$6,$G176,0)-IF($I176=BI$6,$G176,0)</f>
        <v>0</v>
      </c>
      <c r="BJ176" s="10">
        <f>+IF($H176=BJ$6,$G176,0)-IF($I176=BJ$6,$G176,0)</f>
        <v>0</v>
      </c>
      <c r="BK176" s="10">
        <f>+IF($H176=BK$6,$G176,0)-IF($I176=BK$6,$G176,0)</f>
        <v>0</v>
      </c>
      <c r="BL176" s="10">
        <f>+IF($H176=BL$6,$G176,0)-IF($I176=BL$6,$G176,0)</f>
        <v>0</v>
      </c>
      <c r="BM176" s="10">
        <f>+IF($H176=BM$6,$G176,0)-IF($I176=BM$6,$G176,0)</f>
        <v>0</v>
      </c>
      <c r="BN176" s="10">
        <f>+IF($H176=BN$6,$G176,0)-IF($I176=BN$6,$G176,0)</f>
        <v>0</v>
      </c>
      <c r="BO176" s="10">
        <f>+IF($H176=BO$6,$G176,0)-IF($I176=BO$6,$G176,0)</f>
        <v>0</v>
      </c>
      <c r="BP176" s="10">
        <f>+IF($H176=BP$6,$G176,0)-IF($I176=BP$6,$G176,0)</f>
        <v>0</v>
      </c>
      <c r="BQ176" s="10">
        <f>+IF($H176=BQ$6,$G176,0)-IF($I176=BQ$6,$G176,0)</f>
        <v>0</v>
      </c>
      <c r="BR176" s="10">
        <f>SUM(J176:BQ176)</f>
        <v>0</v>
      </c>
    </row>
    <row r="177" spans="2:70" s="9" customFormat="1" x14ac:dyDescent="0.25">
      <c r="B177" s="16"/>
      <c r="C177" s="11"/>
      <c r="D177" s="11"/>
      <c r="E177" s="11">
        <f>ROUND(IF(D177='[1]Liste choix'!$C$8,0,IF($H177=$S$6,(C177/1.14975*0.05*0.5),C177/1.14975*0.05)),2)</f>
        <v>0</v>
      </c>
      <c r="F177" s="11">
        <f>ROUND(IF(D177='[1]Liste choix'!$C$8,0,IF($H177=$S$6,C177/1.14975*0.09975*0.5,C177/1.14975*0.09975)),2)</f>
        <v>0</v>
      </c>
      <c r="G177" s="11">
        <f>C177-E177-F177</f>
        <v>0</v>
      </c>
      <c r="J177" s="10">
        <f>+IF($H177=$J$6,$G177,0)-IF($I177=$J$6,$G177,0)</f>
        <v>0</v>
      </c>
      <c r="K177" s="10">
        <f>+IF($H177=K$6,$G177,0)-IF($I177=K$6,$G177,0)</f>
        <v>0</v>
      </c>
      <c r="L177" s="10">
        <f>+IF($H177=L$6,$G177,0)-IF($I177=L$6,$G177,0)</f>
        <v>0</v>
      </c>
      <c r="M177" s="10">
        <f>+IF($H177=M$6,$G177,0)-IF($I177=M$6,$G177,0)</f>
        <v>0</v>
      </c>
      <c r="N177" s="10">
        <f>+IF($H177=N$6,$G177,0)-IF($I177=N$6,$G177,0)</f>
        <v>0</v>
      </c>
      <c r="O177" s="10">
        <f>+IF($H177=O$6,$G177,0)-IF($I177=O$6,$G177,0)</f>
        <v>0</v>
      </c>
      <c r="P177" s="10">
        <f>+IF($H177=P$6,$G177,0)-IF($I177=P$6,$G177,0)</f>
        <v>0</v>
      </c>
      <c r="Q177" s="10">
        <f>+IF($H177=Q$6,$G177,0)-IF($I177=Q$6,$G177,0)</f>
        <v>0</v>
      </c>
      <c r="R177" s="10">
        <f>+IF($H177=R$6,$G177,0)-IF($I177=R$6,$G177,0)</f>
        <v>0</v>
      </c>
      <c r="S177" s="10">
        <f>+IF($H177=S$6,$G177,0)-IF($I177=S$6,$G177,0)</f>
        <v>0</v>
      </c>
      <c r="T177" s="10">
        <f>+IF($H177=T$6,$G177,0)-IF($I177=T$6,$G177,0)</f>
        <v>0</v>
      </c>
      <c r="U177" s="10">
        <f>+IF($H177=U$6,$G177,0)-IF($I177=U$6,$G177,0)</f>
        <v>0</v>
      </c>
      <c r="V177" s="10">
        <f>+IF($H177=V$6,$G177,0)-IF($I177=V$6,$G177,0)</f>
        <v>0</v>
      </c>
      <c r="W177" s="10">
        <f>+IF($H177=W$6,$G177,0)-IF($I177=W$6,$G177,0)</f>
        <v>0</v>
      </c>
      <c r="X177" s="10">
        <f>+IF($H177=X$6,$G177,0)-IF($I177=X$6,$G177,0)</f>
        <v>0</v>
      </c>
      <c r="Y177" s="10">
        <f>+IF($H177=Y$6,$G177,0)-IF($I177=Y$6,$G177,0)</f>
        <v>0</v>
      </c>
      <c r="Z177" s="10">
        <f>+IF($H177=Z$6,$G177,0)-IF($I177=Z$6,$G177,0)</f>
        <v>0</v>
      </c>
      <c r="AA177" s="10">
        <f>+IF($H177=AA$6,$G177,0)-IF($I177=AA$6,$G177,0)</f>
        <v>0</v>
      </c>
      <c r="AB177" s="10">
        <f>+IF($H177=AB$6,$G177,0)-IF($I177=AB$6,$G177,0)</f>
        <v>0</v>
      </c>
      <c r="AC177" s="10">
        <f>+IF($H177=AC$6,$G177,0)-IF($I177=AC$6,$G177,0)</f>
        <v>0</v>
      </c>
      <c r="AD177" s="10">
        <f>+IF($H177=AD$6,$G177,0)-IF($I177=AD$6,$G177,0)</f>
        <v>0</v>
      </c>
      <c r="AE177" s="10">
        <f>+IF($H177=AE$6,$G177,0)-IF($I177=AE$6,$G177,0)</f>
        <v>0</v>
      </c>
      <c r="AF177" s="10">
        <f>+IF($H177=AF$6,$G177,0)-IF($I177=AF$6,$G177,0)</f>
        <v>0</v>
      </c>
      <c r="AG177" s="10">
        <f>+IF($H177=AG$6,$C177,0)-IF($I177=AG$6,$C177,0)</f>
        <v>0</v>
      </c>
      <c r="AH177" s="10">
        <f>+IF($H177=AH$6,$C177,0)-IF($I177=AH$6,$C177,0)</f>
        <v>0</v>
      </c>
      <c r="AI177" s="10">
        <f>+IF($H177=AI$6,$C177,0)-IF($I177=AI$6,$C177,0)</f>
        <v>0</v>
      </c>
      <c r="AJ177" s="10">
        <f>+IF($H177=AJ$6,$C177,0)-IF($I177=AJ$6,$C177,0)</f>
        <v>0</v>
      </c>
      <c r="AK177" s="10">
        <f>IF(D177="payée",$E177,0)</f>
        <v>0</v>
      </c>
      <c r="AL177" s="10">
        <f>IF(D177="payée",$F177,0)</f>
        <v>0</v>
      </c>
      <c r="AM177" s="10">
        <f>IF(D177="perçue",-$E177,0)</f>
        <v>0</v>
      </c>
      <c r="AN177" s="10">
        <f>IF(D177="perçue",-$F177,0)</f>
        <v>0</v>
      </c>
      <c r="AO177" s="10">
        <f>+IF($H177=AO$6,$G177,0)-IF($I177=AO$6,$G177,0)</f>
        <v>0</v>
      </c>
      <c r="AP177" s="10">
        <f>+IF($H177=AP$6,$G177,0)-IF($I177=AP$6,$G177,0)</f>
        <v>0</v>
      </c>
      <c r="AQ177" s="10">
        <f>+IF($H177=AQ$6,$G177,0)-IF($I177=AQ$6,$G177,0)</f>
        <v>0</v>
      </c>
      <c r="AR177" s="10">
        <f>+IF($H177=AR$6,$G177,0)-IF($I177=AR$6,$G177,0)</f>
        <v>0</v>
      </c>
      <c r="AS177" s="10">
        <f>+IF($H177=AS$6,$G177,0)-IF($I177=AS$6,$G177,0)</f>
        <v>0</v>
      </c>
      <c r="AT177" s="10">
        <f>+IF($H177=AT$6,$G177,0)-IF($I177=AT$6,$G177,0)</f>
        <v>0</v>
      </c>
      <c r="AU177" s="10">
        <f>+IF($H177=AU$6,$G177,0)-IF($I177=AU$6,$G177,0)</f>
        <v>0</v>
      </c>
      <c r="AV177" s="10">
        <f>+IF($H177=AV$6,$G177,0)-IF($I177=AV$6,$G177,0)</f>
        <v>0</v>
      </c>
      <c r="AW177" s="10">
        <f>+IF($H177=AW$6,$G177,0)-IF($I177=AW$6,$G177,0)</f>
        <v>0</v>
      </c>
      <c r="AX177" s="10">
        <f>+IF($H177=AX$6,$G177,0)-IF($I177=AX$6,$G177,0)</f>
        <v>0</v>
      </c>
      <c r="AY177" s="10">
        <f>+IF($H177=AY$6,$G177,0)-IF($I177=AY$6,$G177,0)</f>
        <v>0</v>
      </c>
      <c r="AZ177" s="10">
        <f>+IF($H177=AZ$6,$G177,0)-IF($I177=AZ$6,$G177,0)</f>
        <v>0</v>
      </c>
      <c r="BA177" s="10">
        <f>+IF($H177=BA$6,$C177,0)-IF($I177=BA$6,$C177,0)</f>
        <v>0</v>
      </c>
      <c r="BB177" s="10">
        <f>+IF($H177=BB$6,$C177,0)-IF($I177=BB$6,$C177,0)</f>
        <v>0</v>
      </c>
      <c r="BC177" s="10">
        <f>+IF($H177=BC$6,$C177,0)-IF($I177=BC$6,$C177,0)</f>
        <v>0</v>
      </c>
      <c r="BD177" s="10">
        <f>+IF($H177=BD$6,$C177,0)-IF($I177=BD$6,$C177,0)</f>
        <v>0</v>
      </c>
      <c r="BE177" s="10">
        <f>+IF($H177=BE$6,$C177,0)-IF($I177=BE$6,$C177,0)</f>
        <v>0</v>
      </c>
      <c r="BF177" s="10">
        <f>+IF($H177=BF$6,$C177,0)-IF($I177=BF$6,$C177,0)</f>
        <v>0</v>
      </c>
      <c r="BG177" s="10">
        <f>+IF($H177=BG$6,$C177,0)-IF($I177=BG$6,$C177,0)</f>
        <v>0</v>
      </c>
      <c r="BH177" s="10">
        <f>+IF($H177=BH$6,$C177,0)-IF($I177=BH$6,$C177,0)</f>
        <v>0</v>
      </c>
      <c r="BI177" s="10">
        <f>+IF($H177=BI$6,$G177,0)-IF($I177=BI$6,$G177,0)</f>
        <v>0</v>
      </c>
      <c r="BJ177" s="10">
        <f>+IF($H177=BJ$6,$G177,0)-IF($I177=BJ$6,$G177,0)</f>
        <v>0</v>
      </c>
      <c r="BK177" s="10">
        <f>+IF($H177=BK$6,$G177,0)-IF($I177=BK$6,$G177,0)</f>
        <v>0</v>
      </c>
      <c r="BL177" s="10">
        <f>+IF($H177=BL$6,$G177,0)-IF($I177=BL$6,$G177,0)</f>
        <v>0</v>
      </c>
      <c r="BM177" s="10">
        <f>+IF($H177=BM$6,$G177,0)-IF($I177=BM$6,$G177,0)</f>
        <v>0</v>
      </c>
      <c r="BN177" s="10">
        <f>+IF($H177=BN$6,$G177,0)-IF($I177=BN$6,$G177,0)</f>
        <v>0</v>
      </c>
      <c r="BO177" s="10">
        <f>+IF($H177=BO$6,$G177,0)-IF($I177=BO$6,$G177,0)</f>
        <v>0</v>
      </c>
      <c r="BP177" s="10">
        <f>+IF($H177=BP$6,$G177,0)-IF($I177=BP$6,$G177,0)</f>
        <v>0</v>
      </c>
      <c r="BQ177" s="10">
        <f>+IF($H177=BQ$6,$G177,0)-IF($I177=BQ$6,$G177,0)</f>
        <v>0</v>
      </c>
      <c r="BR177" s="10">
        <f>SUM(J177:BQ177)</f>
        <v>0</v>
      </c>
    </row>
    <row r="178" spans="2:70" s="9" customFormat="1" x14ac:dyDescent="0.25">
      <c r="B178" s="16"/>
      <c r="C178" s="11"/>
      <c r="D178" s="11"/>
      <c r="E178" s="11">
        <f>ROUND(IF(D178='[1]Liste choix'!$C$8,0,IF($H178=$S$6,(C178/1.14975*0.05*0.5),C178/1.14975*0.05)),2)</f>
        <v>0</v>
      </c>
      <c r="F178" s="11">
        <f>ROUND(IF(D178='[1]Liste choix'!$C$8,0,IF($H178=$S$6,C178/1.14975*0.09975*0.5,C178/1.14975*0.09975)),2)</f>
        <v>0</v>
      </c>
      <c r="G178" s="11">
        <f>C178-E178-F178</f>
        <v>0</v>
      </c>
      <c r="J178" s="10">
        <f>+IF($H178=$J$6,$G178,0)-IF($I178=$J$6,$G178,0)</f>
        <v>0</v>
      </c>
      <c r="K178" s="10">
        <f>+IF($H178=K$6,$G178,0)-IF($I178=K$6,$G178,0)</f>
        <v>0</v>
      </c>
      <c r="L178" s="10">
        <f>+IF($H178=L$6,$G178,0)-IF($I178=L$6,$G178,0)</f>
        <v>0</v>
      </c>
      <c r="M178" s="10">
        <f>+IF($H178=M$6,$G178,0)-IF($I178=M$6,$G178,0)</f>
        <v>0</v>
      </c>
      <c r="N178" s="10">
        <f>+IF($H178=N$6,$G178,0)-IF($I178=N$6,$G178,0)</f>
        <v>0</v>
      </c>
      <c r="O178" s="10">
        <f>+IF($H178=O$6,$G178,0)-IF($I178=O$6,$G178,0)</f>
        <v>0</v>
      </c>
      <c r="P178" s="10">
        <f>+IF($H178=P$6,$G178,0)-IF($I178=P$6,$G178,0)</f>
        <v>0</v>
      </c>
      <c r="Q178" s="10">
        <f>+IF($H178=Q$6,$G178,0)-IF($I178=Q$6,$G178,0)</f>
        <v>0</v>
      </c>
      <c r="R178" s="10">
        <f>+IF($H178=R$6,$G178,0)-IF($I178=R$6,$G178,0)</f>
        <v>0</v>
      </c>
      <c r="S178" s="10">
        <f>+IF($H178=S$6,$G178,0)-IF($I178=S$6,$G178,0)</f>
        <v>0</v>
      </c>
      <c r="T178" s="10">
        <f>+IF($H178=T$6,$G178,0)-IF($I178=T$6,$G178,0)</f>
        <v>0</v>
      </c>
      <c r="U178" s="10">
        <f>+IF($H178=U$6,$G178,0)-IF($I178=U$6,$G178,0)</f>
        <v>0</v>
      </c>
      <c r="V178" s="10">
        <f>+IF($H178=V$6,$G178,0)-IF($I178=V$6,$G178,0)</f>
        <v>0</v>
      </c>
      <c r="W178" s="10">
        <f>+IF($H178=W$6,$G178,0)-IF($I178=W$6,$G178,0)</f>
        <v>0</v>
      </c>
      <c r="X178" s="10">
        <f>+IF($H178=X$6,$G178,0)-IF($I178=X$6,$G178,0)</f>
        <v>0</v>
      </c>
      <c r="Y178" s="10">
        <f>+IF($H178=Y$6,$G178,0)-IF($I178=Y$6,$G178,0)</f>
        <v>0</v>
      </c>
      <c r="Z178" s="10">
        <f>+IF($H178=Z$6,$G178,0)-IF($I178=Z$6,$G178,0)</f>
        <v>0</v>
      </c>
      <c r="AA178" s="10">
        <f>+IF($H178=AA$6,$G178,0)-IF($I178=AA$6,$G178,0)</f>
        <v>0</v>
      </c>
      <c r="AB178" s="10">
        <f>+IF($H178=AB$6,$G178,0)-IF($I178=AB$6,$G178,0)</f>
        <v>0</v>
      </c>
      <c r="AC178" s="10">
        <f>+IF($H178=AC$6,$G178,0)-IF($I178=AC$6,$G178,0)</f>
        <v>0</v>
      </c>
      <c r="AD178" s="10">
        <f>+IF($H178=AD$6,$G178,0)-IF($I178=AD$6,$G178,0)</f>
        <v>0</v>
      </c>
      <c r="AE178" s="10">
        <f>+IF($H178=AE$6,$G178,0)-IF($I178=AE$6,$G178,0)</f>
        <v>0</v>
      </c>
      <c r="AF178" s="10">
        <f>+IF($H178=AF$6,$G178,0)-IF($I178=AF$6,$G178,0)</f>
        <v>0</v>
      </c>
      <c r="AG178" s="10">
        <f>+IF($H178=AG$6,$C178,0)-IF($I178=AG$6,$C178,0)</f>
        <v>0</v>
      </c>
      <c r="AH178" s="10">
        <f>+IF($H178=AH$6,$C178,0)-IF($I178=AH$6,$C178,0)</f>
        <v>0</v>
      </c>
      <c r="AI178" s="10">
        <f>+IF($H178=AI$6,$C178,0)-IF($I178=AI$6,$C178,0)</f>
        <v>0</v>
      </c>
      <c r="AJ178" s="10">
        <f>+IF($H178=AJ$6,$C178,0)-IF($I178=AJ$6,$C178,0)</f>
        <v>0</v>
      </c>
      <c r="AK178" s="10">
        <f>IF(D178="payée",$E178,0)</f>
        <v>0</v>
      </c>
      <c r="AL178" s="10">
        <f>IF(D178="payée",$F178,0)</f>
        <v>0</v>
      </c>
      <c r="AM178" s="10">
        <f>IF(D178="perçue",-$E178,0)</f>
        <v>0</v>
      </c>
      <c r="AN178" s="10">
        <f>IF(D178="perçue",-$F178,0)</f>
        <v>0</v>
      </c>
      <c r="AO178" s="10">
        <f>+IF($H178=AO$6,$G178,0)-IF($I178=AO$6,$G178,0)</f>
        <v>0</v>
      </c>
      <c r="AP178" s="10">
        <f>+IF($H178=AP$6,$G178,0)-IF($I178=AP$6,$G178,0)</f>
        <v>0</v>
      </c>
      <c r="AQ178" s="10">
        <f>+IF($H178=AQ$6,$G178,0)-IF($I178=AQ$6,$G178,0)</f>
        <v>0</v>
      </c>
      <c r="AR178" s="10">
        <f>+IF($H178=AR$6,$G178,0)-IF($I178=AR$6,$G178,0)</f>
        <v>0</v>
      </c>
      <c r="AS178" s="10">
        <f>+IF($H178=AS$6,$G178,0)-IF($I178=AS$6,$G178,0)</f>
        <v>0</v>
      </c>
      <c r="AT178" s="10">
        <f>+IF($H178=AT$6,$G178,0)-IF($I178=AT$6,$G178,0)</f>
        <v>0</v>
      </c>
      <c r="AU178" s="10">
        <f>+IF($H178=AU$6,$G178,0)-IF($I178=AU$6,$G178,0)</f>
        <v>0</v>
      </c>
      <c r="AV178" s="10">
        <f>+IF($H178=AV$6,$G178,0)-IF($I178=AV$6,$G178,0)</f>
        <v>0</v>
      </c>
      <c r="AW178" s="10">
        <f>+IF($H178=AW$6,$G178,0)-IF($I178=AW$6,$G178,0)</f>
        <v>0</v>
      </c>
      <c r="AX178" s="10">
        <f>+IF($H178=AX$6,$G178,0)-IF($I178=AX$6,$G178,0)</f>
        <v>0</v>
      </c>
      <c r="AY178" s="10">
        <f>+IF($H178=AY$6,$G178,0)-IF($I178=AY$6,$G178,0)</f>
        <v>0</v>
      </c>
      <c r="AZ178" s="10">
        <f>+IF($H178=AZ$6,$G178,0)-IF($I178=AZ$6,$G178,0)</f>
        <v>0</v>
      </c>
      <c r="BA178" s="10">
        <f>+IF($H178=BA$6,$C178,0)-IF($I178=BA$6,$C178,0)</f>
        <v>0</v>
      </c>
      <c r="BB178" s="10">
        <f>+IF($H178=BB$6,$C178,0)-IF($I178=BB$6,$C178,0)</f>
        <v>0</v>
      </c>
      <c r="BC178" s="10">
        <f>+IF($H178=BC$6,$C178,0)-IF($I178=BC$6,$C178,0)</f>
        <v>0</v>
      </c>
      <c r="BD178" s="10">
        <f>+IF($H178=BD$6,$C178,0)-IF($I178=BD$6,$C178,0)</f>
        <v>0</v>
      </c>
      <c r="BE178" s="10">
        <f>+IF($H178=BE$6,$C178,0)-IF($I178=BE$6,$C178,0)</f>
        <v>0</v>
      </c>
      <c r="BF178" s="10">
        <f>+IF($H178=BF$6,$C178,0)-IF($I178=BF$6,$C178,0)</f>
        <v>0</v>
      </c>
      <c r="BG178" s="10">
        <f>+IF($H178=BG$6,$C178,0)-IF($I178=BG$6,$C178,0)</f>
        <v>0</v>
      </c>
      <c r="BH178" s="10">
        <f>+IF($H178=BH$6,$C178,0)-IF($I178=BH$6,$C178,0)</f>
        <v>0</v>
      </c>
      <c r="BI178" s="10">
        <f>+IF($H178=BI$6,$G178,0)-IF($I178=BI$6,$G178,0)</f>
        <v>0</v>
      </c>
      <c r="BJ178" s="10">
        <f>+IF($H178=BJ$6,$G178,0)-IF($I178=BJ$6,$G178,0)</f>
        <v>0</v>
      </c>
      <c r="BK178" s="10">
        <f>+IF($H178=BK$6,$G178,0)-IF($I178=BK$6,$G178,0)</f>
        <v>0</v>
      </c>
      <c r="BL178" s="10">
        <f>+IF($H178=BL$6,$G178,0)-IF($I178=BL$6,$G178,0)</f>
        <v>0</v>
      </c>
      <c r="BM178" s="10">
        <f>+IF($H178=BM$6,$G178,0)-IF($I178=BM$6,$G178,0)</f>
        <v>0</v>
      </c>
      <c r="BN178" s="10">
        <f>+IF($H178=BN$6,$G178,0)-IF($I178=BN$6,$G178,0)</f>
        <v>0</v>
      </c>
      <c r="BO178" s="10">
        <f>+IF($H178=BO$6,$G178,0)-IF($I178=BO$6,$G178,0)</f>
        <v>0</v>
      </c>
      <c r="BP178" s="10">
        <f>+IF($H178=BP$6,$G178,0)-IF($I178=BP$6,$G178,0)</f>
        <v>0</v>
      </c>
      <c r="BQ178" s="10">
        <f>+IF($H178=BQ$6,$G178,0)-IF($I178=BQ$6,$G178,0)</f>
        <v>0</v>
      </c>
      <c r="BR178" s="10">
        <f>SUM(J178:BQ178)</f>
        <v>0</v>
      </c>
    </row>
    <row r="179" spans="2:70" s="9" customFormat="1" x14ac:dyDescent="0.25">
      <c r="B179" s="16"/>
      <c r="C179" s="11"/>
      <c r="D179" s="11"/>
      <c r="E179" s="11">
        <f>ROUND(IF(D179='[1]Liste choix'!$C$8,0,IF($H179=$S$6,(C179/1.14975*0.05*0.5),C179/1.14975*0.05)),2)</f>
        <v>0</v>
      </c>
      <c r="F179" s="11">
        <f>ROUND(IF(D179='[1]Liste choix'!$C$8,0,IF($H179=$S$6,C179/1.14975*0.09975*0.5,C179/1.14975*0.09975)),2)</f>
        <v>0</v>
      </c>
      <c r="G179" s="11">
        <f>C179-E179-F179</f>
        <v>0</v>
      </c>
      <c r="J179" s="10">
        <f>+IF($H179=$J$6,$G179,0)-IF($I179=$J$6,$G179,0)</f>
        <v>0</v>
      </c>
      <c r="K179" s="10">
        <f>+IF($H179=K$6,$G179,0)-IF($I179=K$6,$G179,0)</f>
        <v>0</v>
      </c>
      <c r="L179" s="10">
        <f>+IF($H179=L$6,$G179,0)-IF($I179=L$6,$G179,0)</f>
        <v>0</v>
      </c>
      <c r="M179" s="10">
        <f>+IF($H179=M$6,$G179,0)-IF($I179=M$6,$G179,0)</f>
        <v>0</v>
      </c>
      <c r="N179" s="10">
        <f>+IF($H179=N$6,$G179,0)-IF($I179=N$6,$G179,0)</f>
        <v>0</v>
      </c>
      <c r="O179" s="10">
        <f>+IF($H179=O$6,$G179,0)-IF($I179=O$6,$G179,0)</f>
        <v>0</v>
      </c>
      <c r="P179" s="10">
        <f>+IF($H179=P$6,$G179,0)-IF($I179=P$6,$G179,0)</f>
        <v>0</v>
      </c>
      <c r="Q179" s="10">
        <f>+IF($H179=Q$6,$G179,0)-IF($I179=Q$6,$G179,0)</f>
        <v>0</v>
      </c>
      <c r="R179" s="10">
        <f>+IF($H179=R$6,$G179,0)-IF($I179=R$6,$G179,0)</f>
        <v>0</v>
      </c>
      <c r="S179" s="10">
        <f>+IF($H179=S$6,$G179,0)-IF($I179=S$6,$G179,0)</f>
        <v>0</v>
      </c>
      <c r="T179" s="10">
        <f>+IF($H179=T$6,$G179,0)-IF($I179=T$6,$G179,0)</f>
        <v>0</v>
      </c>
      <c r="U179" s="10">
        <f>+IF($H179=U$6,$G179,0)-IF($I179=U$6,$G179,0)</f>
        <v>0</v>
      </c>
      <c r="V179" s="10">
        <f>+IF($H179=V$6,$G179,0)-IF($I179=V$6,$G179,0)</f>
        <v>0</v>
      </c>
      <c r="W179" s="10">
        <f>+IF($H179=W$6,$G179,0)-IF($I179=W$6,$G179,0)</f>
        <v>0</v>
      </c>
      <c r="X179" s="10">
        <f>+IF($H179=X$6,$G179,0)-IF($I179=X$6,$G179,0)</f>
        <v>0</v>
      </c>
      <c r="Y179" s="10">
        <f>+IF($H179=Y$6,$G179,0)-IF($I179=Y$6,$G179,0)</f>
        <v>0</v>
      </c>
      <c r="Z179" s="10">
        <f>+IF($H179=Z$6,$G179,0)-IF($I179=Z$6,$G179,0)</f>
        <v>0</v>
      </c>
      <c r="AA179" s="10">
        <f>+IF($H179=AA$6,$G179,0)-IF($I179=AA$6,$G179,0)</f>
        <v>0</v>
      </c>
      <c r="AB179" s="10">
        <f>+IF($H179=AB$6,$G179,0)-IF($I179=AB$6,$G179,0)</f>
        <v>0</v>
      </c>
      <c r="AC179" s="10">
        <f>+IF($H179=AC$6,$G179,0)-IF($I179=AC$6,$G179,0)</f>
        <v>0</v>
      </c>
      <c r="AD179" s="10">
        <f>+IF($H179=AD$6,$G179,0)-IF($I179=AD$6,$G179,0)</f>
        <v>0</v>
      </c>
      <c r="AE179" s="10">
        <f>+IF($H179=AE$6,$G179,0)-IF($I179=AE$6,$G179,0)</f>
        <v>0</v>
      </c>
      <c r="AF179" s="10">
        <f>+IF($H179=AF$6,$G179,0)-IF($I179=AF$6,$G179,0)</f>
        <v>0</v>
      </c>
      <c r="AG179" s="10">
        <f>+IF($H179=AG$6,$C179,0)-IF($I179=AG$6,$C179,0)</f>
        <v>0</v>
      </c>
      <c r="AH179" s="10">
        <f>+IF($H179=AH$6,$C179,0)-IF($I179=AH$6,$C179,0)</f>
        <v>0</v>
      </c>
      <c r="AI179" s="10">
        <f>+IF($H179=AI$6,$C179,0)-IF($I179=AI$6,$C179,0)</f>
        <v>0</v>
      </c>
      <c r="AJ179" s="10">
        <f>+IF($H179=AJ$6,$C179,0)-IF($I179=AJ$6,$C179,0)</f>
        <v>0</v>
      </c>
      <c r="AK179" s="10">
        <f>IF(D179="payée",$E179,0)</f>
        <v>0</v>
      </c>
      <c r="AL179" s="10">
        <f>IF(D179="payée",$F179,0)</f>
        <v>0</v>
      </c>
      <c r="AM179" s="10">
        <f>IF(D179="perçue",-$E179,0)</f>
        <v>0</v>
      </c>
      <c r="AN179" s="10">
        <f>IF(D179="perçue",-$F179,0)</f>
        <v>0</v>
      </c>
      <c r="AO179" s="10">
        <f>+IF($H179=AO$6,$G179,0)-IF($I179=AO$6,$G179,0)</f>
        <v>0</v>
      </c>
      <c r="AP179" s="10">
        <f>+IF($H179=AP$6,$G179,0)-IF($I179=AP$6,$G179,0)</f>
        <v>0</v>
      </c>
      <c r="AQ179" s="10">
        <f>+IF($H179=AQ$6,$G179,0)-IF($I179=AQ$6,$G179,0)</f>
        <v>0</v>
      </c>
      <c r="AR179" s="10">
        <f>+IF($H179=AR$6,$G179,0)-IF($I179=AR$6,$G179,0)</f>
        <v>0</v>
      </c>
      <c r="AS179" s="10">
        <f>+IF($H179=AS$6,$G179,0)-IF($I179=AS$6,$G179,0)</f>
        <v>0</v>
      </c>
      <c r="AT179" s="10">
        <f>+IF($H179=AT$6,$G179,0)-IF($I179=AT$6,$G179,0)</f>
        <v>0</v>
      </c>
      <c r="AU179" s="10">
        <f>+IF($H179=AU$6,$G179,0)-IF($I179=AU$6,$G179,0)</f>
        <v>0</v>
      </c>
      <c r="AV179" s="10">
        <f>+IF($H179=AV$6,$G179,0)-IF($I179=AV$6,$G179,0)</f>
        <v>0</v>
      </c>
      <c r="AW179" s="10">
        <f>+IF($H179=AW$6,$G179,0)-IF($I179=AW$6,$G179,0)</f>
        <v>0</v>
      </c>
      <c r="AX179" s="10">
        <f>+IF($H179=AX$6,$G179,0)-IF($I179=AX$6,$G179,0)</f>
        <v>0</v>
      </c>
      <c r="AY179" s="10">
        <f>+IF($H179=AY$6,$G179,0)-IF($I179=AY$6,$G179,0)</f>
        <v>0</v>
      </c>
      <c r="AZ179" s="10">
        <f>+IF($H179=AZ$6,$G179,0)-IF($I179=AZ$6,$G179,0)</f>
        <v>0</v>
      </c>
      <c r="BA179" s="10">
        <f>+IF($H179=BA$6,$C179,0)-IF($I179=BA$6,$C179,0)</f>
        <v>0</v>
      </c>
      <c r="BB179" s="10">
        <f>+IF($H179=BB$6,$C179,0)-IF($I179=BB$6,$C179,0)</f>
        <v>0</v>
      </c>
      <c r="BC179" s="10">
        <f>+IF($H179=BC$6,$C179,0)-IF($I179=BC$6,$C179,0)</f>
        <v>0</v>
      </c>
      <c r="BD179" s="10">
        <f>+IF($H179=BD$6,$C179,0)-IF($I179=BD$6,$C179,0)</f>
        <v>0</v>
      </c>
      <c r="BE179" s="10">
        <f>+IF($H179=BE$6,$C179,0)-IF($I179=BE$6,$C179,0)</f>
        <v>0</v>
      </c>
      <c r="BF179" s="10">
        <f>+IF($H179=BF$6,$C179,0)-IF($I179=BF$6,$C179,0)</f>
        <v>0</v>
      </c>
      <c r="BG179" s="10">
        <f>+IF($H179=BG$6,$C179,0)-IF($I179=BG$6,$C179,0)</f>
        <v>0</v>
      </c>
      <c r="BH179" s="10">
        <f>+IF($H179=BH$6,$C179,0)-IF($I179=BH$6,$C179,0)</f>
        <v>0</v>
      </c>
      <c r="BI179" s="10">
        <f>+IF($H179=BI$6,$G179,0)-IF($I179=BI$6,$G179,0)</f>
        <v>0</v>
      </c>
      <c r="BJ179" s="10">
        <f>+IF($H179=BJ$6,$G179,0)-IF($I179=BJ$6,$G179,0)</f>
        <v>0</v>
      </c>
      <c r="BK179" s="10">
        <f>+IF($H179=BK$6,$G179,0)-IF($I179=BK$6,$G179,0)</f>
        <v>0</v>
      </c>
      <c r="BL179" s="10">
        <f>+IF($H179=BL$6,$G179,0)-IF($I179=BL$6,$G179,0)</f>
        <v>0</v>
      </c>
      <c r="BM179" s="10">
        <f>+IF($H179=BM$6,$G179,0)-IF($I179=BM$6,$G179,0)</f>
        <v>0</v>
      </c>
      <c r="BN179" s="10">
        <f>+IF($H179=BN$6,$G179,0)-IF($I179=BN$6,$G179,0)</f>
        <v>0</v>
      </c>
      <c r="BO179" s="10">
        <f>+IF($H179=BO$6,$G179,0)-IF($I179=BO$6,$G179,0)</f>
        <v>0</v>
      </c>
      <c r="BP179" s="10">
        <f>+IF($H179=BP$6,$G179,0)-IF($I179=BP$6,$G179,0)</f>
        <v>0</v>
      </c>
      <c r="BQ179" s="10">
        <f>+IF($H179=BQ$6,$G179,0)-IF($I179=BQ$6,$G179,0)</f>
        <v>0</v>
      </c>
      <c r="BR179" s="10">
        <f>SUM(J179:BQ179)</f>
        <v>0</v>
      </c>
    </row>
    <row r="180" spans="2:70" s="9" customFormat="1" x14ac:dyDescent="0.25">
      <c r="B180" s="16"/>
      <c r="C180" s="11"/>
      <c r="D180" s="11"/>
      <c r="E180" s="11">
        <f>ROUND(IF(D180='[1]Liste choix'!$C$8,0,IF($H180=$S$6,(C180/1.14975*0.05*0.5),C180/1.14975*0.05)),2)</f>
        <v>0</v>
      </c>
      <c r="F180" s="11">
        <f>ROUND(IF(D180='[1]Liste choix'!$C$8,0,IF($H180=$S$6,C180/1.14975*0.09975*0.5,C180/1.14975*0.09975)),2)</f>
        <v>0</v>
      </c>
      <c r="G180" s="11">
        <f>C180-E180-F180</f>
        <v>0</v>
      </c>
      <c r="J180" s="10">
        <f>+IF($H180=$J$6,$G180,0)-IF($I180=$J$6,$G180,0)</f>
        <v>0</v>
      </c>
      <c r="K180" s="10">
        <f>+IF($H180=K$6,$G180,0)-IF($I180=K$6,$G180,0)</f>
        <v>0</v>
      </c>
      <c r="L180" s="10">
        <f>+IF($H180=L$6,$G180,0)-IF($I180=L$6,$G180,0)</f>
        <v>0</v>
      </c>
      <c r="M180" s="10">
        <f>+IF($H180=M$6,$G180,0)-IF($I180=M$6,$G180,0)</f>
        <v>0</v>
      </c>
      <c r="N180" s="10">
        <f>+IF($H180=N$6,$G180,0)-IF($I180=N$6,$G180,0)</f>
        <v>0</v>
      </c>
      <c r="O180" s="10">
        <f>+IF($H180=O$6,$G180,0)-IF($I180=O$6,$G180,0)</f>
        <v>0</v>
      </c>
      <c r="P180" s="10">
        <f>+IF($H180=P$6,$G180,0)-IF($I180=P$6,$G180,0)</f>
        <v>0</v>
      </c>
      <c r="Q180" s="10">
        <f>+IF($H180=Q$6,$G180,0)-IF($I180=Q$6,$G180,0)</f>
        <v>0</v>
      </c>
      <c r="R180" s="10">
        <f>+IF($H180=R$6,$G180,0)-IF($I180=R$6,$G180,0)</f>
        <v>0</v>
      </c>
      <c r="S180" s="10">
        <f>+IF($H180=S$6,$G180,0)-IF($I180=S$6,$G180,0)</f>
        <v>0</v>
      </c>
      <c r="T180" s="10">
        <f>+IF($H180=T$6,$G180,0)-IF($I180=T$6,$G180,0)</f>
        <v>0</v>
      </c>
      <c r="U180" s="10">
        <f>+IF($H180=U$6,$G180,0)-IF($I180=U$6,$G180,0)</f>
        <v>0</v>
      </c>
      <c r="V180" s="10">
        <f>+IF($H180=V$6,$G180,0)-IF($I180=V$6,$G180,0)</f>
        <v>0</v>
      </c>
      <c r="W180" s="10">
        <f>+IF($H180=W$6,$G180,0)-IF($I180=W$6,$G180,0)</f>
        <v>0</v>
      </c>
      <c r="X180" s="10">
        <f>+IF($H180=X$6,$G180,0)-IF($I180=X$6,$G180,0)</f>
        <v>0</v>
      </c>
      <c r="Y180" s="10">
        <f>+IF($H180=Y$6,$G180,0)-IF($I180=Y$6,$G180,0)</f>
        <v>0</v>
      </c>
      <c r="Z180" s="10">
        <f>+IF($H180=Z$6,$G180,0)-IF($I180=Z$6,$G180,0)</f>
        <v>0</v>
      </c>
      <c r="AA180" s="10">
        <f>+IF($H180=AA$6,$G180,0)-IF($I180=AA$6,$G180,0)</f>
        <v>0</v>
      </c>
      <c r="AB180" s="10">
        <f>+IF($H180=AB$6,$G180,0)-IF($I180=AB$6,$G180,0)</f>
        <v>0</v>
      </c>
      <c r="AC180" s="10">
        <f>+IF($H180=AC$6,$G180,0)-IF($I180=AC$6,$G180,0)</f>
        <v>0</v>
      </c>
      <c r="AD180" s="10">
        <f>+IF($H180=AD$6,$G180,0)-IF($I180=AD$6,$G180,0)</f>
        <v>0</v>
      </c>
      <c r="AE180" s="10">
        <f>+IF($H180=AE$6,$G180,0)-IF($I180=AE$6,$G180,0)</f>
        <v>0</v>
      </c>
      <c r="AF180" s="10">
        <f>+IF($H180=AF$6,$G180,0)-IF($I180=AF$6,$G180,0)</f>
        <v>0</v>
      </c>
      <c r="AG180" s="10">
        <f>+IF($H180=AG$6,$C180,0)-IF($I180=AG$6,$C180,0)</f>
        <v>0</v>
      </c>
      <c r="AH180" s="10">
        <f>+IF($H180=AH$6,$C180,0)-IF($I180=AH$6,$C180,0)</f>
        <v>0</v>
      </c>
      <c r="AI180" s="10">
        <f>+IF($H180=AI$6,$C180,0)-IF($I180=AI$6,$C180,0)</f>
        <v>0</v>
      </c>
      <c r="AJ180" s="10">
        <f>+IF($H180=AJ$6,$C180,0)-IF($I180=AJ$6,$C180,0)</f>
        <v>0</v>
      </c>
      <c r="AK180" s="10">
        <f>IF(D180="payée",$E180,0)</f>
        <v>0</v>
      </c>
      <c r="AL180" s="10">
        <f>IF(D180="payée",$F180,0)</f>
        <v>0</v>
      </c>
      <c r="AM180" s="10">
        <f>IF(D180="perçue",-$E180,0)</f>
        <v>0</v>
      </c>
      <c r="AN180" s="10">
        <f>IF(D180="perçue",-$F180,0)</f>
        <v>0</v>
      </c>
      <c r="AO180" s="10">
        <f>+IF($H180=AO$6,$G180,0)-IF($I180=AO$6,$G180,0)</f>
        <v>0</v>
      </c>
      <c r="AP180" s="10">
        <f>+IF($H180=AP$6,$G180,0)-IF($I180=AP$6,$G180,0)</f>
        <v>0</v>
      </c>
      <c r="AQ180" s="10">
        <f>+IF($H180=AQ$6,$G180,0)-IF($I180=AQ$6,$G180,0)</f>
        <v>0</v>
      </c>
      <c r="AR180" s="10">
        <f>+IF($H180=AR$6,$G180,0)-IF($I180=AR$6,$G180,0)</f>
        <v>0</v>
      </c>
      <c r="AS180" s="10">
        <f>+IF($H180=AS$6,$G180,0)-IF($I180=AS$6,$G180,0)</f>
        <v>0</v>
      </c>
      <c r="AT180" s="10">
        <f>+IF($H180=AT$6,$G180,0)-IF($I180=AT$6,$G180,0)</f>
        <v>0</v>
      </c>
      <c r="AU180" s="10">
        <f>+IF($H180=AU$6,$G180,0)-IF($I180=AU$6,$G180,0)</f>
        <v>0</v>
      </c>
      <c r="AV180" s="10">
        <f>+IF($H180=AV$6,$G180,0)-IF($I180=AV$6,$G180,0)</f>
        <v>0</v>
      </c>
      <c r="AW180" s="10">
        <f>+IF($H180=AW$6,$G180,0)-IF($I180=AW$6,$G180,0)</f>
        <v>0</v>
      </c>
      <c r="AX180" s="10">
        <f>+IF($H180=AX$6,$G180,0)-IF($I180=AX$6,$G180,0)</f>
        <v>0</v>
      </c>
      <c r="AY180" s="10">
        <f>+IF($H180=AY$6,$G180,0)-IF($I180=AY$6,$G180,0)</f>
        <v>0</v>
      </c>
      <c r="AZ180" s="10">
        <f>+IF($H180=AZ$6,$G180,0)-IF($I180=AZ$6,$G180,0)</f>
        <v>0</v>
      </c>
      <c r="BA180" s="10">
        <f>+IF($H180=BA$6,$C180,0)-IF($I180=BA$6,$C180,0)</f>
        <v>0</v>
      </c>
      <c r="BB180" s="10">
        <f>+IF($H180=BB$6,$C180,0)-IF($I180=BB$6,$C180,0)</f>
        <v>0</v>
      </c>
      <c r="BC180" s="10">
        <f>+IF($H180=BC$6,$C180,0)-IF($I180=BC$6,$C180,0)</f>
        <v>0</v>
      </c>
      <c r="BD180" s="10">
        <f>+IF($H180=BD$6,$C180,0)-IF($I180=BD$6,$C180,0)</f>
        <v>0</v>
      </c>
      <c r="BE180" s="10">
        <f>+IF($H180=BE$6,$C180,0)-IF($I180=BE$6,$C180,0)</f>
        <v>0</v>
      </c>
      <c r="BF180" s="10">
        <f>+IF($H180=BF$6,$C180,0)-IF($I180=BF$6,$C180,0)</f>
        <v>0</v>
      </c>
      <c r="BG180" s="10">
        <f>+IF($H180=BG$6,$C180,0)-IF($I180=BG$6,$C180,0)</f>
        <v>0</v>
      </c>
      <c r="BH180" s="10">
        <f>+IF($H180=BH$6,$C180,0)-IF($I180=BH$6,$C180,0)</f>
        <v>0</v>
      </c>
      <c r="BI180" s="10">
        <f>+IF($H180=BI$6,$G180,0)-IF($I180=BI$6,$G180,0)</f>
        <v>0</v>
      </c>
      <c r="BJ180" s="10">
        <f>+IF($H180=BJ$6,$G180,0)-IF($I180=BJ$6,$G180,0)</f>
        <v>0</v>
      </c>
      <c r="BK180" s="10">
        <f>+IF($H180=BK$6,$G180,0)-IF($I180=BK$6,$G180,0)</f>
        <v>0</v>
      </c>
      <c r="BL180" s="10">
        <f>+IF($H180=BL$6,$G180,0)-IF($I180=BL$6,$G180,0)</f>
        <v>0</v>
      </c>
      <c r="BM180" s="10">
        <f>+IF($H180=BM$6,$G180,0)-IF($I180=BM$6,$G180,0)</f>
        <v>0</v>
      </c>
      <c r="BN180" s="10">
        <f>+IF($H180=BN$6,$G180,0)-IF($I180=BN$6,$G180,0)</f>
        <v>0</v>
      </c>
      <c r="BO180" s="10">
        <f>+IF($H180=BO$6,$G180,0)-IF($I180=BO$6,$G180,0)</f>
        <v>0</v>
      </c>
      <c r="BP180" s="10">
        <f>+IF($H180=BP$6,$G180,0)-IF($I180=BP$6,$G180,0)</f>
        <v>0</v>
      </c>
      <c r="BQ180" s="10">
        <f>+IF($H180=BQ$6,$G180,0)-IF($I180=BQ$6,$G180,0)</f>
        <v>0</v>
      </c>
      <c r="BR180" s="10">
        <f>SUM(J180:BQ180)</f>
        <v>0</v>
      </c>
    </row>
    <row r="181" spans="2:70" s="9" customFormat="1" x14ac:dyDescent="0.25">
      <c r="B181" s="16"/>
      <c r="C181" s="11"/>
      <c r="D181" s="11"/>
      <c r="E181" s="11">
        <f>ROUND(IF(D181='[1]Liste choix'!$C$8,0,IF($H181=$S$6,(C181/1.14975*0.05*0.5),C181/1.14975*0.05)),2)</f>
        <v>0</v>
      </c>
      <c r="F181" s="11">
        <f>ROUND(IF(D181='[1]Liste choix'!$C$8,0,IF($H181=$S$6,C181/1.14975*0.09975*0.5,C181/1.14975*0.09975)),2)</f>
        <v>0</v>
      </c>
      <c r="G181" s="11">
        <f>C181-E181-F181</f>
        <v>0</v>
      </c>
      <c r="J181" s="10">
        <f>+IF($H181=$J$6,$G181,0)-IF($I181=$J$6,$G181,0)</f>
        <v>0</v>
      </c>
      <c r="K181" s="10">
        <f>+IF($H181=K$6,$G181,0)-IF($I181=K$6,$G181,0)</f>
        <v>0</v>
      </c>
      <c r="L181" s="10">
        <f>+IF($H181=L$6,$G181,0)-IF($I181=L$6,$G181,0)</f>
        <v>0</v>
      </c>
      <c r="M181" s="10">
        <f>+IF($H181=M$6,$G181,0)-IF($I181=M$6,$G181,0)</f>
        <v>0</v>
      </c>
      <c r="N181" s="10">
        <f>+IF($H181=N$6,$G181,0)-IF($I181=N$6,$G181,0)</f>
        <v>0</v>
      </c>
      <c r="O181" s="10">
        <f>+IF($H181=O$6,$G181,0)-IF($I181=O$6,$G181,0)</f>
        <v>0</v>
      </c>
      <c r="P181" s="10">
        <f>+IF($H181=P$6,$G181,0)-IF($I181=P$6,$G181,0)</f>
        <v>0</v>
      </c>
      <c r="Q181" s="10">
        <f>+IF($H181=Q$6,$G181,0)-IF($I181=Q$6,$G181,0)</f>
        <v>0</v>
      </c>
      <c r="R181" s="10">
        <f>+IF($H181=R$6,$G181,0)-IF($I181=R$6,$G181,0)</f>
        <v>0</v>
      </c>
      <c r="S181" s="10">
        <f>+IF($H181=S$6,$G181,0)-IF($I181=S$6,$G181,0)</f>
        <v>0</v>
      </c>
      <c r="T181" s="10">
        <f>+IF($H181=T$6,$G181,0)-IF($I181=T$6,$G181,0)</f>
        <v>0</v>
      </c>
      <c r="U181" s="10">
        <f>+IF($H181=U$6,$G181,0)-IF($I181=U$6,$G181,0)</f>
        <v>0</v>
      </c>
      <c r="V181" s="10">
        <f>+IF($H181=V$6,$G181,0)-IF($I181=V$6,$G181,0)</f>
        <v>0</v>
      </c>
      <c r="W181" s="10">
        <f>+IF($H181=W$6,$G181,0)-IF($I181=W$6,$G181,0)</f>
        <v>0</v>
      </c>
      <c r="X181" s="10">
        <f>+IF($H181=X$6,$G181,0)-IF($I181=X$6,$G181,0)</f>
        <v>0</v>
      </c>
      <c r="Y181" s="10">
        <f>+IF($H181=Y$6,$G181,0)-IF($I181=Y$6,$G181,0)</f>
        <v>0</v>
      </c>
      <c r="Z181" s="10">
        <f>+IF($H181=Z$6,$G181,0)-IF($I181=Z$6,$G181,0)</f>
        <v>0</v>
      </c>
      <c r="AA181" s="10">
        <f>+IF($H181=AA$6,$G181,0)-IF($I181=AA$6,$G181,0)</f>
        <v>0</v>
      </c>
      <c r="AB181" s="10">
        <f>+IF($H181=AB$6,$G181,0)-IF($I181=AB$6,$G181,0)</f>
        <v>0</v>
      </c>
      <c r="AC181" s="10">
        <f>+IF($H181=AC$6,$G181,0)-IF($I181=AC$6,$G181,0)</f>
        <v>0</v>
      </c>
      <c r="AD181" s="10">
        <f>+IF($H181=AD$6,$G181,0)-IF($I181=AD$6,$G181,0)</f>
        <v>0</v>
      </c>
      <c r="AE181" s="10">
        <f>+IF($H181=AE$6,$G181,0)-IF($I181=AE$6,$G181,0)</f>
        <v>0</v>
      </c>
      <c r="AF181" s="10">
        <f>+IF($H181=AF$6,$G181,0)-IF($I181=AF$6,$G181,0)</f>
        <v>0</v>
      </c>
      <c r="AG181" s="10">
        <f>+IF($H181=AG$6,$C181,0)-IF($I181=AG$6,$C181,0)</f>
        <v>0</v>
      </c>
      <c r="AH181" s="10">
        <f>+IF($H181=AH$6,$C181,0)-IF($I181=AH$6,$C181,0)</f>
        <v>0</v>
      </c>
      <c r="AI181" s="10">
        <f>+IF($H181=AI$6,$C181,0)-IF($I181=AI$6,$C181,0)</f>
        <v>0</v>
      </c>
      <c r="AJ181" s="10">
        <f>+IF($H181=AJ$6,$C181,0)-IF($I181=AJ$6,$C181,0)</f>
        <v>0</v>
      </c>
      <c r="AK181" s="10">
        <f>IF(D181="payée",$E181,0)</f>
        <v>0</v>
      </c>
      <c r="AL181" s="10">
        <f>IF(D181="payée",$F181,0)</f>
        <v>0</v>
      </c>
      <c r="AM181" s="10">
        <f>IF(D181="perçue",-$E181,0)</f>
        <v>0</v>
      </c>
      <c r="AN181" s="10">
        <f>IF(D181="perçue",-$F181,0)</f>
        <v>0</v>
      </c>
      <c r="AO181" s="10">
        <f>+IF($H181=AO$6,$G181,0)-IF($I181=AO$6,$G181,0)</f>
        <v>0</v>
      </c>
      <c r="AP181" s="10">
        <f>+IF($H181=AP$6,$G181,0)-IF($I181=AP$6,$G181,0)</f>
        <v>0</v>
      </c>
      <c r="AQ181" s="10">
        <f>+IF($H181=AQ$6,$G181,0)-IF($I181=AQ$6,$G181,0)</f>
        <v>0</v>
      </c>
      <c r="AR181" s="10">
        <f>+IF($H181=AR$6,$G181,0)-IF($I181=AR$6,$G181,0)</f>
        <v>0</v>
      </c>
      <c r="AS181" s="10">
        <f>+IF($H181=AS$6,$G181,0)-IF($I181=AS$6,$G181,0)</f>
        <v>0</v>
      </c>
      <c r="AT181" s="10">
        <f>+IF($H181=AT$6,$G181,0)-IF($I181=AT$6,$G181,0)</f>
        <v>0</v>
      </c>
      <c r="AU181" s="10">
        <f>+IF($H181=AU$6,$G181,0)-IF($I181=AU$6,$G181,0)</f>
        <v>0</v>
      </c>
      <c r="AV181" s="10">
        <f>+IF($H181=AV$6,$G181,0)-IF($I181=AV$6,$G181,0)</f>
        <v>0</v>
      </c>
      <c r="AW181" s="10">
        <f>+IF($H181=AW$6,$G181,0)-IF($I181=AW$6,$G181,0)</f>
        <v>0</v>
      </c>
      <c r="AX181" s="10">
        <f>+IF($H181=AX$6,$G181,0)-IF($I181=AX$6,$G181,0)</f>
        <v>0</v>
      </c>
      <c r="AY181" s="10">
        <f>+IF($H181=AY$6,$G181,0)-IF($I181=AY$6,$G181,0)</f>
        <v>0</v>
      </c>
      <c r="AZ181" s="10">
        <f>+IF($H181=AZ$6,$G181,0)-IF($I181=AZ$6,$G181,0)</f>
        <v>0</v>
      </c>
      <c r="BA181" s="10">
        <f>+IF($H181=BA$6,$C181,0)-IF($I181=BA$6,$C181,0)</f>
        <v>0</v>
      </c>
      <c r="BB181" s="10">
        <f>+IF($H181=BB$6,$C181,0)-IF($I181=BB$6,$C181,0)</f>
        <v>0</v>
      </c>
      <c r="BC181" s="10">
        <f>+IF($H181=BC$6,$C181,0)-IF($I181=BC$6,$C181,0)</f>
        <v>0</v>
      </c>
      <c r="BD181" s="10">
        <f>+IF($H181=BD$6,$C181,0)-IF($I181=BD$6,$C181,0)</f>
        <v>0</v>
      </c>
      <c r="BE181" s="10">
        <f>+IF($H181=BE$6,$C181,0)-IF($I181=BE$6,$C181,0)</f>
        <v>0</v>
      </c>
      <c r="BF181" s="10">
        <f>+IF($H181=BF$6,$C181,0)-IF($I181=BF$6,$C181,0)</f>
        <v>0</v>
      </c>
      <c r="BG181" s="10">
        <f>+IF($H181=BG$6,$C181,0)-IF($I181=BG$6,$C181,0)</f>
        <v>0</v>
      </c>
      <c r="BH181" s="10">
        <f>+IF($H181=BH$6,$C181,0)-IF($I181=BH$6,$C181,0)</f>
        <v>0</v>
      </c>
      <c r="BI181" s="10">
        <f>+IF($H181=BI$6,$G181,0)-IF($I181=BI$6,$G181,0)</f>
        <v>0</v>
      </c>
      <c r="BJ181" s="10">
        <f>+IF($H181=BJ$6,$G181,0)-IF($I181=BJ$6,$G181,0)</f>
        <v>0</v>
      </c>
      <c r="BK181" s="10">
        <f>+IF($H181=BK$6,$G181,0)-IF($I181=BK$6,$G181,0)</f>
        <v>0</v>
      </c>
      <c r="BL181" s="10">
        <f>+IF($H181=BL$6,$G181,0)-IF($I181=BL$6,$G181,0)</f>
        <v>0</v>
      </c>
      <c r="BM181" s="10">
        <f>+IF($H181=BM$6,$G181,0)-IF($I181=BM$6,$G181,0)</f>
        <v>0</v>
      </c>
      <c r="BN181" s="10">
        <f>+IF($H181=BN$6,$G181,0)-IF($I181=BN$6,$G181,0)</f>
        <v>0</v>
      </c>
      <c r="BO181" s="10">
        <f>+IF($H181=BO$6,$G181,0)-IF($I181=BO$6,$G181,0)</f>
        <v>0</v>
      </c>
      <c r="BP181" s="10">
        <f>+IF($H181=BP$6,$G181,0)-IF($I181=BP$6,$G181,0)</f>
        <v>0</v>
      </c>
      <c r="BQ181" s="10">
        <f>+IF($H181=BQ$6,$G181,0)-IF($I181=BQ$6,$G181,0)</f>
        <v>0</v>
      </c>
      <c r="BR181" s="10">
        <f>SUM(J181:BQ181)</f>
        <v>0</v>
      </c>
    </row>
    <row r="182" spans="2:70" s="9" customFormat="1" x14ac:dyDescent="0.25">
      <c r="B182" s="16"/>
      <c r="C182" s="11"/>
      <c r="D182" s="11"/>
      <c r="E182" s="11">
        <f>ROUND(IF(D182='[1]Liste choix'!$C$8,0,IF($H182=$S$6,(C182/1.14975*0.05*0.5),C182/1.14975*0.05)),2)</f>
        <v>0</v>
      </c>
      <c r="F182" s="11">
        <f>ROUND(IF(D182='[1]Liste choix'!$C$8,0,IF($H182=$S$6,C182/1.14975*0.09975*0.5,C182/1.14975*0.09975)),2)</f>
        <v>0</v>
      </c>
      <c r="G182" s="11">
        <f>C182-E182-F182</f>
        <v>0</v>
      </c>
      <c r="J182" s="10">
        <f>+IF($H182=$J$6,$G182,0)-IF($I182=$J$6,$G182,0)</f>
        <v>0</v>
      </c>
      <c r="K182" s="10">
        <f>+IF($H182=K$6,$G182,0)-IF($I182=K$6,$G182,0)</f>
        <v>0</v>
      </c>
      <c r="L182" s="10">
        <f>+IF($H182=L$6,$G182,0)-IF($I182=L$6,$G182,0)</f>
        <v>0</v>
      </c>
      <c r="M182" s="10">
        <f>+IF($H182=M$6,$G182,0)-IF($I182=M$6,$G182,0)</f>
        <v>0</v>
      </c>
      <c r="N182" s="10">
        <f>+IF($H182=N$6,$G182,0)-IF($I182=N$6,$G182,0)</f>
        <v>0</v>
      </c>
      <c r="O182" s="10">
        <f>+IF($H182=O$6,$G182,0)-IF($I182=O$6,$G182,0)</f>
        <v>0</v>
      </c>
      <c r="P182" s="10">
        <f>+IF($H182=P$6,$G182,0)-IF($I182=P$6,$G182,0)</f>
        <v>0</v>
      </c>
      <c r="Q182" s="10">
        <f>+IF($H182=Q$6,$G182,0)-IF($I182=Q$6,$G182,0)</f>
        <v>0</v>
      </c>
      <c r="R182" s="10">
        <f>+IF($H182=R$6,$G182,0)-IF($I182=R$6,$G182,0)</f>
        <v>0</v>
      </c>
      <c r="S182" s="10">
        <f>+IF($H182=S$6,$G182,0)-IF($I182=S$6,$G182,0)</f>
        <v>0</v>
      </c>
      <c r="T182" s="10">
        <f>+IF($H182=T$6,$G182,0)-IF($I182=T$6,$G182,0)</f>
        <v>0</v>
      </c>
      <c r="U182" s="10">
        <f>+IF($H182=U$6,$G182,0)-IF($I182=U$6,$G182,0)</f>
        <v>0</v>
      </c>
      <c r="V182" s="10">
        <f>+IF($H182=V$6,$G182,0)-IF($I182=V$6,$G182,0)</f>
        <v>0</v>
      </c>
      <c r="W182" s="10">
        <f>+IF($H182=W$6,$G182,0)-IF($I182=W$6,$G182,0)</f>
        <v>0</v>
      </c>
      <c r="X182" s="10">
        <f>+IF($H182=X$6,$G182,0)-IF($I182=X$6,$G182,0)</f>
        <v>0</v>
      </c>
      <c r="Y182" s="10">
        <f>+IF($H182=Y$6,$G182,0)-IF($I182=Y$6,$G182,0)</f>
        <v>0</v>
      </c>
      <c r="Z182" s="10">
        <f>+IF($H182=Z$6,$G182,0)-IF($I182=Z$6,$G182,0)</f>
        <v>0</v>
      </c>
      <c r="AA182" s="10">
        <f>+IF($H182=AA$6,$G182,0)-IF($I182=AA$6,$G182,0)</f>
        <v>0</v>
      </c>
      <c r="AB182" s="10">
        <f>+IF($H182=AB$6,$G182,0)-IF($I182=AB$6,$G182,0)</f>
        <v>0</v>
      </c>
      <c r="AC182" s="10">
        <f>+IF($H182=AC$6,$G182,0)-IF($I182=AC$6,$G182,0)</f>
        <v>0</v>
      </c>
      <c r="AD182" s="10">
        <f>+IF($H182=AD$6,$G182,0)-IF($I182=AD$6,$G182,0)</f>
        <v>0</v>
      </c>
      <c r="AE182" s="10">
        <f>+IF($H182=AE$6,$G182,0)-IF($I182=AE$6,$G182,0)</f>
        <v>0</v>
      </c>
      <c r="AF182" s="10">
        <f>+IF($H182=AF$6,$G182,0)-IF($I182=AF$6,$G182,0)</f>
        <v>0</v>
      </c>
      <c r="AG182" s="10">
        <f>+IF($H182=AG$6,$C182,0)-IF($I182=AG$6,$C182,0)</f>
        <v>0</v>
      </c>
      <c r="AH182" s="10">
        <f>+IF($H182=AH$6,$C182,0)-IF($I182=AH$6,$C182,0)</f>
        <v>0</v>
      </c>
      <c r="AI182" s="10">
        <f>+IF($H182=AI$6,$C182,0)-IF($I182=AI$6,$C182,0)</f>
        <v>0</v>
      </c>
      <c r="AJ182" s="10">
        <f>+IF($H182=AJ$6,$C182,0)-IF($I182=AJ$6,$C182,0)</f>
        <v>0</v>
      </c>
      <c r="AK182" s="10">
        <f>IF(D182="payée",$E182,0)</f>
        <v>0</v>
      </c>
      <c r="AL182" s="10">
        <f>IF(D182="payée",$F182,0)</f>
        <v>0</v>
      </c>
      <c r="AM182" s="10">
        <f>IF(D182="perçue",-$E182,0)</f>
        <v>0</v>
      </c>
      <c r="AN182" s="10">
        <f>IF(D182="perçue",-$F182,0)</f>
        <v>0</v>
      </c>
      <c r="AO182" s="10">
        <f>+IF($H182=AO$6,$G182,0)-IF($I182=AO$6,$G182,0)</f>
        <v>0</v>
      </c>
      <c r="AP182" s="10">
        <f>+IF($H182=AP$6,$G182,0)-IF($I182=AP$6,$G182,0)</f>
        <v>0</v>
      </c>
      <c r="AQ182" s="10">
        <f>+IF($H182=AQ$6,$G182,0)-IF($I182=AQ$6,$G182,0)</f>
        <v>0</v>
      </c>
      <c r="AR182" s="10">
        <f>+IF($H182=AR$6,$G182,0)-IF($I182=AR$6,$G182,0)</f>
        <v>0</v>
      </c>
      <c r="AS182" s="10">
        <f>+IF($H182=AS$6,$G182,0)-IF($I182=AS$6,$G182,0)</f>
        <v>0</v>
      </c>
      <c r="AT182" s="10">
        <f>+IF($H182=AT$6,$G182,0)-IF($I182=AT$6,$G182,0)</f>
        <v>0</v>
      </c>
      <c r="AU182" s="10">
        <f>+IF($H182=AU$6,$G182,0)-IF($I182=AU$6,$G182,0)</f>
        <v>0</v>
      </c>
      <c r="AV182" s="10">
        <f>+IF($H182=AV$6,$G182,0)-IF($I182=AV$6,$G182,0)</f>
        <v>0</v>
      </c>
      <c r="AW182" s="10">
        <f>+IF($H182=AW$6,$G182,0)-IF($I182=AW$6,$G182,0)</f>
        <v>0</v>
      </c>
      <c r="AX182" s="10">
        <f>+IF($H182=AX$6,$G182,0)-IF($I182=AX$6,$G182,0)</f>
        <v>0</v>
      </c>
      <c r="AY182" s="10">
        <f>+IF($H182=AY$6,$G182,0)-IF($I182=AY$6,$G182,0)</f>
        <v>0</v>
      </c>
      <c r="AZ182" s="10">
        <f>+IF($H182=AZ$6,$G182,0)-IF($I182=AZ$6,$G182,0)</f>
        <v>0</v>
      </c>
      <c r="BA182" s="10">
        <f>+IF($H182=BA$6,$C182,0)-IF($I182=BA$6,$C182,0)</f>
        <v>0</v>
      </c>
      <c r="BB182" s="10">
        <f>+IF($H182=BB$6,$C182,0)-IF($I182=BB$6,$C182,0)</f>
        <v>0</v>
      </c>
      <c r="BC182" s="10">
        <f>+IF($H182=BC$6,$C182,0)-IF($I182=BC$6,$C182,0)</f>
        <v>0</v>
      </c>
      <c r="BD182" s="10">
        <f>+IF($H182=BD$6,$C182,0)-IF($I182=BD$6,$C182,0)</f>
        <v>0</v>
      </c>
      <c r="BE182" s="10">
        <f>+IF($H182=BE$6,$C182,0)-IF($I182=BE$6,$C182,0)</f>
        <v>0</v>
      </c>
      <c r="BF182" s="10">
        <f>+IF($H182=BF$6,$C182,0)-IF($I182=BF$6,$C182,0)</f>
        <v>0</v>
      </c>
      <c r="BG182" s="10">
        <f>+IF($H182=BG$6,$C182,0)-IF($I182=BG$6,$C182,0)</f>
        <v>0</v>
      </c>
      <c r="BH182" s="10">
        <f>+IF($H182=BH$6,$C182,0)-IF($I182=BH$6,$C182,0)</f>
        <v>0</v>
      </c>
      <c r="BI182" s="10">
        <f>+IF($H182=BI$6,$G182,0)-IF($I182=BI$6,$G182,0)</f>
        <v>0</v>
      </c>
      <c r="BJ182" s="10">
        <f>+IF($H182=BJ$6,$G182,0)-IF($I182=BJ$6,$G182,0)</f>
        <v>0</v>
      </c>
      <c r="BK182" s="10">
        <f>+IF($H182=BK$6,$G182,0)-IF($I182=BK$6,$G182,0)</f>
        <v>0</v>
      </c>
      <c r="BL182" s="10">
        <f>+IF($H182=BL$6,$G182,0)-IF($I182=BL$6,$G182,0)</f>
        <v>0</v>
      </c>
      <c r="BM182" s="10">
        <f>+IF($H182=BM$6,$G182,0)-IF($I182=BM$6,$G182,0)</f>
        <v>0</v>
      </c>
      <c r="BN182" s="10">
        <f>+IF($H182=BN$6,$G182,0)-IF($I182=BN$6,$G182,0)</f>
        <v>0</v>
      </c>
      <c r="BO182" s="10">
        <f>+IF($H182=BO$6,$G182,0)-IF($I182=BO$6,$G182,0)</f>
        <v>0</v>
      </c>
      <c r="BP182" s="10">
        <f>+IF($H182=BP$6,$G182,0)-IF($I182=BP$6,$G182,0)</f>
        <v>0</v>
      </c>
      <c r="BQ182" s="10">
        <f>+IF($H182=BQ$6,$G182,0)-IF($I182=BQ$6,$G182,0)</f>
        <v>0</v>
      </c>
      <c r="BR182" s="10">
        <f>SUM(J182:BQ182)</f>
        <v>0</v>
      </c>
    </row>
    <row r="183" spans="2:70" s="9" customFormat="1" x14ac:dyDescent="0.25">
      <c r="B183" s="16"/>
      <c r="C183" s="11"/>
      <c r="D183" s="11"/>
      <c r="E183" s="11">
        <f>ROUND(IF(D183='[1]Liste choix'!$C$8,0,IF($H183=$S$6,(C183/1.14975*0.05*0.5),C183/1.14975*0.05)),2)</f>
        <v>0</v>
      </c>
      <c r="F183" s="11">
        <f>ROUND(IF(D183='[1]Liste choix'!$C$8,0,IF($H183=$S$6,C183/1.14975*0.09975*0.5,C183/1.14975*0.09975)),2)</f>
        <v>0</v>
      </c>
      <c r="G183" s="11">
        <f>C183-E183-F183</f>
        <v>0</v>
      </c>
      <c r="J183" s="10">
        <f>+IF($H183=$J$6,$G183,0)-IF($I183=$J$6,$G183,0)</f>
        <v>0</v>
      </c>
      <c r="K183" s="10">
        <f>+IF($H183=K$6,$G183,0)-IF($I183=K$6,$G183,0)</f>
        <v>0</v>
      </c>
      <c r="L183" s="10">
        <f>+IF($H183=L$6,$G183,0)-IF($I183=L$6,$G183,0)</f>
        <v>0</v>
      </c>
      <c r="M183" s="10">
        <f>+IF($H183=M$6,$G183,0)-IF($I183=M$6,$G183,0)</f>
        <v>0</v>
      </c>
      <c r="N183" s="10">
        <f>+IF($H183=N$6,$G183,0)-IF($I183=N$6,$G183,0)</f>
        <v>0</v>
      </c>
      <c r="O183" s="10">
        <f>+IF($H183=O$6,$G183,0)-IF($I183=O$6,$G183,0)</f>
        <v>0</v>
      </c>
      <c r="P183" s="10">
        <f>+IF($H183=P$6,$G183,0)-IF($I183=P$6,$G183,0)</f>
        <v>0</v>
      </c>
      <c r="Q183" s="10">
        <f>+IF($H183=Q$6,$G183,0)-IF($I183=Q$6,$G183,0)</f>
        <v>0</v>
      </c>
      <c r="R183" s="10">
        <f>+IF($H183=R$6,$G183,0)-IF($I183=R$6,$G183,0)</f>
        <v>0</v>
      </c>
      <c r="S183" s="10">
        <f>+IF($H183=S$6,$G183,0)-IF($I183=S$6,$G183,0)</f>
        <v>0</v>
      </c>
      <c r="T183" s="10">
        <f>+IF($H183=T$6,$G183,0)-IF($I183=T$6,$G183,0)</f>
        <v>0</v>
      </c>
      <c r="U183" s="10">
        <f>+IF($H183=U$6,$G183,0)-IF($I183=U$6,$G183,0)</f>
        <v>0</v>
      </c>
      <c r="V183" s="10">
        <f>+IF($H183=V$6,$G183,0)-IF($I183=V$6,$G183,0)</f>
        <v>0</v>
      </c>
      <c r="W183" s="10">
        <f>+IF($H183=W$6,$G183,0)-IF($I183=W$6,$G183,0)</f>
        <v>0</v>
      </c>
      <c r="X183" s="10">
        <f>+IF($H183=X$6,$G183,0)-IF($I183=X$6,$G183,0)</f>
        <v>0</v>
      </c>
      <c r="Y183" s="10">
        <f>+IF($H183=Y$6,$G183,0)-IF($I183=Y$6,$G183,0)</f>
        <v>0</v>
      </c>
      <c r="Z183" s="10">
        <f>+IF($H183=Z$6,$G183,0)-IF($I183=Z$6,$G183,0)</f>
        <v>0</v>
      </c>
      <c r="AA183" s="10">
        <f>+IF($H183=AA$6,$G183,0)-IF($I183=AA$6,$G183,0)</f>
        <v>0</v>
      </c>
      <c r="AB183" s="10">
        <f>+IF($H183=AB$6,$G183,0)-IF($I183=AB$6,$G183,0)</f>
        <v>0</v>
      </c>
      <c r="AC183" s="10">
        <f>+IF($H183=AC$6,$G183,0)-IF($I183=AC$6,$G183,0)</f>
        <v>0</v>
      </c>
      <c r="AD183" s="10">
        <f>+IF($H183=AD$6,$G183,0)-IF($I183=AD$6,$G183,0)</f>
        <v>0</v>
      </c>
      <c r="AE183" s="10">
        <f>+IF($H183=AE$6,$G183,0)-IF($I183=AE$6,$G183,0)</f>
        <v>0</v>
      </c>
      <c r="AF183" s="10">
        <f>+IF($H183=AF$6,$G183,0)-IF($I183=AF$6,$G183,0)</f>
        <v>0</v>
      </c>
      <c r="AG183" s="10">
        <f>+IF($H183=AG$6,$C183,0)-IF($I183=AG$6,$C183,0)</f>
        <v>0</v>
      </c>
      <c r="AH183" s="10">
        <f>+IF($H183=AH$6,$C183,0)-IF($I183=AH$6,$C183,0)</f>
        <v>0</v>
      </c>
      <c r="AI183" s="10">
        <f>+IF($H183=AI$6,$C183,0)-IF($I183=AI$6,$C183,0)</f>
        <v>0</v>
      </c>
      <c r="AJ183" s="10">
        <f>+IF($H183=AJ$6,$C183,0)-IF($I183=AJ$6,$C183,0)</f>
        <v>0</v>
      </c>
      <c r="AK183" s="10">
        <f>IF(D183="payée",$E183,0)</f>
        <v>0</v>
      </c>
      <c r="AL183" s="10">
        <f>IF(D183="payée",$F183,0)</f>
        <v>0</v>
      </c>
      <c r="AM183" s="10">
        <f>IF(D183="perçue",-$E183,0)</f>
        <v>0</v>
      </c>
      <c r="AN183" s="10">
        <f>IF(D183="perçue",-$F183,0)</f>
        <v>0</v>
      </c>
      <c r="AO183" s="10">
        <f>+IF($H183=AO$6,$G183,0)-IF($I183=AO$6,$G183,0)</f>
        <v>0</v>
      </c>
      <c r="AP183" s="10">
        <f>+IF($H183=AP$6,$G183,0)-IF($I183=AP$6,$G183,0)</f>
        <v>0</v>
      </c>
      <c r="AQ183" s="10">
        <f>+IF($H183=AQ$6,$G183,0)-IF($I183=AQ$6,$G183,0)</f>
        <v>0</v>
      </c>
      <c r="AR183" s="10">
        <f>+IF($H183=AR$6,$G183,0)-IF($I183=AR$6,$G183,0)</f>
        <v>0</v>
      </c>
      <c r="AS183" s="10">
        <f>+IF($H183=AS$6,$G183,0)-IF($I183=AS$6,$G183,0)</f>
        <v>0</v>
      </c>
      <c r="AT183" s="10">
        <f>+IF($H183=AT$6,$G183,0)-IF($I183=AT$6,$G183,0)</f>
        <v>0</v>
      </c>
      <c r="AU183" s="10">
        <f>+IF($H183=AU$6,$G183,0)-IF($I183=AU$6,$G183,0)</f>
        <v>0</v>
      </c>
      <c r="AV183" s="10">
        <f>+IF($H183=AV$6,$G183,0)-IF($I183=AV$6,$G183,0)</f>
        <v>0</v>
      </c>
      <c r="AW183" s="10">
        <f>+IF($H183=AW$6,$G183,0)-IF($I183=AW$6,$G183,0)</f>
        <v>0</v>
      </c>
      <c r="AX183" s="10">
        <f>+IF($H183=AX$6,$G183,0)-IF($I183=AX$6,$G183,0)</f>
        <v>0</v>
      </c>
      <c r="AY183" s="10">
        <f>+IF($H183=AY$6,$G183,0)-IF($I183=AY$6,$G183,0)</f>
        <v>0</v>
      </c>
      <c r="AZ183" s="10">
        <f>+IF($H183=AZ$6,$G183,0)-IF($I183=AZ$6,$G183,0)</f>
        <v>0</v>
      </c>
      <c r="BA183" s="10">
        <f>+IF($H183=BA$6,$C183,0)-IF($I183=BA$6,$C183,0)</f>
        <v>0</v>
      </c>
      <c r="BB183" s="10">
        <f>+IF($H183=BB$6,$C183,0)-IF($I183=BB$6,$C183,0)</f>
        <v>0</v>
      </c>
      <c r="BC183" s="10">
        <f>+IF($H183=BC$6,$C183,0)-IF($I183=BC$6,$C183,0)</f>
        <v>0</v>
      </c>
      <c r="BD183" s="10">
        <f>+IF($H183=BD$6,$C183,0)-IF($I183=BD$6,$C183,0)</f>
        <v>0</v>
      </c>
      <c r="BE183" s="10">
        <f>+IF($H183=BE$6,$C183,0)-IF($I183=BE$6,$C183,0)</f>
        <v>0</v>
      </c>
      <c r="BF183" s="10">
        <f>+IF($H183=BF$6,$C183,0)-IF($I183=BF$6,$C183,0)</f>
        <v>0</v>
      </c>
      <c r="BG183" s="10">
        <f>+IF($H183=BG$6,$C183,0)-IF($I183=BG$6,$C183,0)</f>
        <v>0</v>
      </c>
      <c r="BH183" s="10">
        <f>+IF($H183=BH$6,$C183,0)-IF($I183=BH$6,$C183,0)</f>
        <v>0</v>
      </c>
      <c r="BI183" s="10">
        <f>+IF($H183=BI$6,$G183,0)-IF($I183=BI$6,$G183,0)</f>
        <v>0</v>
      </c>
      <c r="BJ183" s="10">
        <f>+IF($H183=BJ$6,$G183,0)-IF($I183=BJ$6,$G183,0)</f>
        <v>0</v>
      </c>
      <c r="BK183" s="10">
        <f>+IF($H183=BK$6,$G183,0)-IF($I183=BK$6,$G183,0)</f>
        <v>0</v>
      </c>
      <c r="BL183" s="10">
        <f>+IF($H183=BL$6,$G183,0)-IF($I183=BL$6,$G183,0)</f>
        <v>0</v>
      </c>
      <c r="BM183" s="10">
        <f>+IF($H183=BM$6,$G183,0)-IF($I183=BM$6,$G183,0)</f>
        <v>0</v>
      </c>
      <c r="BN183" s="10">
        <f>+IF($H183=BN$6,$G183,0)-IF($I183=BN$6,$G183,0)</f>
        <v>0</v>
      </c>
      <c r="BO183" s="10">
        <f>+IF($H183=BO$6,$G183,0)-IF($I183=BO$6,$G183,0)</f>
        <v>0</v>
      </c>
      <c r="BP183" s="10">
        <f>+IF($H183=BP$6,$G183,0)-IF($I183=BP$6,$G183,0)</f>
        <v>0</v>
      </c>
      <c r="BQ183" s="10">
        <f>+IF($H183=BQ$6,$G183,0)-IF($I183=BQ$6,$G183,0)</f>
        <v>0</v>
      </c>
      <c r="BR183" s="10">
        <f>SUM(J183:BQ183)</f>
        <v>0</v>
      </c>
    </row>
    <row r="184" spans="2:70" s="9" customFormat="1" x14ac:dyDescent="0.25">
      <c r="B184" s="16"/>
      <c r="C184" s="11"/>
      <c r="D184" s="11"/>
      <c r="E184" s="11">
        <f>ROUND(IF(D184='[1]Liste choix'!$C$8,0,IF($H184=$S$6,(C184/1.14975*0.05*0.5),C184/1.14975*0.05)),2)</f>
        <v>0</v>
      </c>
      <c r="F184" s="11">
        <f>ROUND(IF(D184='[1]Liste choix'!$C$8,0,IF($H184=$S$6,C184/1.14975*0.09975*0.5,C184/1.14975*0.09975)),2)</f>
        <v>0</v>
      </c>
      <c r="G184" s="11">
        <f>C184-E184-F184</f>
        <v>0</v>
      </c>
      <c r="J184" s="10">
        <f>+IF($H184=$J$6,$G184,0)-IF($I184=$J$6,$G184,0)</f>
        <v>0</v>
      </c>
      <c r="K184" s="10">
        <f>+IF($H184=K$6,$G184,0)-IF($I184=K$6,$G184,0)</f>
        <v>0</v>
      </c>
      <c r="L184" s="10">
        <f>+IF($H184=L$6,$G184,0)-IF($I184=L$6,$G184,0)</f>
        <v>0</v>
      </c>
      <c r="M184" s="10">
        <f>+IF($H184=M$6,$G184,0)-IF($I184=M$6,$G184,0)</f>
        <v>0</v>
      </c>
      <c r="N184" s="10">
        <f>+IF($H184=N$6,$G184,0)-IF($I184=N$6,$G184,0)</f>
        <v>0</v>
      </c>
      <c r="O184" s="10">
        <f>+IF($H184=O$6,$G184,0)-IF($I184=O$6,$G184,0)</f>
        <v>0</v>
      </c>
      <c r="P184" s="10">
        <f>+IF($H184=P$6,$G184,0)-IF($I184=P$6,$G184,0)</f>
        <v>0</v>
      </c>
      <c r="Q184" s="10">
        <f>+IF($H184=Q$6,$G184,0)-IF($I184=Q$6,$G184,0)</f>
        <v>0</v>
      </c>
      <c r="R184" s="10">
        <f>+IF($H184=R$6,$G184,0)-IF($I184=R$6,$G184,0)</f>
        <v>0</v>
      </c>
      <c r="S184" s="10">
        <f>+IF($H184=S$6,$G184,0)-IF($I184=S$6,$G184,0)</f>
        <v>0</v>
      </c>
      <c r="T184" s="10">
        <f>+IF($H184=T$6,$G184,0)-IF($I184=T$6,$G184,0)</f>
        <v>0</v>
      </c>
      <c r="U184" s="10">
        <f>+IF($H184=U$6,$G184,0)-IF($I184=U$6,$G184,0)</f>
        <v>0</v>
      </c>
      <c r="V184" s="10">
        <f>+IF($H184=V$6,$G184,0)-IF($I184=V$6,$G184,0)</f>
        <v>0</v>
      </c>
      <c r="W184" s="10">
        <f>+IF($H184=W$6,$G184,0)-IF($I184=W$6,$G184,0)</f>
        <v>0</v>
      </c>
      <c r="X184" s="10">
        <f>+IF($H184=X$6,$G184,0)-IF($I184=X$6,$G184,0)</f>
        <v>0</v>
      </c>
      <c r="Y184" s="10">
        <f>+IF($H184=Y$6,$G184,0)-IF($I184=Y$6,$G184,0)</f>
        <v>0</v>
      </c>
      <c r="Z184" s="10">
        <f>+IF($H184=Z$6,$G184,0)-IF($I184=Z$6,$G184,0)</f>
        <v>0</v>
      </c>
      <c r="AA184" s="10">
        <f>+IF($H184=AA$6,$G184,0)-IF($I184=AA$6,$G184,0)</f>
        <v>0</v>
      </c>
      <c r="AB184" s="10">
        <f>+IF($H184=AB$6,$G184,0)-IF($I184=AB$6,$G184,0)</f>
        <v>0</v>
      </c>
      <c r="AC184" s="10">
        <f>+IF($H184=AC$6,$G184,0)-IF($I184=AC$6,$G184,0)</f>
        <v>0</v>
      </c>
      <c r="AD184" s="10">
        <f>+IF($H184=AD$6,$G184,0)-IF($I184=AD$6,$G184,0)</f>
        <v>0</v>
      </c>
      <c r="AE184" s="10">
        <f>+IF($H184=AE$6,$G184,0)-IF($I184=AE$6,$G184,0)</f>
        <v>0</v>
      </c>
      <c r="AF184" s="10">
        <f>+IF($H184=AF$6,$G184,0)-IF($I184=AF$6,$G184,0)</f>
        <v>0</v>
      </c>
      <c r="AG184" s="10">
        <f>+IF($H184=AG$6,$C184,0)-IF($I184=AG$6,$C184,0)</f>
        <v>0</v>
      </c>
      <c r="AH184" s="10">
        <f>+IF($H184=AH$6,$C184,0)-IF($I184=AH$6,$C184,0)</f>
        <v>0</v>
      </c>
      <c r="AI184" s="10">
        <f>+IF($H184=AI$6,$C184,0)-IF($I184=AI$6,$C184,0)</f>
        <v>0</v>
      </c>
      <c r="AJ184" s="10">
        <f>+IF($H184=AJ$6,$C184,0)-IF($I184=AJ$6,$C184,0)</f>
        <v>0</v>
      </c>
      <c r="AK184" s="10">
        <f>IF(D184="payée",$E184,0)</f>
        <v>0</v>
      </c>
      <c r="AL184" s="10">
        <f>IF(D184="payée",$F184,0)</f>
        <v>0</v>
      </c>
      <c r="AM184" s="10">
        <f>IF(D184="perçue",-$E184,0)</f>
        <v>0</v>
      </c>
      <c r="AN184" s="10">
        <f>IF(D184="perçue",-$F184,0)</f>
        <v>0</v>
      </c>
      <c r="AO184" s="10">
        <f>+IF($H184=AO$6,$G184,0)-IF($I184=AO$6,$G184,0)</f>
        <v>0</v>
      </c>
      <c r="AP184" s="10">
        <f>+IF($H184=AP$6,$G184,0)-IF($I184=AP$6,$G184,0)</f>
        <v>0</v>
      </c>
      <c r="AQ184" s="10">
        <f>+IF($H184=AQ$6,$G184,0)-IF($I184=AQ$6,$G184,0)</f>
        <v>0</v>
      </c>
      <c r="AR184" s="10">
        <f>+IF($H184=AR$6,$G184,0)-IF($I184=AR$6,$G184,0)</f>
        <v>0</v>
      </c>
      <c r="AS184" s="10">
        <f>+IF($H184=AS$6,$G184,0)-IF($I184=AS$6,$G184,0)</f>
        <v>0</v>
      </c>
      <c r="AT184" s="10">
        <f>+IF($H184=AT$6,$G184,0)-IF($I184=AT$6,$G184,0)</f>
        <v>0</v>
      </c>
      <c r="AU184" s="10">
        <f>+IF($H184=AU$6,$G184,0)-IF($I184=AU$6,$G184,0)</f>
        <v>0</v>
      </c>
      <c r="AV184" s="10">
        <f>+IF($H184=AV$6,$G184,0)-IF($I184=AV$6,$G184,0)</f>
        <v>0</v>
      </c>
      <c r="AW184" s="10">
        <f>+IF($H184=AW$6,$G184,0)-IF($I184=AW$6,$G184,0)</f>
        <v>0</v>
      </c>
      <c r="AX184" s="10">
        <f>+IF($H184=AX$6,$G184,0)-IF($I184=AX$6,$G184,0)</f>
        <v>0</v>
      </c>
      <c r="AY184" s="10">
        <f>+IF($H184=AY$6,$G184,0)-IF($I184=AY$6,$G184,0)</f>
        <v>0</v>
      </c>
      <c r="AZ184" s="10">
        <f>+IF($H184=AZ$6,$G184,0)-IF($I184=AZ$6,$G184,0)</f>
        <v>0</v>
      </c>
      <c r="BA184" s="10">
        <f>+IF($H184=BA$6,$C184,0)-IF($I184=BA$6,$C184,0)</f>
        <v>0</v>
      </c>
      <c r="BB184" s="10">
        <f>+IF($H184=BB$6,$C184,0)-IF($I184=BB$6,$C184,0)</f>
        <v>0</v>
      </c>
      <c r="BC184" s="10">
        <f>+IF($H184=BC$6,$C184,0)-IF($I184=BC$6,$C184,0)</f>
        <v>0</v>
      </c>
      <c r="BD184" s="10">
        <f>+IF($H184=BD$6,$C184,0)-IF($I184=BD$6,$C184,0)</f>
        <v>0</v>
      </c>
      <c r="BE184" s="10">
        <f>+IF($H184=BE$6,$C184,0)-IF($I184=BE$6,$C184,0)</f>
        <v>0</v>
      </c>
      <c r="BF184" s="10">
        <f>+IF($H184=BF$6,$C184,0)-IF($I184=BF$6,$C184,0)</f>
        <v>0</v>
      </c>
      <c r="BG184" s="10">
        <f>+IF($H184=BG$6,$C184,0)-IF($I184=BG$6,$C184,0)</f>
        <v>0</v>
      </c>
      <c r="BH184" s="10">
        <f>+IF($H184=BH$6,$C184,0)-IF($I184=BH$6,$C184,0)</f>
        <v>0</v>
      </c>
      <c r="BI184" s="10">
        <f>+IF($H184=BI$6,$G184,0)-IF($I184=BI$6,$G184,0)</f>
        <v>0</v>
      </c>
      <c r="BJ184" s="10">
        <f>+IF($H184=BJ$6,$G184,0)-IF($I184=BJ$6,$G184,0)</f>
        <v>0</v>
      </c>
      <c r="BK184" s="10">
        <f>+IF($H184=BK$6,$G184,0)-IF($I184=BK$6,$G184,0)</f>
        <v>0</v>
      </c>
      <c r="BL184" s="10">
        <f>+IF($H184=BL$6,$G184,0)-IF($I184=BL$6,$G184,0)</f>
        <v>0</v>
      </c>
      <c r="BM184" s="10">
        <f>+IF($H184=BM$6,$G184,0)-IF($I184=BM$6,$G184,0)</f>
        <v>0</v>
      </c>
      <c r="BN184" s="10">
        <f>+IF($H184=BN$6,$G184,0)-IF($I184=BN$6,$G184,0)</f>
        <v>0</v>
      </c>
      <c r="BO184" s="10">
        <f>+IF($H184=BO$6,$G184,0)-IF($I184=BO$6,$G184,0)</f>
        <v>0</v>
      </c>
      <c r="BP184" s="10">
        <f>+IF($H184=BP$6,$G184,0)-IF($I184=BP$6,$G184,0)</f>
        <v>0</v>
      </c>
      <c r="BQ184" s="10">
        <f>+IF($H184=BQ$6,$G184,0)-IF($I184=BQ$6,$G184,0)</f>
        <v>0</v>
      </c>
      <c r="BR184" s="10">
        <f>SUM(J184:BQ184)</f>
        <v>0</v>
      </c>
    </row>
    <row r="185" spans="2:70" s="9" customFormat="1" x14ac:dyDescent="0.25">
      <c r="B185" s="16"/>
      <c r="C185" s="11"/>
      <c r="D185" s="11"/>
      <c r="E185" s="11">
        <f>ROUND(IF(D185='[1]Liste choix'!$C$8,0,IF($H185=$S$6,(C185/1.14975*0.05*0.5),C185/1.14975*0.05)),2)</f>
        <v>0</v>
      </c>
      <c r="F185" s="11">
        <f>ROUND(IF(D185='[1]Liste choix'!$C$8,0,IF($H185=$S$6,C185/1.14975*0.09975*0.5,C185/1.14975*0.09975)),2)</f>
        <v>0</v>
      </c>
      <c r="G185" s="11">
        <f>C185-E185-F185</f>
        <v>0</v>
      </c>
      <c r="J185" s="10">
        <f>+IF($H185=$J$6,$G185,0)-IF($I185=$J$6,$G185,0)</f>
        <v>0</v>
      </c>
      <c r="K185" s="10">
        <f>+IF($H185=K$6,$G185,0)-IF($I185=K$6,$G185,0)</f>
        <v>0</v>
      </c>
      <c r="L185" s="10">
        <f>+IF($H185=L$6,$G185,0)-IF($I185=L$6,$G185,0)</f>
        <v>0</v>
      </c>
      <c r="M185" s="10">
        <f>+IF($H185=M$6,$G185,0)-IF($I185=M$6,$G185,0)</f>
        <v>0</v>
      </c>
      <c r="N185" s="10">
        <f>+IF($H185=N$6,$G185,0)-IF($I185=N$6,$G185,0)</f>
        <v>0</v>
      </c>
      <c r="O185" s="10">
        <f>+IF($H185=O$6,$G185,0)-IF($I185=O$6,$G185,0)</f>
        <v>0</v>
      </c>
      <c r="P185" s="10">
        <f>+IF($H185=P$6,$G185,0)-IF($I185=P$6,$G185,0)</f>
        <v>0</v>
      </c>
      <c r="Q185" s="10">
        <f>+IF($H185=Q$6,$G185,0)-IF($I185=Q$6,$G185,0)</f>
        <v>0</v>
      </c>
      <c r="R185" s="10">
        <f>+IF($H185=R$6,$G185,0)-IF($I185=R$6,$G185,0)</f>
        <v>0</v>
      </c>
      <c r="S185" s="10">
        <f>+IF($H185=S$6,$G185,0)-IF($I185=S$6,$G185,0)</f>
        <v>0</v>
      </c>
      <c r="T185" s="10">
        <f>+IF($H185=T$6,$G185,0)-IF($I185=T$6,$G185,0)</f>
        <v>0</v>
      </c>
      <c r="U185" s="10">
        <f>+IF($H185=U$6,$G185,0)-IF($I185=U$6,$G185,0)</f>
        <v>0</v>
      </c>
      <c r="V185" s="10">
        <f>+IF($H185=V$6,$G185,0)-IF($I185=V$6,$G185,0)</f>
        <v>0</v>
      </c>
      <c r="W185" s="10">
        <f>+IF($H185=W$6,$G185,0)-IF($I185=W$6,$G185,0)</f>
        <v>0</v>
      </c>
      <c r="X185" s="10">
        <f>+IF($H185=X$6,$G185,0)-IF($I185=X$6,$G185,0)</f>
        <v>0</v>
      </c>
      <c r="Y185" s="10">
        <f>+IF($H185=Y$6,$G185,0)-IF($I185=Y$6,$G185,0)</f>
        <v>0</v>
      </c>
      <c r="Z185" s="10">
        <f>+IF($H185=Z$6,$G185,0)-IF($I185=Z$6,$G185,0)</f>
        <v>0</v>
      </c>
      <c r="AA185" s="10">
        <f>+IF($H185=AA$6,$G185,0)-IF($I185=AA$6,$G185,0)</f>
        <v>0</v>
      </c>
      <c r="AB185" s="10">
        <f>+IF($H185=AB$6,$G185,0)-IF($I185=AB$6,$G185,0)</f>
        <v>0</v>
      </c>
      <c r="AC185" s="10">
        <f>+IF($H185=AC$6,$G185,0)-IF($I185=AC$6,$G185,0)</f>
        <v>0</v>
      </c>
      <c r="AD185" s="10">
        <f>+IF($H185=AD$6,$G185,0)-IF($I185=AD$6,$G185,0)</f>
        <v>0</v>
      </c>
      <c r="AE185" s="10">
        <f>+IF($H185=AE$6,$G185,0)-IF($I185=AE$6,$G185,0)</f>
        <v>0</v>
      </c>
      <c r="AF185" s="10">
        <f>+IF($H185=AF$6,$G185,0)-IF($I185=AF$6,$G185,0)</f>
        <v>0</v>
      </c>
      <c r="AG185" s="10">
        <f>+IF($H185=AG$6,$C185,0)-IF($I185=AG$6,$C185,0)</f>
        <v>0</v>
      </c>
      <c r="AH185" s="10">
        <f>+IF($H185=AH$6,$C185,0)-IF($I185=AH$6,$C185,0)</f>
        <v>0</v>
      </c>
      <c r="AI185" s="10">
        <f>+IF($H185=AI$6,$C185,0)-IF($I185=AI$6,$C185,0)</f>
        <v>0</v>
      </c>
      <c r="AJ185" s="10">
        <f>+IF($H185=AJ$6,$C185,0)-IF($I185=AJ$6,$C185,0)</f>
        <v>0</v>
      </c>
      <c r="AK185" s="10">
        <f>IF(D185="payée",$E185,0)</f>
        <v>0</v>
      </c>
      <c r="AL185" s="10">
        <f>IF(D185="payée",$F185,0)</f>
        <v>0</v>
      </c>
      <c r="AM185" s="10">
        <f>IF(D185="perçue",-$E185,0)</f>
        <v>0</v>
      </c>
      <c r="AN185" s="10">
        <f>IF(D185="perçue",-$F185,0)</f>
        <v>0</v>
      </c>
      <c r="AO185" s="10">
        <f>+IF($H185=AO$6,$G185,0)-IF($I185=AO$6,$G185,0)</f>
        <v>0</v>
      </c>
      <c r="AP185" s="10">
        <f>+IF($H185=AP$6,$G185,0)-IF($I185=AP$6,$G185,0)</f>
        <v>0</v>
      </c>
      <c r="AQ185" s="10">
        <f>+IF($H185=AQ$6,$G185,0)-IF($I185=AQ$6,$G185,0)</f>
        <v>0</v>
      </c>
      <c r="AR185" s="10">
        <f>+IF($H185=AR$6,$G185,0)-IF($I185=AR$6,$G185,0)</f>
        <v>0</v>
      </c>
      <c r="AS185" s="10">
        <f>+IF($H185=AS$6,$G185,0)-IF($I185=AS$6,$G185,0)</f>
        <v>0</v>
      </c>
      <c r="AT185" s="10">
        <f>+IF($H185=AT$6,$G185,0)-IF($I185=AT$6,$G185,0)</f>
        <v>0</v>
      </c>
      <c r="AU185" s="10">
        <f>+IF($H185=AU$6,$G185,0)-IF($I185=AU$6,$G185,0)</f>
        <v>0</v>
      </c>
      <c r="AV185" s="10">
        <f>+IF($H185=AV$6,$G185,0)-IF($I185=AV$6,$G185,0)</f>
        <v>0</v>
      </c>
      <c r="AW185" s="10">
        <f>+IF($H185=AW$6,$G185,0)-IF($I185=AW$6,$G185,0)</f>
        <v>0</v>
      </c>
      <c r="AX185" s="10">
        <f>+IF($H185=AX$6,$G185,0)-IF($I185=AX$6,$G185,0)</f>
        <v>0</v>
      </c>
      <c r="AY185" s="10">
        <f>+IF($H185=AY$6,$G185,0)-IF($I185=AY$6,$G185,0)</f>
        <v>0</v>
      </c>
      <c r="AZ185" s="10">
        <f>+IF($H185=AZ$6,$G185,0)-IF($I185=AZ$6,$G185,0)</f>
        <v>0</v>
      </c>
      <c r="BA185" s="10">
        <f>+IF($H185=BA$6,$C185,0)-IF($I185=BA$6,$C185,0)</f>
        <v>0</v>
      </c>
      <c r="BB185" s="10">
        <f>+IF($H185=BB$6,$C185,0)-IF($I185=BB$6,$C185,0)</f>
        <v>0</v>
      </c>
      <c r="BC185" s="10">
        <f>+IF($H185=BC$6,$C185,0)-IF($I185=BC$6,$C185,0)</f>
        <v>0</v>
      </c>
      <c r="BD185" s="10">
        <f>+IF($H185=BD$6,$C185,0)-IF($I185=BD$6,$C185,0)</f>
        <v>0</v>
      </c>
      <c r="BE185" s="10">
        <f>+IF($H185=BE$6,$C185,0)-IF($I185=BE$6,$C185,0)</f>
        <v>0</v>
      </c>
      <c r="BF185" s="10">
        <f>+IF($H185=BF$6,$C185,0)-IF($I185=BF$6,$C185,0)</f>
        <v>0</v>
      </c>
      <c r="BG185" s="10">
        <f>+IF($H185=BG$6,$C185,0)-IF($I185=BG$6,$C185,0)</f>
        <v>0</v>
      </c>
      <c r="BH185" s="10">
        <f>+IF($H185=BH$6,$C185,0)-IF($I185=BH$6,$C185,0)</f>
        <v>0</v>
      </c>
      <c r="BI185" s="10">
        <f>+IF($H185=BI$6,$G185,0)-IF($I185=BI$6,$G185,0)</f>
        <v>0</v>
      </c>
      <c r="BJ185" s="10">
        <f>+IF($H185=BJ$6,$G185,0)-IF($I185=BJ$6,$G185,0)</f>
        <v>0</v>
      </c>
      <c r="BK185" s="10">
        <f>+IF($H185=BK$6,$G185,0)-IF($I185=BK$6,$G185,0)</f>
        <v>0</v>
      </c>
      <c r="BL185" s="10">
        <f>+IF($H185=BL$6,$G185,0)-IF($I185=BL$6,$G185,0)</f>
        <v>0</v>
      </c>
      <c r="BM185" s="10">
        <f>+IF($H185=BM$6,$G185,0)-IF($I185=BM$6,$G185,0)</f>
        <v>0</v>
      </c>
      <c r="BN185" s="10">
        <f>+IF($H185=BN$6,$G185,0)-IF($I185=BN$6,$G185,0)</f>
        <v>0</v>
      </c>
      <c r="BO185" s="10">
        <f>+IF($H185=BO$6,$G185,0)-IF($I185=BO$6,$G185,0)</f>
        <v>0</v>
      </c>
      <c r="BP185" s="10">
        <f>+IF($H185=BP$6,$G185,0)-IF($I185=BP$6,$G185,0)</f>
        <v>0</v>
      </c>
      <c r="BQ185" s="10">
        <f>+IF($H185=BQ$6,$G185,0)-IF($I185=BQ$6,$G185,0)</f>
        <v>0</v>
      </c>
      <c r="BR185" s="10">
        <f>SUM(J185:BQ185)</f>
        <v>0</v>
      </c>
    </row>
    <row r="186" spans="2:70" s="9" customFormat="1" x14ac:dyDescent="0.25">
      <c r="B186" s="16"/>
      <c r="C186" s="11"/>
      <c r="D186" s="11"/>
      <c r="E186" s="11">
        <f>ROUND(IF(D186='[1]Liste choix'!$C$8,0,IF($H186=$S$6,(C186/1.14975*0.05*0.5),C186/1.14975*0.05)),2)</f>
        <v>0</v>
      </c>
      <c r="F186" s="11">
        <f>ROUND(IF(D186='[1]Liste choix'!$C$8,0,IF($H186=$S$6,C186/1.14975*0.09975*0.5,C186/1.14975*0.09975)),2)</f>
        <v>0</v>
      </c>
      <c r="G186" s="11">
        <f>C186-E186-F186</f>
        <v>0</v>
      </c>
      <c r="J186" s="10">
        <f>+IF($H186=$J$6,$G186,0)-IF($I186=$J$6,$G186,0)</f>
        <v>0</v>
      </c>
      <c r="K186" s="10">
        <f>+IF($H186=K$6,$G186,0)-IF($I186=K$6,$G186,0)</f>
        <v>0</v>
      </c>
      <c r="L186" s="10">
        <f>+IF($H186=L$6,$G186,0)-IF($I186=L$6,$G186,0)</f>
        <v>0</v>
      </c>
      <c r="M186" s="10">
        <f>+IF($H186=M$6,$G186,0)-IF($I186=M$6,$G186,0)</f>
        <v>0</v>
      </c>
      <c r="N186" s="10">
        <f>+IF($H186=N$6,$G186,0)-IF($I186=N$6,$G186,0)</f>
        <v>0</v>
      </c>
      <c r="O186" s="10">
        <f>+IF($H186=O$6,$G186,0)-IF($I186=O$6,$G186,0)</f>
        <v>0</v>
      </c>
      <c r="P186" s="10">
        <f>+IF($H186=P$6,$G186,0)-IF($I186=P$6,$G186,0)</f>
        <v>0</v>
      </c>
      <c r="Q186" s="10">
        <f>+IF($H186=Q$6,$G186,0)-IF($I186=Q$6,$G186,0)</f>
        <v>0</v>
      </c>
      <c r="R186" s="10">
        <f>+IF($H186=R$6,$G186,0)-IF($I186=R$6,$G186,0)</f>
        <v>0</v>
      </c>
      <c r="S186" s="10">
        <f>+IF($H186=S$6,$G186,0)-IF($I186=S$6,$G186,0)</f>
        <v>0</v>
      </c>
      <c r="T186" s="10">
        <f>+IF($H186=T$6,$G186,0)-IF($I186=T$6,$G186,0)</f>
        <v>0</v>
      </c>
      <c r="U186" s="10">
        <f>+IF($H186=U$6,$G186,0)-IF($I186=U$6,$G186,0)</f>
        <v>0</v>
      </c>
      <c r="V186" s="10">
        <f>+IF($H186=V$6,$G186,0)-IF($I186=V$6,$G186,0)</f>
        <v>0</v>
      </c>
      <c r="W186" s="10">
        <f>+IF($H186=W$6,$G186,0)-IF($I186=W$6,$G186,0)</f>
        <v>0</v>
      </c>
      <c r="X186" s="10">
        <f>+IF($H186=X$6,$G186,0)-IF($I186=X$6,$G186,0)</f>
        <v>0</v>
      </c>
      <c r="Y186" s="10">
        <f>+IF($H186=Y$6,$G186,0)-IF($I186=Y$6,$G186,0)</f>
        <v>0</v>
      </c>
      <c r="Z186" s="10">
        <f>+IF($H186=Z$6,$G186,0)-IF($I186=Z$6,$G186,0)</f>
        <v>0</v>
      </c>
      <c r="AA186" s="10">
        <f>+IF($H186=AA$6,$G186,0)-IF($I186=AA$6,$G186,0)</f>
        <v>0</v>
      </c>
      <c r="AB186" s="10">
        <f>+IF($H186=AB$6,$G186,0)-IF($I186=AB$6,$G186,0)</f>
        <v>0</v>
      </c>
      <c r="AC186" s="10">
        <f>+IF($H186=AC$6,$G186,0)-IF($I186=AC$6,$G186,0)</f>
        <v>0</v>
      </c>
      <c r="AD186" s="10">
        <f>+IF($H186=AD$6,$G186,0)-IF($I186=AD$6,$G186,0)</f>
        <v>0</v>
      </c>
      <c r="AE186" s="10">
        <f>+IF($H186=AE$6,$G186,0)-IF($I186=AE$6,$G186,0)</f>
        <v>0</v>
      </c>
      <c r="AF186" s="10">
        <f>+IF($H186=AF$6,$G186,0)-IF($I186=AF$6,$G186,0)</f>
        <v>0</v>
      </c>
      <c r="AG186" s="10">
        <f>+IF($H186=AG$6,$C186,0)-IF($I186=AG$6,$C186,0)</f>
        <v>0</v>
      </c>
      <c r="AH186" s="10">
        <f>+IF($H186=AH$6,$C186,0)-IF($I186=AH$6,$C186,0)</f>
        <v>0</v>
      </c>
      <c r="AI186" s="10">
        <f>+IF($H186=AI$6,$C186,0)-IF($I186=AI$6,$C186,0)</f>
        <v>0</v>
      </c>
      <c r="AJ186" s="10">
        <f>+IF($H186=AJ$6,$C186,0)-IF($I186=AJ$6,$C186,0)</f>
        <v>0</v>
      </c>
      <c r="AK186" s="10">
        <f>IF(D186="payée",$E186,0)</f>
        <v>0</v>
      </c>
      <c r="AL186" s="10">
        <f>IF(D186="payée",$F186,0)</f>
        <v>0</v>
      </c>
      <c r="AM186" s="10">
        <f>IF(D186="perçue",-$E186,0)</f>
        <v>0</v>
      </c>
      <c r="AN186" s="10">
        <f>IF(D186="perçue",-$F186,0)</f>
        <v>0</v>
      </c>
      <c r="AO186" s="10">
        <f>+IF($H186=AO$6,$G186,0)-IF($I186=AO$6,$G186,0)</f>
        <v>0</v>
      </c>
      <c r="AP186" s="10">
        <f>+IF($H186=AP$6,$G186,0)-IF($I186=AP$6,$G186,0)</f>
        <v>0</v>
      </c>
      <c r="AQ186" s="10">
        <f>+IF($H186=AQ$6,$G186,0)-IF($I186=AQ$6,$G186,0)</f>
        <v>0</v>
      </c>
      <c r="AR186" s="10">
        <f>+IF($H186=AR$6,$G186,0)-IF($I186=AR$6,$G186,0)</f>
        <v>0</v>
      </c>
      <c r="AS186" s="10">
        <f>+IF($H186=AS$6,$G186,0)-IF($I186=AS$6,$G186,0)</f>
        <v>0</v>
      </c>
      <c r="AT186" s="10">
        <f>+IF($H186=AT$6,$G186,0)-IF($I186=AT$6,$G186,0)</f>
        <v>0</v>
      </c>
      <c r="AU186" s="10">
        <f>+IF($H186=AU$6,$G186,0)-IF($I186=AU$6,$G186,0)</f>
        <v>0</v>
      </c>
      <c r="AV186" s="10">
        <f>+IF($H186=AV$6,$G186,0)-IF($I186=AV$6,$G186,0)</f>
        <v>0</v>
      </c>
      <c r="AW186" s="10">
        <f>+IF($H186=AW$6,$G186,0)-IF($I186=AW$6,$G186,0)</f>
        <v>0</v>
      </c>
      <c r="AX186" s="10">
        <f>+IF($H186=AX$6,$G186,0)-IF($I186=AX$6,$G186,0)</f>
        <v>0</v>
      </c>
      <c r="AY186" s="10">
        <f>+IF($H186=AY$6,$G186,0)-IF($I186=AY$6,$G186,0)</f>
        <v>0</v>
      </c>
      <c r="AZ186" s="10">
        <f>+IF($H186=AZ$6,$G186,0)-IF($I186=AZ$6,$G186,0)</f>
        <v>0</v>
      </c>
      <c r="BA186" s="10">
        <f>+IF($H186=BA$6,$C186,0)-IF($I186=BA$6,$C186,0)</f>
        <v>0</v>
      </c>
      <c r="BB186" s="10">
        <f>+IF($H186=BB$6,$C186,0)-IF($I186=BB$6,$C186,0)</f>
        <v>0</v>
      </c>
      <c r="BC186" s="10">
        <f>+IF($H186=BC$6,$C186,0)-IF($I186=BC$6,$C186,0)</f>
        <v>0</v>
      </c>
      <c r="BD186" s="10">
        <f>+IF($H186=BD$6,$C186,0)-IF($I186=BD$6,$C186,0)</f>
        <v>0</v>
      </c>
      <c r="BE186" s="10">
        <f>+IF($H186=BE$6,$C186,0)-IF($I186=BE$6,$C186,0)</f>
        <v>0</v>
      </c>
      <c r="BF186" s="10">
        <f>+IF($H186=BF$6,$C186,0)-IF($I186=BF$6,$C186,0)</f>
        <v>0</v>
      </c>
      <c r="BG186" s="10">
        <f>+IF($H186=BG$6,$C186,0)-IF($I186=BG$6,$C186,0)</f>
        <v>0</v>
      </c>
      <c r="BH186" s="10">
        <f>+IF($H186=BH$6,$C186,0)-IF($I186=BH$6,$C186,0)</f>
        <v>0</v>
      </c>
      <c r="BI186" s="10">
        <f>+IF($H186=BI$6,$G186,0)-IF($I186=BI$6,$G186,0)</f>
        <v>0</v>
      </c>
      <c r="BJ186" s="10">
        <f>+IF($H186=BJ$6,$G186,0)-IF($I186=BJ$6,$G186,0)</f>
        <v>0</v>
      </c>
      <c r="BK186" s="10">
        <f>+IF($H186=BK$6,$G186,0)-IF($I186=BK$6,$G186,0)</f>
        <v>0</v>
      </c>
      <c r="BL186" s="10">
        <f>+IF($H186=BL$6,$G186,0)-IF($I186=BL$6,$G186,0)</f>
        <v>0</v>
      </c>
      <c r="BM186" s="10">
        <f>+IF($H186=BM$6,$G186,0)-IF($I186=BM$6,$G186,0)</f>
        <v>0</v>
      </c>
      <c r="BN186" s="10">
        <f>+IF($H186=BN$6,$G186,0)-IF($I186=BN$6,$G186,0)</f>
        <v>0</v>
      </c>
      <c r="BO186" s="10">
        <f>+IF($H186=BO$6,$G186,0)-IF($I186=BO$6,$G186,0)</f>
        <v>0</v>
      </c>
      <c r="BP186" s="10">
        <f>+IF($H186=BP$6,$G186,0)-IF($I186=BP$6,$G186,0)</f>
        <v>0</v>
      </c>
      <c r="BQ186" s="10">
        <f>+IF($H186=BQ$6,$G186,0)-IF($I186=BQ$6,$G186,0)</f>
        <v>0</v>
      </c>
      <c r="BR186" s="10">
        <f>SUM(J186:BQ186)</f>
        <v>0</v>
      </c>
    </row>
    <row r="187" spans="2:70" s="9" customFormat="1" x14ac:dyDescent="0.25">
      <c r="B187" s="16"/>
      <c r="C187" s="11"/>
      <c r="D187" s="11"/>
      <c r="E187" s="11">
        <f>ROUND(IF(D187='[1]Liste choix'!$C$8,0,IF($H187=$S$6,(C187/1.14975*0.05*0.5),C187/1.14975*0.05)),2)</f>
        <v>0</v>
      </c>
      <c r="F187" s="11">
        <f>ROUND(IF(D187='[1]Liste choix'!$C$8,0,IF($H187=$S$6,C187/1.14975*0.09975*0.5,C187/1.14975*0.09975)),2)</f>
        <v>0</v>
      </c>
      <c r="G187" s="11">
        <f>C187-E187-F187</f>
        <v>0</v>
      </c>
      <c r="J187" s="10">
        <f>+IF($H187=$J$6,$G187,0)-IF($I187=$J$6,$G187,0)</f>
        <v>0</v>
      </c>
      <c r="K187" s="10">
        <f>+IF($H187=K$6,$G187,0)-IF($I187=K$6,$G187,0)</f>
        <v>0</v>
      </c>
      <c r="L187" s="10">
        <f>+IF($H187=L$6,$G187,0)-IF($I187=L$6,$G187,0)</f>
        <v>0</v>
      </c>
      <c r="M187" s="10">
        <f>+IF($H187=M$6,$G187,0)-IF($I187=M$6,$G187,0)</f>
        <v>0</v>
      </c>
      <c r="N187" s="10">
        <f>+IF($H187=N$6,$G187,0)-IF($I187=N$6,$G187,0)</f>
        <v>0</v>
      </c>
      <c r="O187" s="10">
        <f>+IF($H187=O$6,$G187,0)-IF($I187=O$6,$G187,0)</f>
        <v>0</v>
      </c>
      <c r="P187" s="10">
        <f>+IF($H187=P$6,$G187,0)-IF($I187=P$6,$G187,0)</f>
        <v>0</v>
      </c>
      <c r="Q187" s="10">
        <f>+IF($H187=Q$6,$G187,0)-IF($I187=Q$6,$G187,0)</f>
        <v>0</v>
      </c>
      <c r="R187" s="10">
        <f>+IF($H187=R$6,$G187,0)-IF($I187=R$6,$G187,0)</f>
        <v>0</v>
      </c>
      <c r="S187" s="10">
        <f>+IF($H187=S$6,$G187,0)-IF($I187=S$6,$G187,0)</f>
        <v>0</v>
      </c>
      <c r="T187" s="10">
        <f>+IF($H187=T$6,$G187,0)-IF($I187=T$6,$G187,0)</f>
        <v>0</v>
      </c>
      <c r="U187" s="10">
        <f>+IF($H187=U$6,$G187,0)-IF($I187=U$6,$G187,0)</f>
        <v>0</v>
      </c>
      <c r="V187" s="10">
        <f>+IF($H187=V$6,$G187,0)-IF($I187=V$6,$G187,0)</f>
        <v>0</v>
      </c>
      <c r="W187" s="10">
        <f>+IF($H187=W$6,$G187,0)-IF($I187=W$6,$G187,0)</f>
        <v>0</v>
      </c>
      <c r="X187" s="10">
        <f>+IF($H187=X$6,$G187,0)-IF($I187=X$6,$G187,0)</f>
        <v>0</v>
      </c>
      <c r="Y187" s="10">
        <f>+IF($H187=Y$6,$G187,0)-IF($I187=Y$6,$G187,0)</f>
        <v>0</v>
      </c>
      <c r="Z187" s="10">
        <f>+IF($H187=Z$6,$G187,0)-IF($I187=Z$6,$G187,0)</f>
        <v>0</v>
      </c>
      <c r="AA187" s="10">
        <f>+IF($H187=AA$6,$G187,0)-IF($I187=AA$6,$G187,0)</f>
        <v>0</v>
      </c>
      <c r="AB187" s="10">
        <f>+IF($H187=AB$6,$G187,0)-IF($I187=AB$6,$G187,0)</f>
        <v>0</v>
      </c>
      <c r="AC187" s="10">
        <f>+IF($H187=AC$6,$G187,0)-IF($I187=AC$6,$G187,0)</f>
        <v>0</v>
      </c>
      <c r="AD187" s="10">
        <f>+IF($H187=AD$6,$G187,0)-IF($I187=AD$6,$G187,0)</f>
        <v>0</v>
      </c>
      <c r="AE187" s="10">
        <f>+IF($H187=AE$6,$G187,0)-IF($I187=AE$6,$G187,0)</f>
        <v>0</v>
      </c>
      <c r="AF187" s="10">
        <f>+IF($H187=AF$6,$G187,0)-IF($I187=AF$6,$G187,0)</f>
        <v>0</v>
      </c>
      <c r="AG187" s="10">
        <f>+IF($H187=AG$6,$C187,0)-IF($I187=AG$6,$C187,0)</f>
        <v>0</v>
      </c>
      <c r="AH187" s="10">
        <f>+IF($H187=AH$6,$C187,0)-IF($I187=AH$6,$C187,0)</f>
        <v>0</v>
      </c>
      <c r="AI187" s="10">
        <f>+IF($H187=AI$6,$C187,0)-IF($I187=AI$6,$C187,0)</f>
        <v>0</v>
      </c>
      <c r="AJ187" s="10">
        <f>+IF($H187=AJ$6,$C187,0)-IF($I187=AJ$6,$C187,0)</f>
        <v>0</v>
      </c>
      <c r="AK187" s="10">
        <f>IF(D187="payée",$E187,0)</f>
        <v>0</v>
      </c>
      <c r="AL187" s="10">
        <f>IF(D187="payée",$F187,0)</f>
        <v>0</v>
      </c>
      <c r="AM187" s="10">
        <f>IF(D187="perçue",-$E187,0)</f>
        <v>0</v>
      </c>
      <c r="AN187" s="10">
        <f>IF(D187="perçue",-$F187,0)</f>
        <v>0</v>
      </c>
      <c r="AO187" s="10">
        <f>+IF($H187=AO$6,$G187,0)-IF($I187=AO$6,$G187,0)</f>
        <v>0</v>
      </c>
      <c r="AP187" s="10">
        <f>+IF($H187=AP$6,$G187,0)-IF($I187=AP$6,$G187,0)</f>
        <v>0</v>
      </c>
      <c r="AQ187" s="10">
        <f>+IF($H187=AQ$6,$G187,0)-IF($I187=AQ$6,$G187,0)</f>
        <v>0</v>
      </c>
      <c r="AR187" s="10">
        <f>+IF($H187=AR$6,$G187,0)-IF($I187=AR$6,$G187,0)</f>
        <v>0</v>
      </c>
      <c r="AS187" s="10">
        <f>+IF($H187=AS$6,$G187,0)-IF($I187=AS$6,$G187,0)</f>
        <v>0</v>
      </c>
      <c r="AT187" s="10">
        <f>+IF($H187=AT$6,$G187,0)-IF($I187=AT$6,$G187,0)</f>
        <v>0</v>
      </c>
      <c r="AU187" s="10">
        <f>+IF($H187=AU$6,$G187,0)-IF($I187=AU$6,$G187,0)</f>
        <v>0</v>
      </c>
      <c r="AV187" s="10">
        <f>+IF($H187=AV$6,$G187,0)-IF($I187=AV$6,$G187,0)</f>
        <v>0</v>
      </c>
      <c r="AW187" s="10">
        <f>+IF($H187=AW$6,$G187,0)-IF($I187=AW$6,$G187,0)</f>
        <v>0</v>
      </c>
      <c r="AX187" s="10">
        <f>+IF($H187=AX$6,$G187,0)-IF($I187=AX$6,$G187,0)</f>
        <v>0</v>
      </c>
      <c r="AY187" s="10">
        <f>+IF($H187=AY$6,$G187,0)-IF($I187=AY$6,$G187,0)</f>
        <v>0</v>
      </c>
      <c r="AZ187" s="10">
        <f>+IF($H187=AZ$6,$G187,0)-IF($I187=AZ$6,$G187,0)</f>
        <v>0</v>
      </c>
      <c r="BA187" s="10">
        <f>+IF($H187=BA$6,$C187,0)-IF($I187=BA$6,$C187,0)</f>
        <v>0</v>
      </c>
      <c r="BB187" s="10">
        <f>+IF($H187=BB$6,$C187,0)-IF($I187=BB$6,$C187,0)</f>
        <v>0</v>
      </c>
      <c r="BC187" s="10">
        <f>+IF($H187=BC$6,$C187,0)-IF($I187=BC$6,$C187,0)</f>
        <v>0</v>
      </c>
      <c r="BD187" s="10">
        <f>+IF($H187=BD$6,$C187,0)-IF($I187=BD$6,$C187,0)</f>
        <v>0</v>
      </c>
      <c r="BE187" s="10">
        <f>+IF($H187=BE$6,$C187,0)-IF($I187=BE$6,$C187,0)</f>
        <v>0</v>
      </c>
      <c r="BF187" s="10">
        <f>+IF($H187=BF$6,$C187,0)-IF($I187=BF$6,$C187,0)</f>
        <v>0</v>
      </c>
      <c r="BG187" s="10">
        <f>+IF($H187=BG$6,$C187,0)-IF($I187=BG$6,$C187,0)</f>
        <v>0</v>
      </c>
      <c r="BH187" s="10">
        <f>+IF($H187=BH$6,$C187,0)-IF($I187=BH$6,$C187,0)</f>
        <v>0</v>
      </c>
      <c r="BI187" s="10">
        <f>+IF($H187=BI$6,$G187,0)-IF($I187=BI$6,$G187,0)</f>
        <v>0</v>
      </c>
      <c r="BJ187" s="10">
        <f>+IF($H187=BJ$6,$G187,0)-IF($I187=BJ$6,$G187,0)</f>
        <v>0</v>
      </c>
      <c r="BK187" s="10">
        <f>+IF($H187=BK$6,$G187,0)-IF($I187=BK$6,$G187,0)</f>
        <v>0</v>
      </c>
      <c r="BL187" s="10">
        <f>+IF($H187=BL$6,$G187,0)-IF($I187=BL$6,$G187,0)</f>
        <v>0</v>
      </c>
      <c r="BM187" s="10">
        <f>+IF($H187=BM$6,$G187,0)-IF($I187=BM$6,$G187,0)</f>
        <v>0</v>
      </c>
      <c r="BN187" s="10">
        <f>+IF($H187=BN$6,$G187,0)-IF($I187=BN$6,$G187,0)</f>
        <v>0</v>
      </c>
      <c r="BO187" s="10">
        <f>+IF($H187=BO$6,$G187,0)-IF($I187=BO$6,$G187,0)</f>
        <v>0</v>
      </c>
      <c r="BP187" s="10">
        <f>+IF($H187=BP$6,$G187,0)-IF($I187=BP$6,$G187,0)</f>
        <v>0</v>
      </c>
      <c r="BQ187" s="10">
        <f>+IF($H187=BQ$6,$G187,0)-IF($I187=BQ$6,$G187,0)</f>
        <v>0</v>
      </c>
      <c r="BR187" s="10">
        <f>SUM(J187:BQ187)</f>
        <v>0</v>
      </c>
    </row>
    <row r="188" spans="2:70" s="9" customFormat="1" x14ac:dyDescent="0.25">
      <c r="B188" s="16"/>
      <c r="C188" s="11"/>
      <c r="D188" s="11"/>
      <c r="E188" s="11">
        <f>ROUND(IF(D188='[1]Liste choix'!$C$8,0,IF($H188=$S$6,(C188/1.14975*0.05*0.5),C188/1.14975*0.05)),2)</f>
        <v>0</v>
      </c>
      <c r="F188" s="11">
        <f>ROUND(IF(D188='[1]Liste choix'!$C$8,0,IF($H188=$S$6,C188/1.14975*0.09975*0.5,C188/1.14975*0.09975)),2)</f>
        <v>0</v>
      </c>
      <c r="G188" s="11">
        <f>C188-E188-F188</f>
        <v>0</v>
      </c>
      <c r="J188" s="10">
        <f>+IF($H188=$J$6,$G188,0)-IF($I188=$J$6,$G188,0)</f>
        <v>0</v>
      </c>
      <c r="K188" s="10">
        <f>+IF($H188=K$6,$G188,0)-IF($I188=K$6,$G188,0)</f>
        <v>0</v>
      </c>
      <c r="L188" s="10">
        <f>+IF($H188=L$6,$G188,0)-IF($I188=L$6,$G188,0)</f>
        <v>0</v>
      </c>
      <c r="M188" s="10">
        <f>+IF($H188=M$6,$G188,0)-IF($I188=M$6,$G188,0)</f>
        <v>0</v>
      </c>
      <c r="N188" s="10">
        <f>+IF($H188=N$6,$G188,0)-IF($I188=N$6,$G188,0)</f>
        <v>0</v>
      </c>
      <c r="O188" s="10">
        <f>+IF($H188=O$6,$G188,0)-IF($I188=O$6,$G188,0)</f>
        <v>0</v>
      </c>
      <c r="P188" s="10">
        <f>+IF($H188=P$6,$G188,0)-IF($I188=P$6,$G188,0)</f>
        <v>0</v>
      </c>
      <c r="Q188" s="10">
        <f>+IF($H188=Q$6,$G188,0)-IF($I188=Q$6,$G188,0)</f>
        <v>0</v>
      </c>
      <c r="R188" s="10">
        <f>+IF($H188=R$6,$G188,0)-IF($I188=R$6,$G188,0)</f>
        <v>0</v>
      </c>
      <c r="S188" s="10">
        <f>+IF($H188=S$6,$G188,0)-IF($I188=S$6,$G188,0)</f>
        <v>0</v>
      </c>
      <c r="T188" s="10">
        <f>+IF($H188=T$6,$G188,0)-IF($I188=T$6,$G188,0)</f>
        <v>0</v>
      </c>
      <c r="U188" s="10">
        <f>+IF($H188=U$6,$G188,0)-IF($I188=U$6,$G188,0)</f>
        <v>0</v>
      </c>
      <c r="V188" s="10">
        <f>+IF($H188=V$6,$G188,0)-IF($I188=V$6,$G188,0)</f>
        <v>0</v>
      </c>
      <c r="W188" s="10">
        <f>+IF($H188=W$6,$G188,0)-IF($I188=W$6,$G188,0)</f>
        <v>0</v>
      </c>
      <c r="X188" s="10">
        <f>+IF($H188=X$6,$G188,0)-IF($I188=X$6,$G188,0)</f>
        <v>0</v>
      </c>
      <c r="Y188" s="10">
        <f>+IF($H188=Y$6,$G188,0)-IF($I188=Y$6,$G188,0)</f>
        <v>0</v>
      </c>
      <c r="Z188" s="10">
        <f>+IF($H188=Z$6,$G188,0)-IF($I188=Z$6,$G188,0)</f>
        <v>0</v>
      </c>
      <c r="AA188" s="10">
        <f>+IF($H188=AA$6,$G188,0)-IF($I188=AA$6,$G188,0)</f>
        <v>0</v>
      </c>
      <c r="AB188" s="10">
        <f>+IF($H188=AB$6,$G188,0)-IF($I188=AB$6,$G188,0)</f>
        <v>0</v>
      </c>
      <c r="AC188" s="10">
        <f>+IF($H188=AC$6,$G188,0)-IF($I188=AC$6,$G188,0)</f>
        <v>0</v>
      </c>
      <c r="AD188" s="10">
        <f>+IF($H188=AD$6,$G188,0)-IF($I188=AD$6,$G188,0)</f>
        <v>0</v>
      </c>
      <c r="AE188" s="10">
        <f>+IF($H188=AE$6,$G188,0)-IF($I188=AE$6,$G188,0)</f>
        <v>0</v>
      </c>
      <c r="AF188" s="10">
        <f>+IF($H188=AF$6,$G188,0)-IF($I188=AF$6,$G188,0)</f>
        <v>0</v>
      </c>
      <c r="AG188" s="10">
        <f>+IF($H188=AG$6,$C188,0)-IF($I188=AG$6,$C188,0)</f>
        <v>0</v>
      </c>
      <c r="AH188" s="10">
        <f>+IF($H188=AH$6,$C188,0)-IF($I188=AH$6,$C188,0)</f>
        <v>0</v>
      </c>
      <c r="AI188" s="10">
        <f>+IF($H188=AI$6,$C188,0)-IF($I188=AI$6,$C188,0)</f>
        <v>0</v>
      </c>
      <c r="AJ188" s="10">
        <f>+IF($H188=AJ$6,$C188,0)-IF($I188=AJ$6,$C188,0)</f>
        <v>0</v>
      </c>
      <c r="AK188" s="10">
        <f>IF(D188="payée",$E188,0)</f>
        <v>0</v>
      </c>
      <c r="AL188" s="10">
        <f>IF(D188="payée",$F188,0)</f>
        <v>0</v>
      </c>
      <c r="AM188" s="10">
        <f>IF(D188="perçue",-$E188,0)</f>
        <v>0</v>
      </c>
      <c r="AN188" s="10">
        <f>IF(D188="perçue",-$F188,0)</f>
        <v>0</v>
      </c>
      <c r="AO188" s="10">
        <f>+IF($H188=AO$6,$G188,0)-IF($I188=AO$6,$G188,0)</f>
        <v>0</v>
      </c>
      <c r="AP188" s="10">
        <f>+IF($H188=AP$6,$G188,0)-IF($I188=AP$6,$G188,0)</f>
        <v>0</v>
      </c>
      <c r="AQ188" s="10">
        <f>+IF($H188=AQ$6,$G188,0)-IF($I188=AQ$6,$G188,0)</f>
        <v>0</v>
      </c>
      <c r="AR188" s="10">
        <f>+IF($H188=AR$6,$G188,0)-IF($I188=AR$6,$G188,0)</f>
        <v>0</v>
      </c>
      <c r="AS188" s="10">
        <f>+IF($H188=AS$6,$G188,0)-IF($I188=AS$6,$G188,0)</f>
        <v>0</v>
      </c>
      <c r="AT188" s="10">
        <f>+IF($H188=AT$6,$G188,0)-IF($I188=AT$6,$G188,0)</f>
        <v>0</v>
      </c>
      <c r="AU188" s="10">
        <f>+IF($H188=AU$6,$G188,0)-IF($I188=AU$6,$G188,0)</f>
        <v>0</v>
      </c>
      <c r="AV188" s="10">
        <f>+IF($H188=AV$6,$G188,0)-IF($I188=AV$6,$G188,0)</f>
        <v>0</v>
      </c>
      <c r="AW188" s="10">
        <f>+IF($H188=AW$6,$G188,0)-IF($I188=AW$6,$G188,0)</f>
        <v>0</v>
      </c>
      <c r="AX188" s="10">
        <f>+IF($H188=AX$6,$G188,0)-IF($I188=AX$6,$G188,0)</f>
        <v>0</v>
      </c>
      <c r="AY188" s="10">
        <f>+IF($H188=AY$6,$G188,0)-IF($I188=AY$6,$G188,0)</f>
        <v>0</v>
      </c>
      <c r="AZ188" s="10">
        <f>+IF($H188=AZ$6,$G188,0)-IF($I188=AZ$6,$G188,0)</f>
        <v>0</v>
      </c>
      <c r="BA188" s="10">
        <f>+IF($H188=BA$6,$C188,0)-IF($I188=BA$6,$C188,0)</f>
        <v>0</v>
      </c>
      <c r="BB188" s="10">
        <f>+IF($H188=BB$6,$C188,0)-IF($I188=BB$6,$C188,0)</f>
        <v>0</v>
      </c>
      <c r="BC188" s="10">
        <f>+IF($H188=BC$6,$C188,0)-IF($I188=BC$6,$C188,0)</f>
        <v>0</v>
      </c>
      <c r="BD188" s="10">
        <f>+IF($H188=BD$6,$C188,0)-IF($I188=BD$6,$C188,0)</f>
        <v>0</v>
      </c>
      <c r="BE188" s="10">
        <f>+IF($H188=BE$6,$C188,0)-IF($I188=BE$6,$C188,0)</f>
        <v>0</v>
      </c>
      <c r="BF188" s="10">
        <f>+IF($H188=BF$6,$C188,0)-IF($I188=BF$6,$C188,0)</f>
        <v>0</v>
      </c>
      <c r="BG188" s="10">
        <f>+IF($H188=BG$6,$C188,0)-IF($I188=BG$6,$C188,0)</f>
        <v>0</v>
      </c>
      <c r="BH188" s="10">
        <f>+IF($H188=BH$6,$C188,0)-IF($I188=BH$6,$C188,0)</f>
        <v>0</v>
      </c>
      <c r="BI188" s="10">
        <f>+IF($H188=BI$6,$G188,0)-IF($I188=BI$6,$G188,0)</f>
        <v>0</v>
      </c>
      <c r="BJ188" s="10">
        <f>+IF($H188=BJ$6,$G188,0)-IF($I188=BJ$6,$G188,0)</f>
        <v>0</v>
      </c>
      <c r="BK188" s="10">
        <f>+IF($H188=BK$6,$G188,0)-IF($I188=BK$6,$G188,0)</f>
        <v>0</v>
      </c>
      <c r="BL188" s="10">
        <f>+IF($H188=BL$6,$G188,0)-IF($I188=BL$6,$G188,0)</f>
        <v>0</v>
      </c>
      <c r="BM188" s="10">
        <f>+IF($H188=BM$6,$G188,0)-IF($I188=BM$6,$G188,0)</f>
        <v>0</v>
      </c>
      <c r="BN188" s="10">
        <f>+IF($H188=BN$6,$G188,0)-IF($I188=BN$6,$G188,0)</f>
        <v>0</v>
      </c>
      <c r="BO188" s="10">
        <f>+IF($H188=BO$6,$G188,0)-IF($I188=BO$6,$G188,0)</f>
        <v>0</v>
      </c>
      <c r="BP188" s="10">
        <f>+IF($H188=BP$6,$G188,0)-IF($I188=BP$6,$G188,0)</f>
        <v>0</v>
      </c>
      <c r="BQ188" s="10">
        <f>+IF($H188=BQ$6,$G188,0)-IF($I188=BQ$6,$G188,0)</f>
        <v>0</v>
      </c>
      <c r="BR188" s="10">
        <f>SUM(J188:BQ188)</f>
        <v>0</v>
      </c>
    </row>
    <row r="189" spans="2:70" s="9" customFormat="1" x14ac:dyDescent="0.25">
      <c r="B189" s="16"/>
      <c r="C189" s="11"/>
      <c r="D189" s="11"/>
      <c r="E189" s="11">
        <f>ROUND(IF(D189='[1]Liste choix'!$C$8,0,IF($H189=$S$6,(C189/1.14975*0.05*0.5),C189/1.14975*0.05)),2)</f>
        <v>0</v>
      </c>
      <c r="F189" s="11">
        <f>ROUND(IF(D189='[1]Liste choix'!$C$8,0,IF($H189=$S$6,C189/1.14975*0.09975*0.5,C189/1.14975*0.09975)),2)</f>
        <v>0</v>
      </c>
      <c r="G189" s="11">
        <f>C189-E189-F189</f>
        <v>0</v>
      </c>
      <c r="J189" s="10">
        <f>+IF($H189=$J$6,$G189,0)-IF($I189=$J$6,$G189,0)</f>
        <v>0</v>
      </c>
      <c r="K189" s="10">
        <f>+IF($H189=K$6,$G189,0)-IF($I189=K$6,$G189,0)</f>
        <v>0</v>
      </c>
      <c r="L189" s="10">
        <f>+IF($H189=L$6,$G189,0)-IF($I189=L$6,$G189,0)</f>
        <v>0</v>
      </c>
      <c r="M189" s="10">
        <f>+IF($H189=M$6,$G189,0)-IF($I189=M$6,$G189,0)</f>
        <v>0</v>
      </c>
      <c r="N189" s="10">
        <f>+IF($H189=N$6,$G189,0)-IF($I189=N$6,$G189,0)</f>
        <v>0</v>
      </c>
      <c r="O189" s="10">
        <f>+IF($H189=O$6,$G189,0)-IF($I189=O$6,$G189,0)</f>
        <v>0</v>
      </c>
      <c r="P189" s="10">
        <f>+IF($H189=P$6,$G189,0)-IF($I189=P$6,$G189,0)</f>
        <v>0</v>
      </c>
      <c r="Q189" s="10">
        <f>+IF($H189=Q$6,$G189,0)-IF($I189=Q$6,$G189,0)</f>
        <v>0</v>
      </c>
      <c r="R189" s="10">
        <f>+IF($H189=R$6,$G189,0)-IF($I189=R$6,$G189,0)</f>
        <v>0</v>
      </c>
      <c r="S189" s="10">
        <f>+IF($H189=S$6,$G189,0)-IF($I189=S$6,$G189,0)</f>
        <v>0</v>
      </c>
      <c r="T189" s="10">
        <f>+IF($H189=T$6,$G189,0)-IF($I189=T$6,$G189,0)</f>
        <v>0</v>
      </c>
      <c r="U189" s="10">
        <f>+IF($H189=U$6,$G189,0)-IF($I189=U$6,$G189,0)</f>
        <v>0</v>
      </c>
      <c r="V189" s="10">
        <f>+IF($H189=V$6,$G189,0)-IF($I189=V$6,$G189,0)</f>
        <v>0</v>
      </c>
      <c r="W189" s="10">
        <f>+IF($H189=W$6,$G189,0)-IF($I189=W$6,$G189,0)</f>
        <v>0</v>
      </c>
      <c r="X189" s="10">
        <f>+IF($H189=X$6,$G189,0)-IF($I189=X$6,$G189,0)</f>
        <v>0</v>
      </c>
      <c r="Y189" s="10">
        <f>+IF($H189=Y$6,$G189,0)-IF($I189=Y$6,$G189,0)</f>
        <v>0</v>
      </c>
      <c r="Z189" s="10">
        <f>+IF($H189=Z$6,$G189,0)-IF($I189=Z$6,$G189,0)</f>
        <v>0</v>
      </c>
      <c r="AA189" s="10">
        <f>+IF($H189=AA$6,$G189,0)-IF($I189=AA$6,$G189,0)</f>
        <v>0</v>
      </c>
      <c r="AB189" s="10">
        <f>+IF($H189=AB$6,$G189,0)-IF($I189=AB$6,$G189,0)</f>
        <v>0</v>
      </c>
      <c r="AC189" s="10">
        <f>+IF($H189=AC$6,$G189,0)-IF($I189=AC$6,$G189,0)</f>
        <v>0</v>
      </c>
      <c r="AD189" s="10">
        <f>+IF($H189=AD$6,$G189,0)-IF($I189=AD$6,$G189,0)</f>
        <v>0</v>
      </c>
      <c r="AE189" s="10">
        <f>+IF($H189=AE$6,$G189,0)-IF($I189=AE$6,$G189,0)</f>
        <v>0</v>
      </c>
      <c r="AF189" s="10">
        <f>+IF($H189=AF$6,$G189,0)-IF($I189=AF$6,$G189,0)</f>
        <v>0</v>
      </c>
      <c r="AG189" s="10">
        <f>+IF($H189=AG$6,$C189,0)-IF($I189=AG$6,$C189,0)</f>
        <v>0</v>
      </c>
      <c r="AH189" s="10">
        <f>+IF($H189=AH$6,$C189,0)-IF($I189=AH$6,$C189,0)</f>
        <v>0</v>
      </c>
      <c r="AI189" s="10">
        <f>+IF($H189=AI$6,$C189,0)-IF($I189=AI$6,$C189,0)</f>
        <v>0</v>
      </c>
      <c r="AJ189" s="10">
        <f>+IF($H189=AJ$6,$C189,0)-IF($I189=AJ$6,$C189,0)</f>
        <v>0</v>
      </c>
      <c r="AK189" s="10">
        <f>IF(D189="payée",$E189,0)</f>
        <v>0</v>
      </c>
      <c r="AL189" s="10">
        <f>IF(D189="payée",$F189,0)</f>
        <v>0</v>
      </c>
      <c r="AM189" s="10">
        <f>IF(D189="perçue",-$E189,0)</f>
        <v>0</v>
      </c>
      <c r="AN189" s="10">
        <f>IF(D189="perçue",-$F189,0)</f>
        <v>0</v>
      </c>
      <c r="AO189" s="10">
        <f>+IF($H189=AO$6,$G189,0)-IF($I189=AO$6,$G189,0)</f>
        <v>0</v>
      </c>
      <c r="AP189" s="10">
        <f>+IF($H189=AP$6,$G189,0)-IF($I189=AP$6,$G189,0)</f>
        <v>0</v>
      </c>
      <c r="AQ189" s="10">
        <f>+IF($H189=AQ$6,$G189,0)-IF($I189=AQ$6,$G189,0)</f>
        <v>0</v>
      </c>
      <c r="AR189" s="10">
        <f>+IF($H189=AR$6,$G189,0)-IF($I189=AR$6,$G189,0)</f>
        <v>0</v>
      </c>
      <c r="AS189" s="10">
        <f>+IF($H189=AS$6,$G189,0)-IF($I189=AS$6,$G189,0)</f>
        <v>0</v>
      </c>
      <c r="AT189" s="10">
        <f>+IF($H189=AT$6,$G189,0)-IF($I189=AT$6,$G189,0)</f>
        <v>0</v>
      </c>
      <c r="AU189" s="10">
        <f>+IF($H189=AU$6,$G189,0)-IF($I189=AU$6,$G189,0)</f>
        <v>0</v>
      </c>
      <c r="AV189" s="10">
        <f>+IF($H189=AV$6,$G189,0)-IF($I189=AV$6,$G189,0)</f>
        <v>0</v>
      </c>
      <c r="AW189" s="10">
        <f>+IF($H189=AW$6,$G189,0)-IF($I189=AW$6,$G189,0)</f>
        <v>0</v>
      </c>
      <c r="AX189" s="10">
        <f>+IF($H189=AX$6,$G189,0)-IF($I189=AX$6,$G189,0)</f>
        <v>0</v>
      </c>
      <c r="AY189" s="10">
        <f>+IF($H189=AY$6,$G189,0)-IF($I189=AY$6,$G189,0)</f>
        <v>0</v>
      </c>
      <c r="AZ189" s="10">
        <f>+IF($H189=AZ$6,$G189,0)-IF($I189=AZ$6,$G189,0)</f>
        <v>0</v>
      </c>
      <c r="BA189" s="10">
        <f>+IF($H189=BA$6,$C189,0)-IF($I189=BA$6,$C189,0)</f>
        <v>0</v>
      </c>
      <c r="BB189" s="10">
        <f>+IF($H189=BB$6,$C189,0)-IF($I189=BB$6,$C189,0)</f>
        <v>0</v>
      </c>
      <c r="BC189" s="10">
        <f>+IF($H189=BC$6,$C189,0)-IF($I189=BC$6,$C189,0)</f>
        <v>0</v>
      </c>
      <c r="BD189" s="10">
        <f>+IF($H189=BD$6,$C189,0)-IF($I189=BD$6,$C189,0)</f>
        <v>0</v>
      </c>
      <c r="BE189" s="10">
        <f>+IF($H189=BE$6,$C189,0)-IF($I189=BE$6,$C189,0)</f>
        <v>0</v>
      </c>
      <c r="BF189" s="10">
        <f>+IF($H189=BF$6,$C189,0)-IF($I189=BF$6,$C189,0)</f>
        <v>0</v>
      </c>
      <c r="BG189" s="10">
        <f>+IF($H189=BG$6,$C189,0)-IF($I189=BG$6,$C189,0)</f>
        <v>0</v>
      </c>
      <c r="BH189" s="10">
        <f>+IF($H189=BH$6,$C189,0)-IF($I189=BH$6,$C189,0)</f>
        <v>0</v>
      </c>
      <c r="BI189" s="10">
        <f>+IF($H189=BI$6,$G189,0)-IF($I189=BI$6,$G189,0)</f>
        <v>0</v>
      </c>
      <c r="BJ189" s="10">
        <f>+IF($H189=BJ$6,$G189,0)-IF($I189=BJ$6,$G189,0)</f>
        <v>0</v>
      </c>
      <c r="BK189" s="10">
        <f>+IF($H189=BK$6,$G189,0)-IF($I189=BK$6,$G189,0)</f>
        <v>0</v>
      </c>
      <c r="BL189" s="10">
        <f>+IF($H189=BL$6,$G189,0)-IF($I189=BL$6,$G189,0)</f>
        <v>0</v>
      </c>
      <c r="BM189" s="10">
        <f>+IF($H189=BM$6,$G189,0)-IF($I189=BM$6,$G189,0)</f>
        <v>0</v>
      </c>
      <c r="BN189" s="10">
        <f>+IF($H189=BN$6,$G189,0)-IF($I189=BN$6,$G189,0)</f>
        <v>0</v>
      </c>
      <c r="BO189" s="10">
        <f>+IF($H189=BO$6,$G189,0)-IF($I189=BO$6,$G189,0)</f>
        <v>0</v>
      </c>
      <c r="BP189" s="10">
        <f>+IF($H189=BP$6,$G189,0)-IF($I189=BP$6,$G189,0)</f>
        <v>0</v>
      </c>
      <c r="BQ189" s="10">
        <f>+IF($H189=BQ$6,$G189,0)-IF($I189=BQ$6,$G189,0)</f>
        <v>0</v>
      </c>
      <c r="BR189" s="10">
        <f>SUM(J189:BQ189)</f>
        <v>0</v>
      </c>
    </row>
    <row r="190" spans="2:70" s="9" customFormat="1" x14ac:dyDescent="0.25">
      <c r="B190" s="16"/>
      <c r="C190" s="11"/>
      <c r="D190" s="11"/>
      <c r="E190" s="11">
        <f>ROUND(IF(D190='[1]Liste choix'!$C$8,0,IF($H190=$S$6,(C190/1.14975*0.05*0.5),C190/1.14975*0.05)),2)</f>
        <v>0</v>
      </c>
      <c r="F190" s="11">
        <f>ROUND(IF(D190='[1]Liste choix'!$C$8,0,IF($H190=$S$6,C190/1.14975*0.09975*0.5,C190/1.14975*0.09975)),2)</f>
        <v>0</v>
      </c>
      <c r="G190" s="11">
        <f>C190-E190-F190</f>
        <v>0</v>
      </c>
      <c r="J190" s="10">
        <f>+IF($H190=$J$6,$G190,0)-IF($I190=$J$6,$G190,0)</f>
        <v>0</v>
      </c>
      <c r="K190" s="10">
        <f>+IF($H190=K$6,$G190,0)-IF($I190=K$6,$G190,0)</f>
        <v>0</v>
      </c>
      <c r="L190" s="10">
        <f>+IF($H190=L$6,$G190,0)-IF($I190=L$6,$G190,0)</f>
        <v>0</v>
      </c>
      <c r="M190" s="10">
        <f>+IF($H190=M$6,$G190,0)-IF($I190=M$6,$G190,0)</f>
        <v>0</v>
      </c>
      <c r="N190" s="10">
        <f>+IF($H190=N$6,$G190,0)-IF($I190=N$6,$G190,0)</f>
        <v>0</v>
      </c>
      <c r="O190" s="10">
        <f>+IF($H190=O$6,$G190,0)-IF($I190=O$6,$G190,0)</f>
        <v>0</v>
      </c>
      <c r="P190" s="10">
        <f>+IF($H190=P$6,$G190,0)-IF($I190=P$6,$G190,0)</f>
        <v>0</v>
      </c>
      <c r="Q190" s="10">
        <f>+IF($H190=Q$6,$G190,0)-IF($I190=Q$6,$G190,0)</f>
        <v>0</v>
      </c>
      <c r="R190" s="10">
        <f>+IF($H190=R$6,$G190,0)-IF($I190=R$6,$G190,0)</f>
        <v>0</v>
      </c>
      <c r="S190" s="10">
        <f>+IF($H190=S$6,$G190,0)-IF($I190=S$6,$G190,0)</f>
        <v>0</v>
      </c>
      <c r="T190" s="10">
        <f>+IF($H190=T$6,$G190,0)-IF($I190=T$6,$G190,0)</f>
        <v>0</v>
      </c>
      <c r="U190" s="10">
        <f>+IF($H190=U$6,$G190,0)-IF($I190=U$6,$G190,0)</f>
        <v>0</v>
      </c>
      <c r="V190" s="10">
        <f>+IF($H190=V$6,$G190,0)-IF($I190=V$6,$G190,0)</f>
        <v>0</v>
      </c>
      <c r="W190" s="10">
        <f>+IF($H190=W$6,$G190,0)-IF($I190=W$6,$G190,0)</f>
        <v>0</v>
      </c>
      <c r="X190" s="10">
        <f>+IF($H190=X$6,$G190,0)-IF($I190=X$6,$G190,0)</f>
        <v>0</v>
      </c>
      <c r="Y190" s="10">
        <f>+IF($H190=Y$6,$G190,0)-IF($I190=Y$6,$G190,0)</f>
        <v>0</v>
      </c>
      <c r="Z190" s="10">
        <f>+IF($H190=Z$6,$G190,0)-IF($I190=Z$6,$G190,0)</f>
        <v>0</v>
      </c>
      <c r="AA190" s="10">
        <f>+IF($H190=AA$6,$G190,0)-IF($I190=AA$6,$G190,0)</f>
        <v>0</v>
      </c>
      <c r="AB190" s="10">
        <f>+IF($H190=AB$6,$G190,0)-IF($I190=AB$6,$G190,0)</f>
        <v>0</v>
      </c>
      <c r="AC190" s="10">
        <f>+IF($H190=AC$6,$G190,0)-IF($I190=AC$6,$G190,0)</f>
        <v>0</v>
      </c>
      <c r="AD190" s="10">
        <f>+IF($H190=AD$6,$G190,0)-IF($I190=AD$6,$G190,0)</f>
        <v>0</v>
      </c>
      <c r="AE190" s="10">
        <f>+IF($H190=AE$6,$G190,0)-IF($I190=AE$6,$G190,0)</f>
        <v>0</v>
      </c>
      <c r="AF190" s="10">
        <f>+IF($H190=AF$6,$G190,0)-IF($I190=AF$6,$G190,0)</f>
        <v>0</v>
      </c>
      <c r="AG190" s="10">
        <f>+IF($H190=AG$6,$C190,0)-IF($I190=AG$6,$C190,0)</f>
        <v>0</v>
      </c>
      <c r="AH190" s="10">
        <f>+IF($H190=AH$6,$C190,0)-IF($I190=AH$6,$C190,0)</f>
        <v>0</v>
      </c>
      <c r="AI190" s="10">
        <f>+IF($H190=AI$6,$C190,0)-IF($I190=AI$6,$C190,0)</f>
        <v>0</v>
      </c>
      <c r="AJ190" s="10">
        <f>+IF($H190=AJ$6,$C190,0)-IF($I190=AJ$6,$C190,0)</f>
        <v>0</v>
      </c>
      <c r="AK190" s="10">
        <f>IF(D190="payée",$E190,0)</f>
        <v>0</v>
      </c>
      <c r="AL190" s="10">
        <f>IF(D190="payée",$F190,0)</f>
        <v>0</v>
      </c>
      <c r="AM190" s="10">
        <f>IF(D190="perçue",-$E190,0)</f>
        <v>0</v>
      </c>
      <c r="AN190" s="10">
        <f>IF(D190="perçue",-$F190,0)</f>
        <v>0</v>
      </c>
      <c r="AO190" s="10">
        <f>+IF($H190=AO$6,$G190,0)-IF($I190=AO$6,$G190,0)</f>
        <v>0</v>
      </c>
      <c r="AP190" s="10">
        <f>+IF($H190=AP$6,$G190,0)-IF($I190=AP$6,$G190,0)</f>
        <v>0</v>
      </c>
      <c r="AQ190" s="10">
        <f>+IF($H190=AQ$6,$G190,0)-IF($I190=AQ$6,$G190,0)</f>
        <v>0</v>
      </c>
      <c r="AR190" s="10">
        <f>+IF($H190=AR$6,$G190,0)-IF($I190=AR$6,$G190,0)</f>
        <v>0</v>
      </c>
      <c r="AS190" s="10">
        <f>+IF($H190=AS$6,$G190,0)-IF($I190=AS$6,$G190,0)</f>
        <v>0</v>
      </c>
      <c r="AT190" s="10">
        <f>+IF($H190=AT$6,$G190,0)-IF($I190=AT$6,$G190,0)</f>
        <v>0</v>
      </c>
      <c r="AU190" s="10">
        <f>+IF($H190=AU$6,$G190,0)-IF($I190=AU$6,$G190,0)</f>
        <v>0</v>
      </c>
      <c r="AV190" s="10">
        <f>+IF($H190=AV$6,$G190,0)-IF($I190=AV$6,$G190,0)</f>
        <v>0</v>
      </c>
      <c r="AW190" s="10">
        <f>+IF($H190=AW$6,$G190,0)-IF($I190=AW$6,$G190,0)</f>
        <v>0</v>
      </c>
      <c r="AX190" s="10">
        <f>+IF($H190=AX$6,$G190,0)-IF($I190=AX$6,$G190,0)</f>
        <v>0</v>
      </c>
      <c r="AY190" s="10">
        <f>+IF($H190=AY$6,$G190,0)-IF($I190=AY$6,$G190,0)</f>
        <v>0</v>
      </c>
      <c r="AZ190" s="10">
        <f>+IF($H190=AZ$6,$G190,0)-IF($I190=AZ$6,$G190,0)</f>
        <v>0</v>
      </c>
      <c r="BA190" s="10">
        <f>+IF($H190=BA$6,$C190,0)-IF($I190=BA$6,$C190,0)</f>
        <v>0</v>
      </c>
      <c r="BB190" s="10">
        <f>+IF($H190=BB$6,$C190,0)-IF($I190=BB$6,$C190,0)</f>
        <v>0</v>
      </c>
      <c r="BC190" s="10">
        <f>+IF($H190=BC$6,$C190,0)-IF($I190=BC$6,$C190,0)</f>
        <v>0</v>
      </c>
      <c r="BD190" s="10">
        <f>+IF($H190=BD$6,$C190,0)-IF($I190=BD$6,$C190,0)</f>
        <v>0</v>
      </c>
      <c r="BE190" s="10">
        <f>+IF($H190=BE$6,$C190,0)-IF($I190=BE$6,$C190,0)</f>
        <v>0</v>
      </c>
      <c r="BF190" s="10">
        <f>+IF($H190=BF$6,$C190,0)-IF($I190=BF$6,$C190,0)</f>
        <v>0</v>
      </c>
      <c r="BG190" s="10">
        <f>+IF($H190=BG$6,$C190,0)-IF($I190=BG$6,$C190,0)</f>
        <v>0</v>
      </c>
      <c r="BH190" s="10">
        <f>+IF($H190=BH$6,$C190,0)-IF($I190=BH$6,$C190,0)</f>
        <v>0</v>
      </c>
      <c r="BI190" s="10">
        <f>+IF($H190=BI$6,$G190,0)-IF($I190=BI$6,$G190,0)</f>
        <v>0</v>
      </c>
      <c r="BJ190" s="10">
        <f>+IF($H190=BJ$6,$G190,0)-IF($I190=BJ$6,$G190,0)</f>
        <v>0</v>
      </c>
      <c r="BK190" s="10">
        <f>+IF($H190=BK$6,$G190,0)-IF($I190=BK$6,$G190,0)</f>
        <v>0</v>
      </c>
      <c r="BL190" s="10">
        <f>+IF($H190=BL$6,$G190,0)-IF($I190=BL$6,$G190,0)</f>
        <v>0</v>
      </c>
      <c r="BM190" s="10">
        <f>+IF($H190=BM$6,$G190,0)-IF($I190=BM$6,$G190,0)</f>
        <v>0</v>
      </c>
      <c r="BN190" s="10">
        <f>+IF($H190=BN$6,$G190,0)-IF($I190=BN$6,$G190,0)</f>
        <v>0</v>
      </c>
      <c r="BO190" s="10">
        <f>+IF($H190=BO$6,$G190,0)-IF($I190=BO$6,$G190,0)</f>
        <v>0</v>
      </c>
      <c r="BP190" s="10">
        <f>+IF($H190=BP$6,$G190,0)-IF($I190=BP$6,$G190,0)</f>
        <v>0</v>
      </c>
      <c r="BQ190" s="10">
        <f>+IF($H190=BQ$6,$G190,0)-IF($I190=BQ$6,$G190,0)</f>
        <v>0</v>
      </c>
      <c r="BR190" s="10">
        <f>SUM(J190:BQ190)</f>
        <v>0</v>
      </c>
    </row>
    <row r="191" spans="2:70" s="9" customFormat="1" x14ac:dyDescent="0.25">
      <c r="B191" s="16"/>
      <c r="C191" s="11"/>
      <c r="D191" s="11"/>
      <c r="E191" s="11">
        <f>ROUND(IF(D191='[1]Liste choix'!$C$8,0,IF($H191=$S$6,(C191/1.14975*0.05*0.5),C191/1.14975*0.05)),2)</f>
        <v>0</v>
      </c>
      <c r="F191" s="11">
        <f>ROUND(IF(D191='[1]Liste choix'!$C$8,0,IF($H191=$S$6,C191/1.14975*0.09975*0.5,C191/1.14975*0.09975)),2)</f>
        <v>0</v>
      </c>
      <c r="G191" s="11">
        <f>C191-E191-F191</f>
        <v>0</v>
      </c>
      <c r="J191" s="10">
        <f>+IF($H191=$J$6,$G191,0)-IF($I191=$J$6,$G191,0)</f>
        <v>0</v>
      </c>
      <c r="K191" s="10">
        <f>+IF($H191=K$6,$G191,0)-IF($I191=K$6,$G191,0)</f>
        <v>0</v>
      </c>
      <c r="L191" s="10">
        <f>+IF($H191=L$6,$G191,0)-IF($I191=L$6,$G191,0)</f>
        <v>0</v>
      </c>
      <c r="M191" s="10">
        <f>+IF($H191=M$6,$G191,0)-IF($I191=M$6,$G191,0)</f>
        <v>0</v>
      </c>
      <c r="N191" s="10">
        <f>+IF($H191=N$6,$G191,0)-IF($I191=N$6,$G191,0)</f>
        <v>0</v>
      </c>
      <c r="O191" s="10">
        <f>+IF($H191=O$6,$G191,0)-IF($I191=O$6,$G191,0)</f>
        <v>0</v>
      </c>
      <c r="P191" s="10">
        <f>+IF($H191=P$6,$G191,0)-IF($I191=P$6,$G191,0)</f>
        <v>0</v>
      </c>
      <c r="Q191" s="10">
        <f>+IF($H191=Q$6,$G191,0)-IF($I191=Q$6,$G191,0)</f>
        <v>0</v>
      </c>
      <c r="R191" s="10">
        <f>+IF($H191=R$6,$G191,0)-IF($I191=R$6,$G191,0)</f>
        <v>0</v>
      </c>
      <c r="S191" s="10">
        <f>+IF($H191=S$6,$G191,0)-IF($I191=S$6,$G191,0)</f>
        <v>0</v>
      </c>
      <c r="T191" s="10">
        <f>+IF($H191=T$6,$G191,0)-IF($I191=T$6,$G191,0)</f>
        <v>0</v>
      </c>
      <c r="U191" s="10">
        <f>+IF($H191=U$6,$G191,0)-IF($I191=U$6,$G191,0)</f>
        <v>0</v>
      </c>
      <c r="V191" s="10">
        <f>+IF($H191=V$6,$G191,0)-IF($I191=V$6,$G191,0)</f>
        <v>0</v>
      </c>
      <c r="W191" s="10">
        <f>+IF($H191=W$6,$G191,0)-IF($I191=W$6,$G191,0)</f>
        <v>0</v>
      </c>
      <c r="X191" s="10">
        <f>+IF($H191=X$6,$G191,0)-IF($I191=X$6,$G191,0)</f>
        <v>0</v>
      </c>
      <c r="Y191" s="10">
        <f>+IF($H191=Y$6,$G191,0)-IF($I191=Y$6,$G191,0)</f>
        <v>0</v>
      </c>
      <c r="Z191" s="10">
        <f>+IF($H191=Z$6,$G191,0)-IF($I191=Z$6,$G191,0)</f>
        <v>0</v>
      </c>
      <c r="AA191" s="10">
        <f>+IF($H191=AA$6,$G191,0)-IF($I191=AA$6,$G191,0)</f>
        <v>0</v>
      </c>
      <c r="AB191" s="10">
        <f>+IF($H191=AB$6,$G191,0)-IF($I191=AB$6,$G191,0)</f>
        <v>0</v>
      </c>
      <c r="AC191" s="10">
        <f>+IF($H191=AC$6,$G191,0)-IF($I191=AC$6,$G191,0)</f>
        <v>0</v>
      </c>
      <c r="AD191" s="10">
        <f>+IF($H191=AD$6,$G191,0)-IF($I191=AD$6,$G191,0)</f>
        <v>0</v>
      </c>
      <c r="AE191" s="10">
        <f>+IF($H191=AE$6,$G191,0)-IF($I191=AE$6,$G191,0)</f>
        <v>0</v>
      </c>
      <c r="AF191" s="10">
        <f>+IF($H191=AF$6,$G191,0)-IF($I191=AF$6,$G191,0)</f>
        <v>0</v>
      </c>
      <c r="AG191" s="10">
        <f>+IF($H191=AG$6,$C191,0)-IF($I191=AG$6,$C191,0)</f>
        <v>0</v>
      </c>
      <c r="AH191" s="10">
        <f>+IF($H191=AH$6,$C191,0)-IF($I191=AH$6,$C191,0)</f>
        <v>0</v>
      </c>
      <c r="AI191" s="10">
        <f>+IF($H191=AI$6,$C191,0)-IF($I191=AI$6,$C191,0)</f>
        <v>0</v>
      </c>
      <c r="AJ191" s="10">
        <f>+IF($H191=AJ$6,$C191,0)-IF($I191=AJ$6,$C191,0)</f>
        <v>0</v>
      </c>
      <c r="AK191" s="10">
        <f>IF(D191="payée",$E191,0)</f>
        <v>0</v>
      </c>
      <c r="AL191" s="10">
        <f>IF(D191="payée",$F191,0)</f>
        <v>0</v>
      </c>
      <c r="AM191" s="10">
        <f>IF(D191="perçue",-$E191,0)</f>
        <v>0</v>
      </c>
      <c r="AN191" s="10">
        <f>IF(D191="perçue",-$F191,0)</f>
        <v>0</v>
      </c>
      <c r="AO191" s="10">
        <f>+IF($H191=AO$6,$G191,0)-IF($I191=AO$6,$G191,0)</f>
        <v>0</v>
      </c>
      <c r="AP191" s="10">
        <f>+IF($H191=AP$6,$G191,0)-IF($I191=AP$6,$G191,0)</f>
        <v>0</v>
      </c>
      <c r="AQ191" s="10">
        <f>+IF($H191=AQ$6,$G191,0)-IF($I191=AQ$6,$G191,0)</f>
        <v>0</v>
      </c>
      <c r="AR191" s="10">
        <f>+IF($H191=AR$6,$G191,0)-IF($I191=AR$6,$G191,0)</f>
        <v>0</v>
      </c>
      <c r="AS191" s="10">
        <f>+IF($H191=AS$6,$G191,0)-IF($I191=AS$6,$G191,0)</f>
        <v>0</v>
      </c>
      <c r="AT191" s="10">
        <f>+IF($H191=AT$6,$G191,0)-IF($I191=AT$6,$G191,0)</f>
        <v>0</v>
      </c>
      <c r="AU191" s="10">
        <f>+IF($H191=AU$6,$G191,0)-IF($I191=AU$6,$G191,0)</f>
        <v>0</v>
      </c>
      <c r="AV191" s="10">
        <f>+IF($H191=AV$6,$G191,0)-IF($I191=AV$6,$G191,0)</f>
        <v>0</v>
      </c>
      <c r="AW191" s="10">
        <f>+IF($H191=AW$6,$G191,0)-IF($I191=AW$6,$G191,0)</f>
        <v>0</v>
      </c>
      <c r="AX191" s="10">
        <f>+IF($H191=AX$6,$G191,0)-IF($I191=AX$6,$G191,0)</f>
        <v>0</v>
      </c>
      <c r="AY191" s="10">
        <f>+IF($H191=AY$6,$G191,0)-IF($I191=AY$6,$G191,0)</f>
        <v>0</v>
      </c>
      <c r="AZ191" s="10">
        <f>+IF($H191=AZ$6,$G191,0)-IF($I191=AZ$6,$G191,0)</f>
        <v>0</v>
      </c>
      <c r="BA191" s="10">
        <f>+IF($H191=BA$6,$C191,0)-IF($I191=BA$6,$C191,0)</f>
        <v>0</v>
      </c>
      <c r="BB191" s="10">
        <f>+IF($H191=BB$6,$C191,0)-IF($I191=BB$6,$C191,0)</f>
        <v>0</v>
      </c>
      <c r="BC191" s="10">
        <f>+IF($H191=BC$6,$C191,0)-IF($I191=BC$6,$C191,0)</f>
        <v>0</v>
      </c>
      <c r="BD191" s="10">
        <f>+IF($H191=BD$6,$C191,0)-IF($I191=BD$6,$C191,0)</f>
        <v>0</v>
      </c>
      <c r="BE191" s="10">
        <f>+IF($H191=BE$6,$C191,0)-IF($I191=BE$6,$C191,0)</f>
        <v>0</v>
      </c>
      <c r="BF191" s="10">
        <f>+IF($H191=BF$6,$C191,0)-IF($I191=BF$6,$C191,0)</f>
        <v>0</v>
      </c>
      <c r="BG191" s="10">
        <f>+IF($H191=BG$6,$C191,0)-IF($I191=BG$6,$C191,0)</f>
        <v>0</v>
      </c>
      <c r="BH191" s="10">
        <f>+IF($H191=BH$6,$C191,0)-IF($I191=BH$6,$C191,0)</f>
        <v>0</v>
      </c>
      <c r="BI191" s="10">
        <f>+IF($H191=BI$6,$G191,0)-IF($I191=BI$6,$G191,0)</f>
        <v>0</v>
      </c>
      <c r="BJ191" s="10">
        <f>+IF($H191=BJ$6,$G191,0)-IF($I191=BJ$6,$G191,0)</f>
        <v>0</v>
      </c>
      <c r="BK191" s="10">
        <f>+IF($H191=BK$6,$G191,0)-IF($I191=BK$6,$G191,0)</f>
        <v>0</v>
      </c>
      <c r="BL191" s="10">
        <f>+IF($H191=BL$6,$G191,0)-IF($I191=BL$6,$G191,0)</f>
        <v>0</v>
      </c>
      <c r="BM191" s="10">
        <f>+IF($H191=BM$6,$G191,0)-IF($I191=BM$6,$G191,0)</f>
        <v>0</v>
      </c>
      <c r="BN191" s="10">
        <f>+IF($H191=BN$6,$G191,0)-IF($I191=BN$6,$G191,0)</f>
        <v>0</v>
      </c>
      <c r="BO191" s="10">
        <f>+IF($H191=BO$6,$G191,0)-IF($I191=BO$6,$G191,0)</f>
        <v>0</v>
      </c>
      <c r="BP191" s="10">
        <f>+IF($H191=BP$6,$G191,0)-IF($I191=BP$6,$G191,0)</f>
        <v>0</v>
      </c>
      <c r="BQ191" s="10">
        <f>+IF($H191=BQ$6,$G191,0)-IF($I191=BQ$6,$G191,0)</f>
        <v>0</v>
      </c>
      <c r="BR191" s="10">
        <f>SUM(J191:BQ191)</f>
        <v>0</v>
      </c>
    </row>
    <row r="192" spans="2:70" s="9" customFormat="1" x14ac:dyDescent="0.25">
      <c r="B192" s="16"/>
      <c r="C192" s="11"/>
      <c r="D192" s="11"/>
      <c r="E192" s="11">
        <f>ROUND(IF(D192='[1]Liste choix'!$C$8,0,IF($H192=$S$6,(C192/1.14975*0.05*0.5),C192/1.14975*0.05)),2)</f>
        <v>0</v>
      </c>
      <c r="F192" s="11">
        <f>ROUND(IF(D192='[1]Liste choix'!$C$8,0,IF($H192=$S$6,C192/1.14975*0.09975*0.5,C192/1.14975*0.09975)),2)</f>
        <v>0</v>
      </c>
      <c r="G192" s="11">
        <f>C192-E192-F192</f>
        <v>0</v>
      </c>
      <c r="J192" s="10">
        <f>+IF($H192=$J$6,$G192,0)-IF($I192=$J$6,$G192,0)</f>
        <v>0</v>
      </c>
      <c r="K192" s="10">
        <f>+IF($H192=K$6,$G192,0)-IF($I192=K$6,$G192,0)</f>
        <v>0</v>
      </c>
      <c r="L192" s="10">
        <f>+IF($H192=L$6,$G192,0)-IF($I192=L$6,$G192,0)</f>
        <v>0</v>
      </c>
      <c r="M192" s="10">
        <f>+IF($H192=M$6,$G192,0)-IF($I192=M$6,$G192,0)</f>
        <v>0</v>
      </c>
      <c r="N192" s="10">
        <f>+IF($H192=N$6,$G192,0)-IF($I192=N$6,$G192,0)</f>
        <v>0</v>
      </c>
      <c r="O192" s="10">
        <f>+IF($H192=O$6,$G192,0)-IF($I192=O$6,$G192,0)</f>
        <v>0</v>
      </c>
      <c r="P192" s="10">
        <f>+IF($H192=P$6,$G192,0)-IF($I192=P$6,$G192,0)</f>
        <v>0</v>
      </c>
      <c r="Q192" s="10">
        <f>+IF($H192=Q$6,$G192,0)-IF($I192=Q$6,$G192,0)</f>
        <v>0</v>
      </c>
      <c r="R192" s="10">
        <f>+IF($H192=R$6,$G192,0)-IF($I192=R$6,$G192,0)</f>
        <v>0</v>
      </c>
      <c r="S192" s="10">
        <f>+IF($H192=S$6,$G192,0)-IF($I192=S$6,$G192,0)</f>
        <v>0</v>
      </c>
      <c r="T192" s="10">
        <f>+IF($H192=T$6,$G192,0)-IF($I192=T$6,$G192,0)</f>
        <v>0</v>
      </c>
      <c r="U192" s="10">
        <f>+IF($H192=U$6,$G192,0)-IF($I192=U$6,$G192,0)</f>
        <v>0</v>
      </c>
      <c r="V192" s="10">
        <f>+IF($H192=V$6,$G192,0)-IF($I192=V$6,$G192,0)</f>
        <v>0</v>
      </c>
      <c r="W192" s="10">
        <f>+IF($H192=W$6,$G192,0)-IF($I192=W$6,$G192,0)</f>
        <v>0</v>
      </c>
      <c r="X192" s="10">
        <f>+IF($H192=X$6,$G192,0)-IF($I192=X$6,$G192,0)</f>
        <v>0</v>
      </c>
      <c r="Y192" s="10">
        <f>+IF($H192=Y$6,$G192,0)-IF($I192=Y$6,$G192,0)</f>
        <v>0</v>
      </c>
      <c r="Z192" s="10">
        <f>+IF($H192=Z$6,$G192,0)-IF($I192=Z$6,$G192,0)</f>
        <v>0</v>
      </c>
      <c r="AA192" s="10">
        <f>+IF($H192=AA$6,$G192,0)-IF($I192=AA$6,$G192,0)</f>
        <v>0</v>
      </c>
      <c r="AB192" s="10">
        <f>+IF($H192=AB$6,$G192,0)-IF($I192=AB$6,$G192,0)</f>
        <v>0</v>
      </c>
      <c r="AC192" s="10">
        <f>+IF($H192=AC$6,$G192,0)-IF($I192=AC$6,$G192,0)</f>
        <v>0</v>
      </c>
      <c r="AD192" s="10">
        <f>+IF($H192=AD$6,$G192,0)-IF($I192=AD$6,$G192,0)</f>
        <v>0</v>
      </c>
      <c r="AE192" s="10">
        <f>+IF($H192=AE$6,$G192,0)-IF($I192=AE$6,$G192,0)</f>
        <v>0</v>
      </c>
      <c r="AF192" s="10">
        <f>+IF($H192=AF$6,$G192,0)-IF($I192=AF$6,$G192,0)</f>
        <v>0</v>
      </c>
      <c r="AG192" s="10">
        <f>+IF($H192=AG$6,$C192,0)-IF($I192=AG$6,$C192,0)</f>
        <v>0</v>
      </c>
      <c r="AH192" s="10">
        <f>+IF($H192=AH$6,$C192,0)-IF($I192=AH$6,$C192,0)</f>
        <v>0</v>
      </c>
      <c r="AI192" s="10">
        <f>+IF($H192=AI$6,$C192,0)-IF($I192=AI$6,$C192,0)</f>
        <v>0</v>
      </c>
      <c r="AJ192" s="10">
        <f>+IF($H192=AJ$6,$C192,0)-IF($I192=AJ$6,$C192,0)</f>
        <v>0</v>
      </c>
      <c r="AK192" s="10">
        <f>IF(D192="payée",$E192,0)</f>
        <v>0</v>
      </c>
      <c r="AL192" s="10">
        <f>IF(D192="payée",$F192,0)</f>
        <v>0</v>
      </c>
      <c r="AM192" s="10">
        <f>IF(D192="perçue",-$E192,0)</f>
        <v>0</v>
      </c>
      <c r="AN192" s="10">
        <f>IF(D192="perçue",-$F192,0)</f>
        <v>0</v>
      </c>
      <c r="AO192" s="10">
        <f>+IF($H192=AO$6,$G192,0)-IF($I192=AO$6,$G192,0)</f>
        <v>0</v>
      </c>
      <c r="AP192" s="10">
        <f>+IF($H192=AP$6,$G192,0)-IF($I192=AP$6,$G192,0)</f>
        <v>0</v>
      </c>
      <c r="AQ192" s="10">
        <f>+IF($H192=AQ$6,$G192,0)-IF($I192=AQ$6,$G192,0)</f>
        <v>0</v>
      </c>
      <c r="AR192" s="10">
        <f>+IF($H192=AR$6,$G192,0)-IF($I192=AR$6,$G192,0)</f>
        <v>0</v>
      </c>
      <c r="AS192" s="10">
        <f>+IF($H192=AS$6,$G192,0)-IF($I192=AS$6,$G192,0)</f>
        <v>0</v>
      </c>
      <c r="AT192" s="10">
        <f>+IF($H192=AT$6,$G192,0)-IF($I192=AT$6,$G192,0)</f>
        <v>0</v>
      </c>
      <c r="AU192" s="10">
        <f>+IF($H192=AU$6,$G192,0)-IF($I192=AU$6,$G192,0)</f>
        <v>0</v>
      </c>
      <c r="AV192" s="10">
        <f>+IF($H192=AV$6,$G192,0)-IF($I192=AV$6,$G192,0)</f>
        <v>0</v>
      </c>
      <c r="AW192" s="10">
        <f>+IF($H192=AW$6,$G192,0)-IF($I192=AW$6,$G192,0)</f>
        <v>0</v>
      </c>
      <c r="AX192" s="10">
        <f>+IF($H192=AX$6,$G192,0)-IF($I192=AX$6,$G192,0)</f>
        <v>0</v>
      </c>
      <c r="AY192" s="10">
        <f>+IF($H192=AY$6,$G192,0)-IF($I192=AY$6,$G192,0)</f>
        <v>0</v>
      </c>
      <c r="AZ192" s="10">
        <f>+IF($H192=AZ$6,$G192,0)-IF($I192=AZ$6,$G192,0)</f>
        <v>0</v>
      </c>
      <c r="BA192" s="10">
        <f>+IF($H192=BA$6,$C192,0)-IF($I192=BA$6,$C192,0)</f>
        <v>0</v>
      </c>
      <c r="BB192" s="10">
        <f>+IF($H192=BB$6,$C192,0)-IF($I192=BB$6,$C192,0)</f>
        <v>0</v>
      </c>
      <c r="BC192" s="10">
        <f>+IF($H192=BC$6,$C192,0)-IF($I192=BC$6,$C192,0)</f>
        <v>0</v>
      </c>
      <c r="BD192" s="10">
        <f>+IF($H192=BD$6,$C192,0)-IF($I192=BD$6,$C192,0)</f>
        <v>0</v>
      </c>
      <c r="BE192" s="10">
        <f>+IF($H192=BE$6,$C192,0)-IF($I192=BE$6,$C192,0)</f>
        <v>0</v>
      </c>
      <c r="BF192" s="10">
        <f>+IF($H192=BF$6,$C192,0)-IF($I192=BF$6,$C192,0)</f>
        <v>0</v>
      </c>
      <c r="BG192" s="10">
        <f>+IF($H192=BG$6,$C192,0)-IF($I192=BG$6,$C192,0)</f>
        <v>0</v>
      </c>
      <c r="BH192" s="10">
        <f>+IF($H192=BH$6,$C192,0)-IF($I192=BH$6,$C192,0)</f>
        <v>0</v>
      </c>
      <c r="BI192" s="10">
        <f>+IF($H192=BI$6,$G192,0)-IF($I192=BI$6,$G192,0)</f>
        <v>0</v>
      </c>
      <c r="BJ192" s="10">
        <f>+IF($H192=BJ$6,$G192,0)-IF($I192=BJ$6,$G192,0)</f>
        <v>0</v>
      </c>
      <c r="BK192" s="10">
        <f>+IF($H192=BK$6,$G192,0)-IF($I192=BK$6,$G192,0)</f>
        <v>0</v>
      </c>
      <c r="BL192" s="10">
        <f>+IF($H192=BL$6,$G192,0)-IF($I192=BL$6,$G192,0)</f>
        <v>0</v>
      </c>
      <c r="BM192" s="10">
        <f>+IF($H192=BM$6,$G192,0)-IF($I192=BM$6,$G192,0)</f>
        <v>0</v>
      </c>
      <c r="BN192" s="10">
        <f>+IF($H192=BN$6,$G192,0)-IF($I192=BN$6,$G192,0)</f>
        <v>0</v>
      </c>
      <c r="BO192" s="10">
        <f>+IF($H192=BO$6,$G192,0)-IF($I192=BO$6,$G192,0)</f>
        <v>0</v>
      </c>
      <c r="BP192" s="10">
        <f>+IF($H192=BP$6,$G192,0)-IF($I192=BP$6,$G192,0)</f>
        <v>0</v>
      </c>
      <c r="BQ192" s="10">
        <f>+IF($H192=BQ$6,$G192,0)-IF($I192=BQ$6,$G192,0)</f>
        <v>0</v>
      </c>
      <c r="BR192" s="10">
        <f>SUM(J192:BQ192)</f>
        <v>0</v>
      </c>
    </row>
    <row r="193" spans="2:70" s="9" customFormat="1" x14ac:dyDescent="0.25">
      <c r="B193" s="16"/>
      <c r="C193" s="11"/>
      <c r="D193" s="11"/>
      <c r="E193" s="11">
        <f>ROUND(IF(D193='[1]Liste choix'!$C$8,0,IF($H193=$S$6,(C193/1.14975*0.05*0.5),C193/1.14975*0.05)),2)</f>
        <v>0</v>
      </c>
      <c r="F193" s="11">
        <f>ROUND(IF(D193='[1]Liste choix'!$C$8,0,IF($H193=$S$6,C193/1.14975*0.09975*0.5,C193/1.14975*0.09975)),2)</f>
        <v>0</v>
      </c>
      <c r="G193" s="11">
        <f>C193-E193-F193</f>
        <v>0</v>
      </c>
      <c r="J193" s="10">
        <f>+IF($H193=$J$6,$G193,0)-IF($I193=$J$6,$G193,0)</f>
        <v>0</v>
      </c>
      <c r="K193" s="10">
        <f>+IF($H193=K$6,$G193,0)-IF($I193=K$6,$G193,0)</f>
        <v>0</v>
      </c>
      <c r="L193" s="10">
        <f>+IF($H193=L$6,$G193,0)-IF($I193=L$6,$G193,0)</f>
        <v>0</v>
      </c>
      <c r="M193" s="10">
        <f>+IF($H193=M$6,$G193,0)-IF($I193=M$6,$G193,0)</f>
        <v>0</v>
      </c>
      <c r="N193" s="10">
        <f>+IF($H193=N$6,$G193,0)-IF($I193=N$6,$G193,0)</f>
        <v>0</v>
      </c>
      <c r="O193" s="10">
        <f>+IF($H193=O$6,$G193,0)-IF($I193=O$6,$G193,0)</f>
        <v>0</v>
      </c>
      <c r="P193" s="10">
        <f>+IF($H193=P$6,$G193,0)-IF($I193=P$6,$G193,0)</f>
        <v>0</v>
      </c>
      <c r="Q193" s="10">
        <f>+IF($H193=Q$6,$G193,0)-IF($I193=Q$6,$G193,0)</f>
        <v>0</v>
      </c>
      <c r="R193" s="10">
        <f>+IF($H193=R$6,$G193,0)-IF($I193=R$6,$G193,0)</f>
        <v>0</v>
      </c>
      <c r="S193" s="10">
        <f>+IF($H193=S$6,$G193,0)-IF($I193=S$6,$G193,0)</f>
        <v>0</v>
      </c>
      <c r="T193" s="10">
        <f>+IF($H193=T$6,$G193,0)-IF($I193=T$6,$G193,0)</f>
        <v>0</v>
      </c>
      <c r="U193" s="10">
        <f>+IF($H193=U$6,$G193,0)-IF($I193=U$6,$G193,0)</f>
        <v>0</v>
      </c>
      <c r="V193" s="10">
        <f>+IF($H193=V$6,$G193,0)-IF($I193=V$6,$G193,0)</f>
        <v>0</v>
      </c>
      <c r="W193" s="10">
        <f>+IF($H193=W$6,$G193,0)-IF($I193=W$6,$G193,0)</f>
        <v>0</v>
      </c>
      <c r="X193" s="10">
        <f>+IF($H193=X$6,$G193,0)-IF($I193=X$6,$G193,0)</f>
        <v>0</v>
      </c>
      <c r="Y193" s="10">
        <f>+IF($H193=Y$6,$G193,0)-IF($I193=Y$6,$G193,0)</f>
        <v>0</v>
      </c>
      <c r="Z193" s="10">
        <f>+IF($H193=Z$6,$G193,0)-IF($I193=Z$6,$G193,0)</f>
        <v>0</v>
      </c>
      <c r="AA193" s="10">
        <f>+IF($H193=AA$6,$G193,0)-IF($I193=AA$6,$G193,0)</f>
        <v>0</v>
      </c>
      <c r="AB193" s="10">
        <f>+IF($H193=AB$6,$G193,0)-IF($I193=AB$6,$G193,0)</f>
        <v>0</v>
      </c>
      <c r="AC193" s="10">
        <f>+IF($H193=AC$6,$G193,0)-IF($I193=AC$6,$G193,0)</f>
        <v>0</v>
      </c>
      <c r="AD193" s="10">
        <f>+IF($H193=AD$6,$G193,0)-IF($I193=AD$6,$G193,0)</f>
        <v>0</v>
      </c>
      <c r="AE193" s="10">
        <f>+IF($H193=AE$6,$G193,0)-IF($I193=AE$6,$G193,0)</f>
        <v>0</v>
      </c>
      <c r="AF193" s="10">
        <f>+IF($H193=AF$6,$G193,0)-IF($I193=AF$6,$G193,0)</f>
        <v>0</v>
      </c>
      <c r="AG193" s="10">
        <f>+IF($H193=AG$6,$C193,0)-IF($I193=AG$6,$C193,0)</f>
        <v>0</v>
      </c>
      <c r="AH193" s="10">
        <f>+IF($H193=AH$6,$C193,0)-IF($I193=AH$6,$C193,0)</f>
        <v>0</v>
      </c>
      <c r="AI193" s="10">
        <f>+IF($H193=AI$6,$C193,0)-IF($I193=AI$6,$C193,0)</f>
        <v>0</v>
      </c>
      <c r="AJ193" s="10">
        <f>+IF($H193=AJ$6,$C193,0)-IF($I193=AJ$6,$C193,0)</f>
        <v>0</v>
      </c>
      <c r="AK193" s="10">
        <f>IF(D193="payée",$E193,0)</f>
        <v>0</v>
      </c>
      <c r="AL193" s="10">
        <f>IF(D193="payée",$F193,0)</f>
        <v>0</v>
      </c>
      <c r="AM193" s="10">
        <f>IF(D193="perçue",-$E193,0)</f>
        <v>0</v>
      </c>
      <c r="AN193" s="10">
        <f>IF(D193="perçue",-$F193,0)</f>
        <v>0</v>
      </c>
      <c r="AO193" s="10">
        <f>+IF($H193=AO$6,$G193,0)-IF($I193=AO$6,$G193,0)</f>
        <v>0</v>
      </c>
      <c r="AP193" s="10">
        <f>+IF($H193=AP$6,$G193,0)-IF($I193=AP$6,$G193,0)</f>
        <v>0</v>
      </c>
      <c r="AQ193" s="10">
        <f>+IF($H193=AQ$6,$G193,0)-IF($I193=AQ$6,$G193,0)</f>
        <v>0</v>
      </c>
      <c r="AR193" s="10">
        <f>+IF($H193=AR$6,$G193,0)-IF($I193=AR$6,$G193,0)</f>
        <v>0</v>
      </c>
      <c r="AS193" s="10">
        <f>+IF($H193=AS$6,$G193,0)-IF($I193=AS$6,$G193,0)</f>
        <v>0</v>
      </c>
      <c r="AT193" s="10">
        <f>+IF($H193=AT$6,$G193,0)-IF($I193=AT$6,$G193,0)</f>
        <v>0</v>
      </c>
      <c r="AU193" s="10">
        <f>+IF($H193=AU$6,$G193,0)-IF($I193=AU$6,$G193,0)</f>
        <v>0</v>
      </c>
      <c r="AV193" s="10">
        <f>+IF($H193=AV$6,$G193,0)-IF($I193=AV$6,$G193,0)</f>
        <v>0</v>
      </c>
      <c r="AW193" s="10">
        <f>+IF($H193=AW$6,$G193,0)-IF($I193=AW$6,$G193,0)</f>
        <v>0</v>
      </c>
      <c r="AX193" s="10">
        <f>+IF($H193=AX$6,$G193,0)-IF($I193=AX$6,$G193,0)</f>
        <v>0</v>
      </c>
      <c r="AY193" s="10">
        <f>+IF($H193=AY$6,$G193,0)-IF($I193=AY$6,$G193,0)</f>
        <v>0</v>
      </c>
      <c r="AZ193" s="10">
        <f>+IF($H193=AZ$6,$G193,0)-IF($I193=AZ$6,$G193,0)</f>
        <v>0</v>
      </c>
      <c r="BA193" s="10">
        <f>+IF($H193=BA$6,$C193,0)-IF($I193=BA$6,$C193,0)</f>
        <v>0</v>
      </c>
      <c r="BB193" s="10">
        <f>+IF($H193=BB$6,$C193,0)-IF($I193=BB$6,$C193,0)</f>
        <v>0</v>
      </c>
      <c r="BC193" s="10">
        <f>+IF($H193=BC$6,$C193,0)-IF($I193=BC$6,$C193,0)</f>
        <v>0</v>
      </c>
      <c r="BD193" s="10">
        <f>+IF($H193=BD$6,$C193,0)-IF($I193=BD$6,$C193,0)</f>
        <v>0</v>
      </c>
      <c r="BE193" s="10">
        <f>+IF($H193=BE$6,$C193,0)-IF($I193=BE$6,$C193,0)</f>
        <v>0</v>
      </c>
      <c r="BF193" s="10">
        <f>+IF($H193=BF$6,$C193,0)-IF($I193=BF$6,$C193,0)</f>
        <v>0</v>
      </c>
      <c r="BG193" s="10">
        <f>+IF($H193=BG$6,$C193,0)-IF($I193=BG$6,$C193,0)</f>
        <v>0</v>
      </c>
      <c r="BH193" s="10">
        <f>+IF($H193=BH$6,$C193,0)-IF($I193=BH$6,$C193,0)</f>
        <v>0</v>
      </c>
      <c r="BI193" s="10">
        <f>+IF($H193=BI$6,$G193,0)-IF($I193=BI$6,$G193,0)</f>
        <v>0</v>
      </c>
      <c r="BJ193" s="10">
        <f>+IF($H193=BJ$6,$G193,0)-IF($I193=BJ$6,$G193,0)</f>
        <v>0</v>
      </c>
      <c r="BK193" s="10">
        <f>+IF($H193=BK$6,$G193,0)-IF($I193=BK$6,$G193,0)</f>
        <v>0</v>
      </c>
      <c r="BL193" s="10">
        <f>+IF($H193=BL$6,$G193,0)-IF($I193=BL$6,$G193,0)</f>
        <v>0</v>
      </c>
      <c r="BM193" s="10">
        <f>+IF($H193=BM$6,$G193,0)-IF($I193=BM$6,$G193,0)</f>
        <v>0</v>
      </c>
      <c r="BN193" s="10">
        <f>+IF($H193=BN$6,$G193,0)-IF($I193=BN$6,$G193,0)</f>
        <v>0</v>
      </c>
      <c r="BO193" s="10">
        <f>+IF($H193=BO$6,$G193,0)-IF($I193=BO$6,$G193,0)</f>
        <v>0</v>
      </c>
      <c r="BP193" s="10">
        <f>+IF($H193=BP$6,$G193,0)-IF($I193=BP$6,$G193,0)</f>
        <v>0</v>
      </c>
      <c r="BQ193" s="10">
        <f>+IF($H193=BQ$6,$G193,0)-IF($I193=BQ$6,$G193,0)</f>
        <v>0</v>
      </c>
      <c r="BR193" s="10">
        <f>SUM(J193:BQ193)</f>
        <v>0</v>
      </c>
    </row>
    <row r="194" spans="2:70" s="9" customFormat="1" x14ac:dyDescent="0.25">
      <c r="B194" s="16"/>
      <c r="C194" s="11"/>
      <c r="D194" s="11"/>
      <c r="E194" s="11">
        <f>ROUND(IF(D194='[1]Liste choix'!$C$8,0,IF($H194=$S$6,(C194/1.14975*0.05*0.5),C194/1.14975*0.05)),2)</f>
        <v>0</v>
      </c>
      <c r="F194" s="11">
        <f>ROUND(IF(D194='[1]Liste choix'!$C$8,0,IF($H194=$S$6,C194/1.14975*0.09975*0.5,C194/1.14975*0.09975)),2)</f>
        <v>0</v>
      </c>
      <c r="G194" s="11">
        <f>C194-E194-F194</f>
        <v>0</v>
      </c>
      <c r="J194" s="10">
        <f>+IF($H194=$J$6,$G194,0)-IF($I194=$J$6,$G194,0)</f>
        <v>0</v>
      </c>
      <c r="K194" s="10">
        <f>+IF($H194=K$6,$G194,0)-IF($I194=K$6,$G194,0)</f>
        <v>0</v>
      </c>
      <c r="L194" s="10">
        <f>+IF($H194=L$6,$G194,0)-IF($I194=L$6,$G194,0)</f>
        <v>0</v>
      </c>
      <c r="M194" s="10">
        <f>+IF($H194=M$6,$G194,0)-IF($I194=M$6,$G194,0)</f>
        <v>0</v>
      </c>
      <c r="N194" s="10">
        <f>+IF($H194=N$6,$G194,0)-IF($I194=N$6,$G194,0)</f>
        <v>0</v>
      </c>
      <c r="O194" s="10">
        <f>+IF($H194=O$6,$G194,0)-IF($I194=O$6,$G194,0)</f>
        <v>0</v>
      </c>
      <c r="P194" s="10">
        <f>+IF($H194=P$6,$G194,0)-IF($I194=P$6,$G194,0)</f>
        <v>0</v>
      </c>
      <c r="Q194" s="10">
        <f>+IF($H194=Q$6,$G194,0)-IF($I194=Q$6,$G194,0)</f>
        <v>0</v>
      </c>
      <c r="R194" s="10">
        <f>+IF($H194=R$6,$G194,0)-IF($I194=R$6,$G194,0)</f>
        <v>0</v>
      </c>
      <c r="S194" s="10">
        <f>+IF($H194=S$6,$G194,0)-IF($I194=S$6,$G194,0)</f>
        <v>0</v>
      </c>
      <c r="T194" s="10">
        <f>+IF($H194=T$6,$G194,0)-IF($I194=T$6,$G194,0)</f>
        <v>0</v>
      </c>
      <c r="U194" s="10">
        <f>+IF($H194=U$6,$G194,0)-IF($I194=U$6,$G194,0)</f>
        <v>0</v>
      </c>
      <c r="V194" s="10">
        <f>+IF($H194=V$6,$G194,0)-IF($I194=V$6,$G194,0)</f>
        <v>0</v>
      </c>
      <c r="W194" s="10">
        <f>+IF($H194=W$6,$G194,0)-IF($I194=W$6,$G194,0)</f>
        <v>0</v>
      </c>
      <c r="X194" s="10">
        <f>+IF($H194=X$6,$G194,0)-IF($I194=X$6,$G194,0)</f>
        <v>0</v>
      </c>
      <c r="Y194" s="10">
        <f>+IF($H194=Y$6,$G194,0)-IF($I194=Y$6,$G194,0)</f>
        <v>0</v>
      </c>
      <c r="Z194" s="10">
        <f>+IF($H194=Z$6,$G194,0)-IF($I194=Z$6,$G194,0)</f>
        <v>0</v>
      </c>
      <c r="AA194" s="10">
        <f>+IF($H194=AA$6,$G194,0)-IF($I194=AA$6,$G194,0)</f>
        <v>0</v>
      </c>
      <c r="AB194" s="10">
        <f>+IF($H194=AB$6,$G194,0)-IF($I194=AB$6,$G194,0)</f>
        <v>0</v>
      </c>
      <c r="AC194" s="10">
        <f>+IF($H194=AC$6,$G194,0)-IF($I194=AC$6,$G194,0)</f>
        <v>0</v>
      </c>
      <c r="AD194" s="10">
        <f>+IF($H194=AD$6,$G194,0)-IF($I194=AD$6,$G194,0)</f>
        <v>0</v>
      </c>
      <c r="AE194" s="10">
        <f>+IF($H194=AE$6,$G194,0)-IF($I194=AE$6,$G194,0)</f>
        <v>0</v>
      </c>
      <c r="AF194" s="10">
        <f>+IF($H194=AF$6,$G194,0)-IF($I194=AF$6,$G194,0)</f>
        <v>0</v>
      </c>
      <c r="AG194" s="10">
        <f>+IF($H194=AG$6,$C194,0)-IF($I194=AG$6,$C194,0)</f>
        <v>0</v>
      </c>
      <c r="AH194" s="10">
        <f>+IF($H194=AH$6,$C194,0)-IF($I194=AH$6,$C194,0)</f>
        <v>0</v>
      </c>
      <c r="AI194" s="10">
        <f>+IF($H194=AI$6,$C194,0)-IF($I194=AI$6,$C194,0)</f>
        <v>0</v>
      </c>
      <c r="AJ194" s="10">
        <f>+IF($H194=AJ$6,$C194,0)-IF($I194=AJ$6,$C194,0)</f>
        <v>0</v>
      </c>
      <c r="AK194" s="10">
        <f>IF(D194="payée",$E194,0)</f>
        <v>0</v>
      </c>
      <c r="AL194" s="10">
        <f>IF(D194="payée",$F194,0)</f>
        <v>0</v>
      </c>
      <c r="AM194" s="10">
        <f>IF(D194="perçue",-$E194,0)</f>
        <v>0</v>
      </c>
      <c r="AN194" s="10">
        <f>IF(D194="perçue",-$F194,0)</f>
        <v>0</v>
      </c>
      <c r="AO194" s="10">
        <f>+IF($H194=AO$6,$G194,0)-IF($I194=AO$6,$G194,0)</f>
        <v>0</v>
      </c>
      <c r="AP194" s="10">
        <f>+IF($H194=AP$6,$G194,0)-IF($I194=AP$6,$G194,0)</f>
        <v>0</v>
      </c>
      <c r="AQ194" s="10">
        <f>+IF($H194=AQ$6,$G194,0)-IF($I194=AQ$6,$G194,0)</f>
        <v>0</v>
      </c>
      <c r="AR194" s="10">
        <f>+IF($H194=AR$6,$G194,0)-IF($I194=AR$6,$G194,0)</f>
        <v>0</v>
      </c>
      <c r="AS194" s="10">
        <f>+IF($H194=AS$6,$G194,0)-IF($I194=AS$6,$G194,0)</f>
        <v>0</v>
      </c>
      <c r="AT194" s="10">
        <f>+IF($H194=AT$6,$G194,0)-IF($I194=AT$6,$G194,0)</f>
        <v>0</v>
      </c>
      <c r="AU194" s="10">
        <f>+IF($H194=AU$6,$G194,0)-IF($I194=AU$6,$G194,0)</f>
        <v>0</v>
      </c>
      <c r="AV194" s="10">
        <f>+IF($H194=AV$6,$G194,0)-IF($I194=AV$6,$G194,0)</f>
        <v>0</v>
      </c>
      <c r="AW194" s="10">
        <f>+IF($H194=AW$6,$G194,0)-IF($I194=AW$6,$G194,0)</f>
        <v>0</v>
      </c>
      <c r="AX194" s="10">
        <f>+IF($H194=AX$6,$G194,0)-IF($I194=AX$6,$G194,0)</f>
        <v>0</v>
      </c>
      <c r="AY194" s="10">
        <f>+IF($H194=AY$6,$G194,0)-IF($I194=AY$6,$G194,0)</f>
        <v>0</v>
      </c>
      <c r="AZ194" s="10">
        <f>+IF($H194=AZ$6,$G194,0)-IF($I194=AZ$6,$G194,0)</f>
        <v>0</v>
      </c>
      <c r="BA194" s="10">
        <f>+IF($H194=BA$6,$C194,0)-IF($I194=BA$6,$C194,0)</f>
        <v>0</v>
      </c>
      <c r="BB194" s="10">
        <f>+IF($H194=BB$6,$C194,0)-IF($I194=BB$6,$C194,0)</f>
        <v>0</v>
      </c>
      <c r="BC194" s="10">
        <f>+IF($H194=BC$6,$C194,0)-IF($I194=BC$6,$C194,0)</f>
        <v>0</v>
      </c>
      <c r="BD194" s="10">
        <f>+IF($H194=BD$6,$C194,0)-IF($I194=BD$6,$C194,0)</f>
        <v>0</v>
      </c>
      <c r="BE194" s="10">
        <f>+IF($H194=BE$6,$C194,0)-IF($I194=BE$6,$C194,0)</f>
        <v>0</v>
      </c>
      <c r="BF194" s="10">
        <f>+IF($H194=BF$6,$C194,0)-IF($I194=BF$6,$C194,0)</f>
        <v>0</v>
      </c>
      <c r="BG194" s="10">
        <f>+IF($H194=BG$6,$C194,0)-IF($I194=BG$6,$C194,0)</f>
        <v>0</v>
      </c>
      <c r="BH194" s="10">
        <f>+IF($H194=BH$6,$C194,0)-IF($I194=BH$6,$C194,0)</f>
        <v>0</v>
      </c>
      <c r="BI194" s="10">
        <f>+IF($H194=BI$6,$G194,0)-IF($I194=BI$6,$G194,0)</f>
        <v>0</v>
      </c>
      <c r="BJ194" s="10">
        <f>+IF($H194=BJ$6,$G194,0)-IF($I194=BJ$6,$G194,0)</f>
        <v>0</v>
      </c>
      <c r="BK194" s="10">
        <f>+IF($H194=BK$6,$G194,0)-IF($I194=BK$6,$G194,0)</f>
        <v>0</v>
      </c>
      <c r="BL194" s="10">
        <f>+IF($H194=BL$6,$G194,0)-IF($I194=BL$6,$G194,0)</f>
        <v>0</v>
      </c>
      <c r="BM194" s="10">
        <f>+IF($H194=BM$6,$G194,0)-IF($I194=BM$6,$G194,0)</f>
        <v>0</v>
      </c>
      <c r="BN194" s="10">
        <f>+IF($H194=BN$6,$G194,0)-IF($I194=BN$6,$G194,0)</f>
        <v>0</v>
      </c>
      <c r="BO194" s="10">
        <f>+IF($H194=BO$6,$G194,0)-IF($I194=BO$6,$G194,0)</f>
        <v>0</v>
      </c>
      <c r="BP194" s="10">
        <f>+IF($H194=BP$6,$G194,0)-IF($I194=BP$6,$G194,0)</f>
        <v>0</v>
      </c>
      <c r="BQ194" s="10">
        <f>+IF($H194=BQ$6,$G194,0)-IF($I194=BQ$6,$G194,0)</f>
        <v>0</v>
      </c>
      <c r="BR194" s="10">
        <f>SUM(J194:BQ194)</f>
        <v>0</v>
      </c>
    </row>
    <row r="195" spans="2:70" s="9" customFormat="1" x14ac:dyDescent="0.25">
      <c r="B195" s="16"/>
      <c r="C195" s="11"/>
      <c r="D195" s="11"/>
      <c r="E195" s="11">
        <f>ROUND(IF(D195='[1]Liste choix'!$C$8,0,IF($H195=$S$6,(C195/1.14975*0.05*0.5),C195/1.14975*0.05)),2)</f>
        <v>0</v>
      </c>
      <c r="F195" s="11">
        <f>ROUND(IF(D195='[1]Liste choix'!$C$8,0,IF($H195=$S$6,C195/1.14975*0.09975*0.5,C195/1.14975*0.09975)),2)</f>
        <v>0</v>
      </c>
      <c r="G195" s="11">
        <f>C195-E195-F195</f>
        <v>0</v>
      </c>
      <c r="J195" s="10">
        <f>+IF($H195=$J$6,$G195,0)-IF($I195=$J$6,$G195,0)</f>
        <v>0</v>
      </c>
      <c r="K195" s="10">
        <f>+IF($H195=K$6,$G195,0)-IF($I195=K$6,$G195,0)</f>
        <v>0</v>
      </c>
      <c r="L195" s="10">
        <f>+IF($H195=L$6,$G195,0)-IF($I195=L$6,$G195,0)</f>
        <v>0</v>
      </c>
      <c r="M195" s="10">
        <f>+IF($H195=M$6,$G195,0)-IF($I195=M$6,$G195,0)</f>
        <v>0</v>
      </c>
      <c r="N195" s="10">
        <f>+IF($H195=N$6,$G195,0)-IF($I195=N$6,$G195,0)</f>
        <v>0</v>
      </c>
      <c r="O195" s="10">
        <f>+IF($H195=O$6,$G195,0)-IF($I195=O$6,$G195,0)</f>
        <v>0</v>
      </c>
      <c r="P195" s="10">
        <f>+IF($H195=P$6,$G195,0)-IF($I195=P$6,$G195,0)</f>
        <v>0</v>
      </c>
      <c r="Q195" s="10">
        <f>+IF($H195=Q$6,$G195,0)-IF($I195=Q$6,$G195,0)</f>
        <v>0</v>
      </c>
      <c r="R195" s="10">
        <f>+IF($H195=R$6,$G195,0)-IF($I195=R$6,$G195,0)</f>
        <v>0</v>
      </c>
      <c r="S195" s="10">
        <f>+IF($H195=S$6,$G195,0)-IF($I195=S$6,$G195,0)</f>
        <v>0</v>
      </c>
      <c r="T195" s="10">
        <f>+IF($H195=T$6,$G195,0)-IF($I195=T$6,$G195,0)</f>
        <v>0</v>
      </c>
      <c r="U195" s="10">
        <f>+IF($H195=U$6,$G195,0)-IF($I195=U$6,$G195,0)</f>
        <v>0</v>
      </c>
      <c r="V195" s="10">
        <f>+IF($H195=V$6,$G195,0)-IF($I195=V$6,$G195,0)</f>
        <v>0</v>
      </c>
      <c r="W195" s="10">
        <f>+IF($H195=W$6,$G195,0)-IF($I195=W$6,$G195,0)</f>
        <v>0</v>
      </c>
      <c r="X195" s="10">
        <f>+IF($H195=X$6,$G195,0)-IF($I195=X$6,$G195,0)</f>
        <v>0</v>
      </c>
      <c r="Y195" s="10">
        <f>+IF($H195=Y$6,$G195,0)-IF($I195=Y$6,$G195,0)</f>
        <v>0</v>
      </c>
      <c r="Z195" s="10">
        <f>+IF($H195=Z$6,$G195,0)-IF($I195=Z$6,$G195,0)</f>
        <v>0</v>
      </c>
      <c r="AA195" s="10">
        <f>+IF($H195=AA$6,$G195,0)-IF($I195=AA$6,$G195,0)</f>
        <v>0</v>
      </c>
      <c r="AB195" s="10">
        <f>+IF($H195=AB$6,$G195,0)-IF($I195=AB$6,$G195,0)</f>
        <v>0</v>
      </c>
      <c r="AC195" s="10">
        <f>+IF($H195=AC$6,$G195,0)-IF($I195=AC$6,$G195,0)</f>
        <v>0</v>
      </c>
      <c r="AD195" s="10">
        <f>+IF($H195=AD$6,$G195,0)-IF($I195=AD$6,$G195,0)</f>
        <v>0</v>
      </c>
      <c r="AE195" s="10">
        <f>+IF($H195=AE$6,$G195,0)-IF($I195=AE$6,$G195,0)</f>
        <v>0</v>
      </c>
      <c r="AF195" s="10">
        <f>+IF($H195=AF$6,$G195,0)-IF($I195=AF$6,$G195,0)</f>
        <v>0</v>
      </c>
      <c r="AG195" s="10">
        <f>+IF($H195=AG$6,$C195,0)-IF($I195=AG$6,$C195,0)</f>
        <v>0</v>
      </c>
      <c r="AH195" s="10">
        <f>+IF($H195=AH$6,$C195,0)-IF($I195=AH$6,$C195,0)</f>
        <v>0</v>
      </c>
      <c r="AI195" s="10">
        <f>+IF($H195=AI$6,$C195,0)-IF($I195=AI$6,$C195,0)</f>
        <v>0</v>
      </c>
      <c r="AJ195" s="10">
        <f>+IF($H195=AJ$6,$C195,0)-IF($I195=AJ$6,$C195,0)</f>
        <v>0</v>
      </c>
      <c r="AK195" s="10">
        <f>IF(D195="payée",$E195,0)</f>
        <v>0</v>
      </c>
      <c r="AL195" s="10">
        <f>IF(D195="payée",$F195,0)</f>
        <v>0</v>
      </c>
      <c r="AM195" s="10">
        <f>IF(D195="perçue",-$E195,0)</f>
        <v>0</v>
      </c>
      <c r="AN195" s="10">
        <f>IF(D195="perçue",-$F195,0)</f>
        <v>0</v>
      </c>
      <c r="AO195" s="10">
        <f>+IF($H195=AO$6,$G195,0)-IF($I195=AO$6,$G195,0)</f>
        <v>0</v>
      </c>
      <c r="AP195" s="10">
        <f>+IF($H195=AP$6,$G195,0)-IF($I195=AP$6,$G195,0)</f>
        <v>0</v>
      </c>
      <c r="AQ195" s="10">
        <f>+IF($H195=AQ$6,$G195,0)-IF($I195=AQ$6,$G195,0)</f>
        <v>0</v>
      </c>
      <c r="AR195" s="10">
        <f>+IF($H195=AR$6,$G195,0)-IF($I195=AR$6,$G195,0)</f>
        <v>0</v>
      </c>
      <c r="AS195" s="10">
        <f>+IF($H195=AS$6,$G195,0)-IF($I195=AS$6,$G195,0)</f>
        <v>0</v>
      </c>
      <c r="AT195" s="10">
        <f>+IF($H195=AT$6,$G195,0)-IF($I195=AT$6,$G195,0)</f>
        <v>0</v>
      </c>
      <c r="AU195" s="10">
        <f>+IF($H195=AU$6,$G195,0)-IF($I195=AU$6,$G195,0)</f>
        <v>0</v>
      </c>
      <c r="AV195" s="10">
        <f>+IF($H195=AV$6,$G195,0)-IF($I195=AV$6,$G195,0)</f>
        <v>0</v>
      </c>
      <c r="AW195" s="10">
        <f>+IF($H195=AW$6,$G195,0)-IF($I195=AW$6,$G195,0)</f>
        <v>0</v>
      </c>
      <c r="AX195" s="10">
        <f>+IF($H195=AX$6,$G195,0)-IF($I195=AX$6,$G195,0)</f>
        <v>0</v>
      </c>
      <c r="AY195" s="10">
        <f>+IF($H195=AY$6,$G195,0)-IF($I195=AY$6,$G195,0)</f>
        <v>0</v>
      </c>
      <c r="AZ195" s="10">
        <f>+IF($H195=AZ$6,$G195,0)-IF($I195=AZ$6,$G195,0)</f>
        <v>0</v>
      </c>
      <c r="BA195" s="10">
        <f>+IF($H195=BA$6,$C195,0)-IF($I195=BA$6,$C195,0)</f>
        <v>0</v>
      </c>
      <c r="BB195" s="10">
        <f>+IF($H195=BB$6,$C195,0)-IF($I195=BB$6,$C195,0)</f>
        <v>0</v>
      </c>
      <c r="BC195" s="10">
        <f>+IF($H195=BC$6,$C195,0)-IF($I195=BC$6,$C195,0)</f>
        <v>0</v>
      </c>
      <c r="BD195" s="10">
        <f>+IF($H195=BD$6,$C195,0)-IF($I195=BD$6,$C195,0)</f>
        <v>0</v>
      </c>
      <c r="BE195" s="10">
        <f>+IF($H195=BE$6,$C195,0)-IF($I195=BE$6,$C195,0)</f>
        <v>0</v>
      </c>
      <c r="BF195" s="10">
        <f>+IF($H195=BF$6,$C195,0)-IF($I195=BF$6,$C195,0)</f>
        <v>0</v>
      </c>
      <c r="BG195" s="10">
        <f>+IF($H195=BG$6,$C195,0)-IF($I195=BG$6,$C195,0)</f>
        <v>0</v>
      </c>
      <c r="BH195" s="10">
        <f>+IF($H195=BH$6,$C195,0)-IF($I195=BH$6,$C195,0)</f>
        <v>0</v>
      </c>
      <c r="BI195" s="10">
        <f>+IF($H195=BI$6,$G195,0)-IF($I195=BI$6,$G195,0)</f>
        <v>0</v>
      </c>
      <c r="BJ195" s="10">
        <f>+IF($H195=BJ$6,$G195,0)-IF($I195=BJ$6,$G195,0)</f>
        <v>0</v>
      </c>
      <c r="BK195" s="10">
        <f>+IF($H195=BK$6,$G195,0)-IF($I195=BK$6,$G195,0)</f>
        <v>0</v>
      </c>
      <c r="BL195" s="10">
        <f>+IF($H195=BL$6,$G195,0)-IF($I195=BL$6,$G195,0)</f>
        <v>0</v>
      </c>
      <c r="BM195" s="10">
        <f>+IF($H195=BM$6,$G195,0)-IF($I195=BM$6,$G195,0)</f>
        <v>0</v>
      </c>
      <c r="BN195" s="10">
        <f>+IF($H195=BN$6,$G195,0)-IF($I195=BN$6,$G195,0)</f>
        <v>0</v>
      </c>
      <c r="BO195" s="10">
        <f>+IF($H195=BO$6,$G195,0)-IF($I195=BO$6,$G195,0)</f>
        <v>0</v>
      </c>
      <c r="BP195" s="10">
        <f>+IF($H195=BP$6,$G195,0)-IF($I195=BP$6,$G195,0)</f>
        <v>0</v>
      </c>
      <c r="BQ195" s="10">
        <f>+IF($H195=BQ$6,$G195,0)-IF($I195=BQ$6,$G195,0)</f>
        <v>0</v>
      </c>
      <c r="BR195" s="10">
        <f>SUM(J195:BQ195)</f>
        <v>0</v>
      </c>
    </row>
    <row r="196" spans="2:70" s="9" customFormat="1" x14ac:dyDescent="0.25">
      <c r="B196" s="16"/>
      <c r="C196" s="11"/>
      <c r="D196" s="11"/>
      <c r="E196" s="11">
        <f>ROUND(IF(D196='[1]Liste choix'!$C$8,0,IF($H196=$S$6,(C196/1.14975*0.05*0.5),C196/1.14975*0.05)),2)</f>
        <v>0</v>
      </c>
      <c r="F196" s="11">
        <f>ROUND(IF(D196='[1]Liste choix'!$C$8,0,IF($H196=$S$6,C196/1.14975*0.09975*0.5,C196/1.14975*0.09975)),2)</f>
        <v>0</v>
      </c>
      <c r="G196" s="11">
        <f>C196-E196-F196</f>
        <v>0</v>
      </c>
      <c r="J196" s="10">
        <f>+IF($H196=$J$6,$G196,0)-IF($I196=$J$6,$G196,0)</f>
        <v>0</v>
      </c>
      <c r="K196" s="10">
        <f>+IF($H196=K$6,$G196,0)-IF($I196=K$6,$G196,0)</f>
        <v>0</v>
      </c>
      <c r="L196" s="10">
        <f>+IF($H196=L$6,$G196,0)-IF($I196=L$6,$G196,0)</f>
        <v>0</v>
      </c>
      <c r="M196" s="10">
        <f>+IF($H196=M$6,$G196,0)-IF($I196=M$6,$G196,0)</f>
        <v>0</v>
      </c>
      <c r="N196" s="10">
        <f>+IF($H196=N$6,$G196,0)-IF($I196=N$6,$G196,0)</f>
        <v>0</v>
      </c>
      <c r="O196" s="10">
        <f>+IF($H196=O$6,$G196,0)-IF($I196=O$6,$G196,0)</f>
        <v>0</v>
      </c>
      <c r="P196" s="10">
        <f>+IF($H196=P$6,$G196,0)-IF($I196=P$6,$G196,0)</f>
        <v>0</v>
      </c>
      <c r="Q196" s="10">
        <f>+IF($H196=Q$6,$G196,0)-IF($I196=Q$6,$G196,0)</f>
        <v>0</v>
      </c>
      <c r="R196" s="10">
        <f>+IF($H196=R$6,$G196,0)-IF($I196=R$6,$G196,0)</f>
        <v>0</v>
      </c>
      <c r="S196" s="10">
        <f>+IF($H196=S$6,$G196,0)-IF($I196=S$6,$G196,0)</f>
        <v>0</v>
      </c>
      <c r="T196" s="10">
        <f>+IF($H196=T$6,$G196,0)-IF($I196=T$6,$G196,0)</f>
        <v>0</v>
      </c>
      <c r="U196" s="10">
        <f>+IF($H196=U$6,$G196,0)-IF($I196=U$6,$G196,0)</f>
        <v>0</v>
      </c>
      <c r="V196" s="10">
        <f>+IF($H196=V$6,$G196,0)-IF($I196=V$6,$G196,0)</f>
        <v>0</v>
      </c>
      <c r="W196" s="10">
        <f>+IF($H196=W$6,$G196,0)-IF($I196=W$6,$G196,0)</f>
        <v>0</v>
      </c>
      <c r="X196" s="10">
        <f>+IF($H196=X$6,$G196,0)-IF($I196=X$6,$G196,0)</f>
        <v>0</v>
      </c>
      <c r="Y196" s="10">
        <f>+IF($H196=Y$6,$G196,0)-IF($I196=Y$6,$G196,0)</f>
        <v>0</v>
      </c>
      <c r="Z196" s="10">
        <f>+IF($H196=Z$6,$G196,0)-IF($I196=Z$6,$G196,0)</f>
        <v>0</v>
      </c>
      <c r="AA196" s="10">
        <f>+IF($H196=AA$6,$G196,0)-IF($I196=AA$6,$G196,0)</f>
        <v>0</v>
      </c>
      <c r="AB196" s="10">
        <f>+IF($H196=AB$6,$G196,0)-IF($I196=AB$6,$G196,0)</f>
        <v>0</v>
      </c>
      <c r="AC196" s="10">
        <f>+IF($H196=AC$6,$G196,0)-IF($I196=AC$6,$G196,0)</f>
        <v>0</v>
      </c>
      <c r="AD196" s="10">
        <f>+IF($H196=AD$6,$G196,0)-IF($I196=AD$6,$G196,0)</f>
        <v>0</v>
      </c>
      <c r="AE196" s="10">
        <f>+IF($H196=AE$6,$G196,0)-IF($I196=AE$6,$G196,0)</f>
        <v>0</v>
      </c>
      <c r="AF196" s="10">
        <f>+IF($H196=AF$6,$G196,0)-IF($I196=AF$6,$G196,0)</f>
        <v>0</v>
      </c>
      <c r="AG196" s="10">
        <f>+IF($H196=AG$6,$C196,0)-IF($I196=AG$6,$C196,0)</f>
        <v>0</v>
      </c>
      <c r="AH196" s="10">
        <f>+IF($H196=AH$6,$C196,0)-IF($I196=AH$6,$C196,0)</f>
        <v>0</v>
      </c>
      <c r="AI196" s="10">
        <f>+IF($H196=AI$6,$C196,0)-IF($I196=AI$6,$C196,0)</f>
        <v>0</v>
      </c>
      <c r="AJ196" s="10">
        <f>+IF($H196=AJ$6,$C196,0)-IF($I196=AJ$6,$C196,0)</f>
        <v>0</v>
      </c>
      <c r="AK196" s="10">
        <f>IF(D196="payée",$E196,0)</f>
        <v>0</v>
      </c>
      <c r="AL196" s="10">
        <f>IF(D196="payée",$F196,0)</f>
        <v>0</v>
      </c>
      <c r="AM196" s="10">
        <f>IF(D196="perçue",-$E196,0)</f>
        <v>0</v>
      </c>
      <c r="AN196" s="10">
        <f>IF(D196="perçue",-$F196,0)</f>
        <v>0</v>
      </c>
      <c r="AO196" s="10">
        <f>+IF($H196=AO$6,$G196,0)-IF($I196=AO$6,$G196,0)</f>
        <v>0</v>
      </c>
      <c r="AP196" s="10">
        <f>+IF($H196=AP$6,$G196,0)-IF($I196=AP$6,$G196,0)</f>
        <v>0</v>
      </c>
      <c r="AQ196" s="10">
        <f>+IF($H196=AQ$6,$G196,0)-IF($I196=AQ$6,$G196,0)</f>
        <v>0</v>
      </c>
      <c r="AR196" s="10">
        <f>+IF($H196=AR$6,$G196,0)-IF($I196=AR$6,$G196,0)</f>
        <v>0</v>
      </c>
      <c r="AS196" s="10">
        <f>+IF($H196=AS$6,$G196,0)-IF($I196=AS$6,$G196,0)</f>
        <v>0</v>
      </c>
      <c r="AT196" s="10">
        <f>+IF($H196=AT$6,$G196,0)-IF($I196=AT$6,$G196,0)</f>
        <v>0</v>
      </c>
      <c r="AU196" s="10">
        <f>+IF($H196=AU$6,$G196,0)-IF($I196=AU$6,$G196,0)</f>
        <v>0</v>
      </c>
      <c r="AV196" s="10">
        <f>+IF($H196=AV$6,$G196,0)-IF($I196=AV$6,$G196,0)</f>
        <v>0</v>
      </c>
      <c r="AW196" s="10">
        <f>+IF($H196=AW$6,$G196,0)-IF($I196=AW$6,$G196,0)</f>
        <v>0</v>
      </c>
      <c r="AX196" s="10">
        <f>+IF($H196=AX$6,$G196,0)-IF($I196=AX$6,$G196,0)</f>
        <v>0</v>
      </c>
      <c r="AY196" s="10">
        <f>+IF($H196=AY$6,$G196,0)-IF($I196=AY$6,$G196,0)</f>
        <v>0</v>
      </c>
      <c r="AZ196" s="10">
        <f>+IF($H196=AZ$6,$G196,0)-IF($I196=AZ$6,$G196,0)</f>
        <v>0</v>
      </c>
      <c r="BA196" s="10">
        <f>+IF($H196=BA$6,$C196,0)-IF($I196=BA$6,$C196,0)</f>
        <v>0</v>
      </c>
      <c r="BB196" s="10">
        <f>+IF($H196=BB$6,$C196,0)-IF($I196=BB$6,$C196,0)</f>
        <v>0</v>
      </c>
      <c r="BC196" s="10">
        <f>+IF($H196=BC$6,$C196,0)-IF($I196=BC$6,$C196,0)</f>
        <v>0</v>
      </c>
      <c r="BD196" s="10">
        <f>+IF($H196=BD$6,$C196,0)-IF($I196=BD$6,$C196,0)</f>
        <v>0</v>
      </c>
      <c r="BE196" s="10">
        <f>+IF($H196=BE$6,$C196,0)-IF($I196=BE$6,$C196,0)</f>
        <v>0</v>
      </c>
      <c r="BF196" s="10">
        <f>+IF($H196=BF$6,$C196,0)-IF($I196=BF$6,$C196,0)</f>
        <v>0</v>
      </c>
      <c r="BG196" s="10">
        <f>+IF($H196=BG$6,$C196,0)-IF($I196=BG$6,$C196,0)</f>
        <v>0</v>
      </c>
      <c r="BH196" s="10">
        <f>+IF($H196=BH$6,$C196,0)-IF($I196=BH$6,$C196,0)</f>
        <v>0</v>
      </c>
      <c r="BI196" s="10">
        <f>+IF($H196=BI$6,$G196,0)-IF($I196=BI$6,$G196,0)</f>
        <v>0</v>
      </c>
      <c r="BJ196" s="10">
        <f>+IF($H196=BJ$6,$G196,0)-IF($I196=BJ$6,$G196,0)</f>
        <v>0</v>
      </c>
      <c r="BK196" s="10">
        <f>+IF($H196=BK$6,$G196,0)-IF($I196=BK$6,$G196,0)</f>
        <v>0</v>
      </c>
      <c r="BL196" s="10">
        <f>+IF($H196=BL$6,$G196,0)-IF($I196=BL$6,$G196,0)</f>
        <v>0</v>
      </c>
      <c r="BM196" s="10">
        <f>+IF($H196=BM$6,$G196,0)-IF($I196=BM$6,$G196,0)</f>
        <v>0</v>
      </c>
      <c r="BN196" s="10">
        <f>+IF($H196=BN$6,$G196,0)-IF($I196=BN$6,$G196,0)</f>
        <v>0</v>
      </c>
      <c r="BO196" s="10">
        <f>+IF($H196=BO$6,$G196,0)-IF($I196=BO$6,$G196,0)</f>
        <v>0</v>
      </c>
      <c r="BP196" s="10">
        <f>+IF($H196=BP$6,$G196,0)-IF($I196=BP$6,$G196,0)</f>
        <v>0</v>
      </c>
      <c r="BQ196" s="10">
        <f>+IF($H196=BQ$6,$G196,0)-IF($I196=BQ$6,$G196,0)</f>
        <v>0</v>
      </c>
      <c r="BR196" s="10">
        <f>SUM(J196:BQ196)</f>
        <v>0</v>
      </c>
    </row>
    <row r="197" spans="2:70" s="9" customFormat="1" x14ac:dyDescent="0.25">
      <c r="B197" s="16"/>
      <c r="C197" s="11"/>
      <c r="D197" s="11"/>
      <c r="E197" s="11">
        <f>ROUND(IF(D197='[1]Liste choix'!$C$8,0,IF($H197=$S$6,(C197/1.14975*0.05*0.5),C197/1.14975*0.05)),2)</f>
        <v>0</v>
      </c>
      <c r="F197" s="11">
        <f>ROUND(IF(D197='[1]Liste choix'!$C$8,0,IF($H197=$S$6,C197/1.14975*0.09975*0.5,C197/1.14975*0.09975)),2)</f>
        <v>0</v>
      </c>
      <c r="G197" s="11">
        <f>C197-E197-F197</f>
        <v>0</v>
      </c>
      <c r="J197" s="10">
        <f>+IF($H197=$J$6,$G197,0)-IF($I197=$J$6,$G197,0)</f>
        <v>0</v>
      </c>
      <c r="K197" s="10">
        <f>+IF($H197=K$6,$G197,0)-IF($I197=K$6,$G197,0)</f>
        <v>0</v>
      </c>
      <c r="L197" s="10">
        <f>+IF($H197=L$6,$G197,0)-IF($I197=L$6,$G197,0)</f>
        <v>0</v>
      </c>
      <c r="M197" s="10">
        <f>+IF($H197=M$6,$G197,0)-IF($I197=M$6,$G197,0)</f>
        <v>0</v>
      </c>
      <c r="N197" s="10">
        <f>+IF($H197=N$6,$G197,0)-IF($I197=N$6,$G197,0)</f>
        <v>0</v>
      </c>
      <c r="O197" s="10">
        <f>+IF($H197=O$6,$G197,0)-IF($I197=O$6,$G197,0)</f>
        <v>0</v>
      </c>
      <c r="P197" s="10">
        <f>+IF($H197=P$6,$G197,0)-IF($I197=P$6,$G197,0)</f>
        <v>0</v>
      </c>
      <c r="Q197" s="10">
        <f>+IF($H197=Q$6,$G197,0)-IF($I197=Q$6,$G197,0)</f>
        <v>0</v>
      </c>
      <c r="R197" s="10">
        <f>+IF($H197=R$6,$G197,0)-IF($I197=R$6,$G197,0)</f>
        <v>0</v>
      </c>
      <c r="S197" s="10">
        <f>+IF($H197=S$6,$G197,0)-IF($I197=S$6,$G197,0)</f>
        <v>0</v>
      </c>
      <c r="T197" s="10">
        <f>+IF($H197=T$6,$G197,0)-IF($I197=T$6,$G197,0)</f>
        <v>0</v>
      </c>
      <c r="U197" s="10">
        <f>+IF($H197=U$6,$G197,0)-IF($I197=U$6,$G197,0)</f>
        <v>0</v>
      </c>
      <c r="V197" s="10">
        <f>+IF($H197=V$6,$G197,0)-IF($I197=V$6,$G197,0)</f>
        <v>0</v>
      </c>
      <c r="W197" s="10">
        <f>+IF($H197=W$6,$G197,0)-IF($I197=W$6,$G197,0)</f>
        <v>0</v>
      </c>
      <c r="X197" s="10">
        <f>+IF($H197=X$6,$G197,0)-IF($I197=X$6,$G197,0)</f>
        <v>0</v>
      </c>
      <c r="Y197" s="10">
        <f>+IF($H197=Y$6,$G197,0)-IF($I197=Y$6,$G197,0)</f>
        <v>0</v>
      </c>
      <c r="Z197" s="10">
        <f>+IF($H197=Z$6,$G197,0)-IF($I197=Z$6,$G197,0)</f>
        <v>0</v>
      </c>
      <c r="AA197" s="10">
        <f>+IF($H197=AA$6,$G197,0)-IF($I197=AA$6,$G197,0)</f>
        <v>0</v>
      </c>
      <c r="AB197" s="10">
        <f>+IF($H197=AB$6,$G197,0)-IF($I197=AB$6,$G197,0)</f>
        <v>0</v>
      </c>
      <c r="AC197" s="10">
        <f>+IF($H197=AC$6,$G197,0)-IF($I197=AC$6,$G197,0)</f>
        <v>0</v>
      </c>
      <c r="AD197" s="10">
        <f>+IF($H197=AD$6,$G197,0)-IF($I197=AD$6,$G197,0)</f>
        <v>0</v>
      </c>
      <c r="AE197" s="10">
        <f>+IF($H197=AE$6,$G197,0)-IF($I197=AE$6,$G197,0)</f>
        <v>0</v>
      </c>
      <c r="AF197" s="10">
        <f>+IF($H197=AF$6,$G197,0)-IF($I197=AF$6,$G197,0)</f>
        <v>0</v>
      </c>
      <c r="AG197" s="10">
        <f>+IF($H197=AG$6,$C197,0)-IF($I197=AG$6,$C197,0)</f>
        <v>0</v>
      </c>
      <c r="AH197" s="10">
        <f>+IF($H197=AH$6,$C197,0)-IF($I197=AH$6,$C197,0)</f>
        <v>0</v>
      </c>
      <c r="AI197" s="10">
        <f>+IF($H197=AI$6,$C197,0)-IF($I197=AI$6,$C197,0)</f>
        <v>0</v>
      </c>
      <c r="AJ197" s="10">
        <f>+IF($H197=AJ$6,$C197,0)-IF($I197=AJ$6,$C197,0)</f>
        <v>0</v>
      </c>
      <c r="AK197" s="10">
        <f>IF(D197="payée",$E197,0)</f>
        <v>0</v>
      </c>
      <c r="AL197" s="10">
        <f>IF(D197="payée",$F197,0)</f>
        <v>0</v>
      </c>
      <c r="AM197" s="10">
        <f>IF(D197="perçue",-$E197,0)</f>
        <v>0</v>
      </c>
      <c r="AN197" s="10">
        <f>IF(D197="perçue",-$F197,0)</f>
        <v>0</v>
      </c>
      <c r="AO197" s="10">
        <f>+IF($H197=AO$6,$G197,0)-IF($I197=AO$6,$G197,0)</f>
        <v>0</v>
      </c>
      <c r="AP197" s="10">
        <f>+IF($H197=AP$6,$G197,0)-IF($I197=AP$6,$G197,0)</f>
        <v>0</v>
      </c>
      <c r="AQ197" s="10">
        <f>+IF($H197=AQ$6,$G197,0)-IF($I197=AQ$6,$G197,0)</f>
        <v>0</v>
      </c>
      <c r="AR197" s="10">
        <f>+IF($H197=AR$6,$G197,0)-IF($I197=AR$6,$G197,0)</f>
        <v>0</v>
      </c>
      <c r="AS197" s="10">
        <f>+IF($H197=AS$6,$G197,0)-IF($I197=AS$6,$G197,0)</f>
        <v>0</v>
      </c>
      <c r="AT197" s="10">
        <f>+IF($H197=AT$6,$G197,0)-IF($I197=AT$6,$G197,0)</f>
        <v>0</v>
      </c>
      <c r="AU197" s="10">
        <f>+IF($H197=AU$6,$G197,0)-IF($I197=AU$6,$G197,0)</f>
        <v>0</v>
      </c>
      <c r="AV197" s="10">
        <f>+IF($H197=AV$6,$G197,0)-IF($I197=AV$6,$G197,0)</f>
        <v>0</v>
      </c>
      <c r="AW197" s="10">
        <f>+IF($H197=AW$6,$G197,0)-IF($I197=AW$6,$G197,0)</f>
        <v>0</v>
      </c>
      <c r="AX197" s="10">
        <f>+IF($H197=AX$6,$G197,0)-IF($I197=AX$6,$G197,0)</f>
        <v>0</v>
      </c>
      <c r="AY197" s="10">
        <f>+IF($H197=AY$6,$G197,0)-IF($I197=AY$6,$G197,0)</f>
        <v>0</v>
      </c>
      <c r="AZ197" s="10">
        <f>+IF($H197=AZ$6,$G197,0)-IF($I197=AZ$6,$G197,0)</f>
        <v>0</v>
      </c>
      <c r="BA197" s="10">
        <f>+IF($H197=BA$6,$C197,0)-IF($I197=BA$6,$C197,0)</f>
        <v>0</v>
      </c>
      <c r="BB197" s="10">
        <f>+IF($H197=BB$6,$C197,0)-IF($I197=BB$6,$C197,0)</f>
        <v>0</v>
      </c>
      <c r="BC197" s="10">
        <f>+IF($H197=BC$6,$C197,0)-IF($I197=BC$6,$C197,0)</f>
        <v>0</v>
      </c>
      <c r="BD197" s="10">
        <f>+IF($H197=BD$6,$C197,0)-IF($I197=BD$6,$C197,0)</f>
        <v>0</v>
      </c>
      <c r="BE197" s="10">
        <f>+IF($H197=BE$6,$C197,0)-IF($I197=BE$6,$C197,0)</f>
        <v>0</v>
      </c>
      <c r="BF197" s="10">
        <f>+IF($H197=BF$6,$C197,0)-IF($I197=BF$6,$C197,0)</f>
        <v>0</v>
      </c>
      <c r="BG197" s="10">
        <f>+IF($H197=BG$6,$C197,0)-IF($I197=BG$6,$C197,0)</f>
        <v>0</v>
      </c>
      <c r="BH197" s="10">
        <f>+IF($H197=BH$6,$C197,0)-IF($I197=BH$6,$C197,0)</f>
        <v>0</v>
      </c>
      <c r="BI197" s="10">
        <f>+IF($H197=BI$6,$G197,0)-IF($I197=BI$6,$G197,0)</f>
        <v>0</v>
      </c>
      <c r="BJ197" s="10">
        <f>+IF($H197=BJ$6,$G197,0)-IF($I197=BJ$6,$G197,0)</f>
        <v>0</v>
      </c>
      <c r="BK197" s="10">
        <f>+IF($H197=BK$6,$G197,0)-IF($I197=BK$6,$G197,0)</f>
        <v>0</v>
      </c>
      <c r="BL197" s="10">
        <f>+IF($H197=BL$6,$G197,0)-IF($I197=BL$6,$G197,0)</f>
        <v>0</v>
      </c>
      <c r="BM197" s="10">
        <f>+IF($H197=BM$6,$G197,0)-IF($I197=BM$6,$G197,0)</f>
        <v>0</v>
      </c>
      <c r="BN197" s="10">
        <f>+IF($H197=BN$6,$G197,0)-IF($I197=BN$6,$G197,0)</f>
        <v>0</v>
      </c>
      <c r="BO197" s="10">
        <f>+IF($H197=BO$6,$G197,0)-IF($I197=BO$6,$G197,0)</f>
        <v>0</v>
      </c>
      <c r="BP197" s="10">
        <f>+IF($H197=BP$6,$G197,0)-IF($I197=BP$6,$G197,0)</f>
        <v>0</v>
      </c>
      <c r="BQ197" s="10">
        <f>+IF($H197=BQ$6,$G197,0)-IF($I197=BQ$6,$G197,0)</f>
        <v>0</v>
      </c>
      <c r="BR197" s="10">
        <f>SUM(J197:BQ197)</f>
        <v>0</v>
      </c>
    </row>
    <row r="198" spans="2:70" s="9" customFormat="1" x14ac:dyDescent="0.25">
      <c r="B198" s="16"/>
      <c r="C198" s="11"/>
      <c r="D198" s="11"/>
      <c r="E198" s="11">
        <f>ROUND(IF(D198='[1]Liste choix'!$C$8,0,IF($H198=$S$6,(C198/1.14975*0.05*0.5),C198/1.14975*0.05)),2)</f>
        <v>0</v>
      </c>
      <c r="F198" s="11">
        <f>ROUND(IF(D198='[1]Liste choix'!$C$8,0,IF($H198=$S$6,C198/1.14975*0.09975*0.5,C198/1.14975*0.09975)),2)</f>
        <v>0</v>
      </c>
      <c r="G198" s="11">
        <f>C198-E198-F198</f>
        <v>0</v>
      </c>
      <c r="J198" s="10">
        <f>+IF($H198=$J$6,$G198,0)-IF($I198=$J$6,$G198,0)</f>
        <v>0</v>
      </c>
      <c r="K198" s="10">
        <f>+IF($H198=K$6,$G198,0)-IF($I198=K$6,$G198,0)</f>
        <v>0</v>
      </c>
      <c r="L198" s="10">
        <f>+IF($H198=L$6,$G198,0)-IF($I198=L$6,$G198,0)</f>
        <v>0</v>
      </c>
      <c r="M198" s="10">
        <f>+IF($H198=M$6,$G198,0)-IF($I198=M$6,$G198,0)</f>
        <v>0</v>
      </c>
      <c r="N198" s="10">
        <f>+IF($H198=N$6,$G198,0)-IF($I198=N$6,$G198,0)</f>
        <v>0</v>
      </c>
      <c r="O198" s="10">
        <f>+IF($H198=O$6,$G198,0)-IF($I198=O$6,$G198,0)</f>
        <v>0</v>
      </c>
      <c r="P198" s="10">
        <f>+IF($H198=P$6,$G198,0)-IF($I198=P$6,$G198,0)</f>
        <v>0</v>
      </c>
      <c r="Q198" s="10">
        <f>+IF($H198=Q$6,$G198,0)-IF($I198=Q$6,$G198,0)</f>
        <v>0</v>
      </c>
      <c r="R198" s="10">
        <f>+IF($H198=R$6,$G198,0)-IF($I198=R$6,$G198,0)</f>
        <v>0</v>
      </c>
      <c r="S198" s="10">
        <f>+IF($H198=S$6,$G198,0)-IF($I198=S$6,$G198,0)</f>
        <v>0</v>
      </c>
      <c r="T198" s="10">
        <f>+IF($H198=T$6,$G198,0)-IF($I198=T$6,$G198,0)</f>
        <v>0</v>
      </c>
      <c r="U198" s="10">
        <f>+IF($H198=U$6,$G198,0)-IF($I198=U$6,$G198,0)</f>
        <v>0</v>
      </c>
      <c r="V198" s="10">
        <f>+IF($H198=V$6,$G198,0)-IF($I198=V$6,$G198,0)</f>
        <v>0</v>
      </c>
      <c r="W198" s="10">
        <f>+IF($H198=W$6,$G198,0)-IF($I198=W$6,$G198,0)</f>
        <v>0</v>
      </c>
      <c r="X198" s="10">
        <f>+IF($H198=X$6,$G198,0)-IF($I198=X$6,$G198,0)</f>
        <v>0</v>
      </c>
      <c r="Y198" s="10">
        <f>+IF($H198=Y$6,$G198,0)-IF($I198=Y$6,$G198,0)</f>
        <v>0</v>
      </c>
      <c r="Z198" s="10">
        <f>+IF($H198=Z$6,$G198,0)-IF($I198=Z$6,$G198,0)</f>
        <v>0</v>
      </c>
      <c r="AA198" s="10">
        <f>+IF($H198=AA$6,$G198,0)-IF($I198=AA$6,$G198,0)</f>
        <v>0</v>
      </c>
      <c r="AB198" s="10">
        <f>+IF($H198=AB$6,$G198,0)-IF($I198=AB$6,$G198,0)</f>
        <v>0</v>
      </c>
      <c r="AC198" s="10">
        <f>+IF($H198=AC$6,$G198,0)-IF($I198=AC$6,$G198,0)</f>
        <v>0</v>
      </c>
      <c r="AD198" s="10">
        <f>+IF($H198=AD$6,$G198,0)-IF($I198=AD$6,$G198,0)</f>
        <v>0</v>
      </c>
      <c r="AE198" s="10">
        <f>+IF($H198=AE$6,$G198,0)-IF($I198=AE$6,$G198,0)</f>
        <v>0</v>
      </c>
      <c r="AF198" s="10">
        <f>+IF($H198=AF$6,$G198,0)-IF($I198=AF$6,$G198,0)</f>
        <v>0</v>
      </c>
      <c r="AG198" s="10">
        <f>+IF($H198=AG$6,$C198,0)-IF($I198=AG$6,$C198,0)</f>
        <v>0</v>
      </c>
      <c r="AH198" s="10">
        <f>+IF($H198=AH$6,$C198,0)-IF($I198=AH$6,$C198,0)</f>
        <v>0</v>
      </c>
      <c r="AI198" s="10">
        <f>+IF($H198=AI$6,$C198,0)-IF($I198=AI$6,$C198,0)</f>
        <v>0</v>
      </c>
      <c r="AJ198" s="10">
        <f>+IF($H198=AJ$6,$C198,0)-IF($I198=AJ$6,$C198,0)</f>
        <v>0</v>
      </c>
      <c r="AK198" s="10">
        <f>IF(D198="payée",$E198,0)</f>
        <v>0</v>
      </c>
      <c r="AL198" s="10">
        <f>IF(D198="payée",$F198,0)</f>
        <v>0</v>
      </c>
      <c r="AM198" s="10">
        <f>IF(D198="perçue",-$E198,0)</f>
        <v>0</v>
      </c>
      <c r="AN198" s="10">
        <f>IF(D198="perçue",-$F198,0)</f>
        <v>0</v>
      </c>
      <c r="AO198" s="10">
        <f>+IF($H198=AO$6,$G198,0)-IF($I198=AO$6,$G198,0)</f>
        <v>0</v>
      </c>
      <c r="AP198" s="10">
        <f>+IF($H198=AP$6,$G198,0)-IF($I198=AP$6,$G198,0)</f>
        <v>0</v>
      </c>
      <c r="AQ198" s="10">
        <f>+IF($H198=AQ$6,$G198,0)-IF($I198=AQ$6,$G198,0)</f>
        <v>0</v>
      </c>
      <c r="AR198" s="10">
        <f>+IF($H198=AR$6,$G198,0)-IF($I198=AR$6,$G198,0)</f>
        <v>0</v>
      </c>
      <c r="AS198" s="10">
        <f>+IF($H198=AS$6,$G198,0)-IF($I198=AS$6,$G198,0)</f>
        <v>0</v>
      </c>
      <c r="AT198" s="10">
        <f>+IF($H198=AT$6,$G198,0)-IF($I198=AT$6,$G198,0)</f>
        <v>0</v>
      </c>
      <c r="AU198" s="10">
        <f>+IF($H198=AU$6,$G198,0)-IF($I198=AU$6,$G198,0)</f>
        <v>0</v>
      </c>
      <c r="AV198" s="10">
        <f>+IF($H198=AV$6,$G198,0)-IF($I198=AV$6,$G198,0)</f>
        <v>0</v>
      </c>
      <c r="AW198" s="10">
        <f>+IF($H198=AW$6,$G198,0)-IF($I198=AW$6,$G198,0)</f>
        <v>0</v>
      </c>
      <c r="AX198" s="10">
        <f>+IF($H198=AX$6,$G198,0)-IF($I198=AX$6,$G198,0)</f>
        <v>0</v>
      </c>
      <c r="AY198" s="10">
        <f>+IF($H198=AY$6,$G198,0)-IF($I198=AY$6,$G198,0)</f>
        <v>0</v>
      </c>
      <c r="AZ198" s="10">
        <f>+IF($H198=AZ$6,$G198,0)-IF($I198=AZ$6,$G198,0)</f>
        <v>0</v>
      </c>
      <c r="BA198" s="10">
        <f>+IF($H198=BA$6,$C198,0)-IF($I198=BA$6,$C198,0)</f>
        <v>0</v>
      </c>
      <c r="BB198" s="10">
        <f>+IF($H198=BB$6,$C198,0)-IF($I198=BB$6,$C198,0)</f>
        <v>0</v>
      </c>
      <c r="BC198" s="10">
        <f>+IF($H198=BC$6,$C198,0)-IF($I198=BC$6,$C198,0)</f>
        <v>0</v>
      </c>
      <c r="BD198" s="10">
        <f>+IF($H198=BD$6,$C198,0)-IF($I198=BD$6,$C198,0)</f>
        <v>0</v>
      </c>
      <c r="BE198" s="10">
        <f>+IF($H198=BE$6,$C198,0)-IF($I198=BE$6,$C198,0)</f>
        <v>0</v>
      </c>
      <c r="BF198" s="10">
        <f>+IF($H198=BF$6,$C198,0)-IF($I198=BF$6,$C198,0)</f>
        <v>0</v>
      </c>
      <c r="BG198" s="10">
        <f>+IF($H198=BG$6,$C198,0)-IF($I198=BG$6,$C198,0)</f>
        <v>0</v>
      </c>
      <c r="BH198" s="10">
        <f>+IF($H198=BH$6,$C198,0)-IF($I198=BH$6,$C198,0)</f>
        <v>0</v>
      </c>
      <c r="BI198" s="10">
        <f>+IF($H198=BI$6,$G198,0)-IF($I198=BI$6,$G198,0)</f>
        <v>0</v>
      </c>
      <c r="BJ198" s="10">
        <f>+IF($H198=BJ$6,$G198,0)-IF($I198=BJ$6,$G198,0)</f>
        <v>0</v>
      </c>
      <c r="BK198" s="10">
        <f>+IF($H198=BK$6,$G198,0)-IF($I198=BK$6,$G198,0)</f>
        <v>0</v>
      </c>
      <c r="BL198" s="10">
        <f>+IF($H198=BL$6,$G198,0)-IF($I198=BL$6,$G198,0)</f>
        <v>0</v>
      </c>
      <c r="BM198" s="10">
        <f>+IF($H198=BM$6,$G198,0)-IF($I198=BM$6,$G198,0)</f>
        <v>0</v>
      </c>
      <c r="BN198" s="10">
        <f>+IF($H198=BN$6,$G198,0)-IF($I198=BN$6,$G198,0)</f>
        <v>0</v>
      </c>
      <c r="BO198" s="10">
        <f>+IF($H198=BO$6,$G198,0)-IF($I198=BO$6,$G198,0)</f>
        <v>0</v>
      </c>
      <c r="BP198" s="10">
        <f>+IF($H198=BP$6,$G198,0)-IF($I198=BP$6,$G198,0)</f>
        <v>0</v>
      </c>
      <c r="BQ198" s="10">
        <f>+IF($H198=BQ$6,$G198,0)-IF($I198=BQ$6,$G198,0)</f>
        <v>0</v>
      </c>
      <c r="BR198" s="10">
        <f>SUM(J198:BQ198)</f>
        <v>0</v>
      </c>
    </row>
    <row r="199" spans="2:70" s="9" customFormat="1" x14ac:dyDescent="0.25">
      <c r="B199" s="16"/>
      <c r="C199" s="11"/>
      <c r="D199" s="11"/>
      <c r="E199" s="11">
        <f>ROUND(IF(D199='[1]Liste choix'!$C$8,0,IF($H199=$S$6,(C199/1.14975*0.05*0.5),C199/1.14975*0.05)),2)</f>
        <v>0</v>
      </c>
      <c r="F199" s="11">
        <f>ROUND(IF(D199='[1]Liste choix'!$C$8,0,IF($H199=$S$6,C199/1.14975*0.09975*0.5,C199/1.14975*0.09975)),2)</f>
        <v>0</v>
      </c>
      <c r="G199" s="11">
        <f>C199-E199-F199</f>
        <v>0</v>
      </c>
      <c r="J199" s="10">
        <f>+IF($H199=$J$6,$G199,0)-IF($I199=$J$6,$G199,0)</f>
        <v>0</v>
      </c>
      <c r="K199" s="10">
        <f>+IF($H199=K$6,$G199,0)-IF($I199=K$6,$G199,0)</f>
        <v>0</v>
      </c>
      <c r="L199" s="10">
        <f>+IF($H199=L$6,$G199,0)-IF($I199=L$6,$G199,0)</f>
        <v>0</v>
      </c>
      <c r="M199" s="10">
        <f>+IF($H199=M$6,$G199,0)-IF($I199=M$6,$G199,0)</f>
        <v>0</v>
      </c>
      <c r="N199" s="10">
        <f>+IF($H199=N$6,$G199,0)-IF($I199=N$6,$G199,0)</f>
        <v>0</v>
      </c>
      <c r="O199" s="10">
        <f>+IF($H199=O$6,$G199,0)-IF($I199=O$6,$G199,0)</f>
        <v>0</v>
      </c>
      <c r="P199" s="10">
        <f>+IF($H199=P$6,$G199,0)-IF($I199=P$6,$G199,0)</f>
        <v>0</v>
      </c>
      <c r="Q199" s="10">
        <f>+IF($H199=Q$6,$G199,0)-IF($I199=Q$6,$G199,0)</f>
        <v>0</v>
      </c>
      <c r="R199" s="10">
        <f>+IF($H199=R$6,$G199,0)-IF($I199=R$6,$G199,0)</f>
        <v>0</v>
      </c>
      <c r="S199" s="10">
        <f>+IF($H199=S$6,$G199,0)-IF($I199=S$6,$G199,0)</f>
        <v>0</v>
      </c>
      <c r="T199" s="10">
        <f>+IF($H199=T$6,$G199,0)-IF($I199=T$6,$G199,0)</f>
        <v>0</v>
      </c>
      <c r="U199" s="10">
        <f>+IF($H199=U$6,$G199,0)-IF($I199=U$6,$G199,0)</f>
        <v>0</v>
      </c>
      <c r="V199" s="10">
        <f>+IF($H199=V$6,$G199,0)-IF($I199=V$6,$G199,0)</f>
        <v>0</v>
      </c>
      <c r="W199" s="10">
        <f>+IF($H199=W$6,$G199,0)-IF($I199=W$6,$G199,0)</f>
        <v>0</v>
      </c>
      <c r="X199" s="10">
        <f>+IF($H199=X$6,$G199,0)-IF($I199=X$6,$G199,0)</f>
        <v>0</v>
      </c>
      <c r="Y199" s="10">
        <f>+IF($H199=Y$6,$G199,0)-IF($I199=Y$6,$G199,0)</f>
        <v>0</v>
      </c>
      <c r="Z199" s="10">
        <f>+IF($H199=Z$6,$G199,0)-IF($I199=Z$6,$G199,0)</f>
        <v>0</v>
      </c>
      <c r="AA199" s="10">
        <f>+IF($H199=AA$6,$G199,0)-IF($I199=AA$6,$G199,0)</f>
        <v>0</v>
      </c>
      <c r="AB199" s="10">
        <f>+IF($H199=AB$6,$G199,0)-IF($I199=AB$6,$G199,0)</f>
        <v>0</v>
      </c>
      <c r="AC199" s="10">
        <f>+IF($H199=AC$6,$G199,0)-IF($I199=AC$6,$G199,0)</f>
        <v>0</v>
      </c>
      <c r="AD199" s="10">
        <f>+IF($H199=AD$6,$G199,0)-IF($I199=AD$6,$G199,0)</f>
        <v>0</v>
      </c>
      <c r="AE199" s="10">
        <f>+IF($H199=AE$6,$G199,0)-IF($I199=AE$6,$G199,0)</f>
        <v>0</v>
      </c>
      <c r="AF199" s="10">
        <f>+IF($H199=AF$6,$G199,0)-IF($I199=AF$6,$G199,0)</f>
        <v>0</v>
      </c>
      <c r="AG199" s="10">
        <f>+IF($H199=AG$6,$C199,0)-IF($I199=AG$6,$C199,0)</f>
        <v>0</v>
      </c>
      <c r="AH199" s="10">
        <f>+IF($H199=AH$6,$C199,0)-IF($I199=AH$6,$C199,0)</f>
        <v>0</v>
      </c>
      <c r="AI199" s="10">
        <f>+IF($H199=AI$6,$C199,0)-IF($I199=AI$6,$C199,0)</f>
        <v>0</v>
      </c>
      <c r="AJ199" s="10">
        <f>+IF($H199=AJ$6,$C199,0)-IF($I199=AJ$6,$C199,0)</f>
        <v>0</v>
      </c>
      <c r="AK199" s="10">
        <f>IF(D199="payée",$E199,0)</f>
        <v>0</v>
      </c>
      <c r="AL199" s="10">
        <f>IF(D199="payée",$F199,0)</f>
        <v>0</v>
      </c>
      <c r="AM199" s="10">
        <f>IF(D199="perçue",-$E199,0)</f>
        <v>0</v>
      </c>
      <c r="AN199" s="10">
        <f>IF(D199="perçue",-$F199,0)</f>
        <v>0</v>
      </c>
      <c r="AO199" s="10">
        <f>+IF($H199=AO$6,$G199,0)-IF($I199=AO$6,$G199,0)</f>
        <v>0</v>
      </c>
      <c r="AP199" s="10">
        <f>+IF($H199=AP$6,$G199,0)-IF($I199=AP$6,$G199,0)</f>
        <v>0</v>
      </c>
      <c r="AQ199" s="10">
        <f>+IF($H199=AQ$6,$G199,0)-IF($I199=AQ$6,$G199,0)</f>
        <v>0</v>
      </c>
      <c r="AR199" s="10">
        <f>+IF($H199=AR$6,$G199,0)-IF($I199=AR$6,$G199,0)</f>
        <v>0</v>
      </c>
      <c r="AS199" s="10">
        <f>+IF($H199=AS$6,$G199,0)-IF($I199=AS$6,$G199,0)</f>
        <v>0</v>
      </c>
      <c r="AT199" s="10">
        <f>+IF($H199=AT$6,$G199,0)-IF($I199=AT$6,$G199,0)</f>
        <v>0</v>
      </c>
      <c r="AU199" s="10">
        <f>+IF($H199=AU$6,$G199,0)-IF($I199=AU$6,$G199,0)</f>
        <v>0</v>
      </c>
      <c r="AV199" s="10">
        <f>+IF($H199=AV$6,$G199,0)-IF($I199=AV$6,$G199,0)</f>
        <v>0</v>
      </c>
      <c r="AW199" s="10">
        <f>+IF($H199=AW$6,$G199,0)-IF($I199=AW$6,$G199,0)</f>
        <v>0</v>
      </c>
      <c r="AX199" s="10">
        <f>+IF($H199=AX$6,$G199,0)-IF($I199=AX$6,$G199,0)</f>
        <v>0</v>
      </c>
      <c r="AY199" s="10">
        <f>+IF($H199=AY$6,$G199,0)-IF($I199=AY$6,$G199,0)</f>
        <v>0</v>
      </c>
      <c r="AZ199" s="10">
        <f>+IF($H199=AZ$6,$G199,0)-IF($I199=AZ$6,$G199,0)</f>
        <v>0</v>
      </c>
      <c r="BA199" s="10">
        <f>+IF($H199=BA$6,$C199,0)-IF($I199=BA$6,$C199,0)</f>
        <v>0</v>
      </c>
      <c r="BB199" s="10">
        <f>+IF($H199=BB$6,$C199,0)-IF($I199=BB$6,$C199,0)</f>
        <v>0</v>
      </c>
      <c r="BC199" s="10">
        <f>+IF($H199=BC$6,$C199,0)-IF($I199=BC$6,$C199,0)</f>
        <v>0</v>
      </c>
      <c r="BD199" s="10">
        <f>+IF($H199=BD$6,$C199,0)-IF($I199=BD$6,$C199,0)</f>
        <v>0</v>
      </c>
      <c r="BE199" s="10">
        <f>+IF($H199=BE$6,$C199,0)-IF($I199=BE$6,$C199,0)</f>
        <v>0</v>
      </c>
      <c r="BF199" s="10">
        <f>+IF($H199=BF$6,$C199,0)-IF($I199=BF$6,$C199,0)</f>
        <v>0</v>
      </c>
      <c r="BG199" s="10">
        <f>+IF($H199=BG$6,$C199,0)-IF($I199=BG$6,$C199,0)</f>
        <v>0</v>
      </c>
      <c r="BH199" s="10">
        <f>+IF($H199=BH$6,$C199,0)-IF($I199=BH$6,$C199,0)</f>
        <v>0</v>
      </c>
      <c r="BI199" s="10">
        <f>+IF($H199=BI$6,$G199,0)-IF($I199=BI$6,$G199,0)</f>
        <v>0</v>
      </c>
      <c r="BJ199" s="10">
        <f>+IF($H199=BJ$6,$G199,0)-IF($I199=BJ$6,$G199,0)</f>
        <v>0</v>
      </c>
      <c r="BK199" s="10">
        <f>+IF($H199=BK$6,$G199,0)-IF($I199=BK$6,$G199,0)</f>
        <v>0</v>
      </c>
      <c r="BL199" s="10">
        <f>+IF($H199=BL$6,$G199,0)-IF($I199=BL$6,$G199,0)</f>
        <v>0</v>
      </c>
      <c r="BM199" s="10">
        <f>+IF($H199=BM$6,$G199,0)-IF($I199=BM$6,$G199,0)</f>
        <v>0</v>
      </c>
      <c r="BN199" s="10">
        <f>+IF($H199=BN$6,$G199,0)-IF($I199=BN$6,$G199,0)</f>
        <v>0</v>
      </c>
      <c r="BO199" s="10">
        <f>+IF($H199=BO$6,$G199,0)-IF($I199=BO$6,$G199,0)</f>
        <v>0</v>
      </c>
      <c r="BP199" s="10">
        <f>+IF($H199=BP$6,$G199,0)-IF($I199=BP$6,$G199,0)</f>
        <v>0</v>
      </c>
      <c r="BQ199" s="10">
        <f>+IF($H199=BQ$6,$G199,0)-IF($I199=BQ$6,$G199,0)</f>
        <v>0</v>
      </c>
      <c r="BR199" s="10">
        <f>SUM(J199:BQ199)</f>
        <v>0</v>
      </c>
    </row>
    <row r="200" spans="2:70" s="9" customFormat="1" x14ac:dyDescent="0.25">
      <c r="B200" s="16"/>
      <c r="C200" s="11"/>
      <c r="D200" s="11"/>
      <c r="E200" s="11">
        <f>ROUND(IF(D200='[1]Liste choix'!$C$8,0,IF($H200=$S$6,(C200/1.14975*0.05*0.5),C200/1.14975*0.05)),2)</f>
        <v>0</v>
      </c>
      <c r="F200" s="11">
        <f>ROUND(IF(D200='[1]Liste choix'!$C$8,0,IF($H200=$S$6,C200/1.14975*0.09975*0.5,C200/1.14975*0.09975)),2)</f>
        <v>0</v>
      </c>
      <c r="G200" s="11">
        <f>C200-E200-F200</f>
        <v>0</v>
      </c>
      <c r="J200" s="10">
        <f>+IF($H200=$J$6,$G200,0)-IF($I200=$J$6,$G200,0)</f>
        <v>0</v>
      </c>
      <c r="K200" s="10">
        <f>+IF($H200=K$6,$G200,0)-IF($I200=K$6,$G200,0)</f>
        <v>0</v>
      </c>
      <c r="L200" s="10">
        <f>+IF($H200=L$6,$G200,0)-IF($I200=L$6,$G200,0)</f>
        <v>0</v>
      </c>
      <c r="M200" s="10">
        <f>+IF($H200=M$6,$G200,0)-IF($I200=M$6,$G200,0)</f>
        <v>0</v>
      </c>
      <c r="N200" s="10">
        <f>+IF($H200=N$6,$G200,0)-IF($I200=N$6,$G200,0)</f>
        <v>0</v>
      </c>
      <c r="O200" s="10">
        <f>+IF($H200=O$6,$G200,0)-IF($I200=O$6,$G200,0)</f>
        <v>0</v>
      </c>
      <c r="P200" s="10">
        <f>+IF($H200=P$6,$G200,0)-IF($I200=P$6,$G200,0)</f>
        <v>0</v>
      </c>
      <c r="Q200" s="10">
        <f>+IF($H200=Q$6,$G200,0)-IF($I200=Q$6,$G200,0)</f>
        <v>0</v>
      </c>
      <c r="R200" s="10">
        <f>+IF($H200=R$6,$G200,0)-IF($I200=R$6,$G200,0)</f>
        <v>0</v>
      </c>
      <c r="S200" s="10">
        <f>+IF($H200=S$6,$G200,0)-IF($I200=S$6,$G200,0)</f>
        <v>0</v>
      </c>
      <c r="T200" s="10">
        <f>+IF($H200=T$6,$G200,0)-IF($I200=T$6,$G200,0)</f>
        <v>0</v>
      </c>
      <c r="U200" s="10">
        <f>+IF($H200=U$6,$G200,0)-IF($I200=U$6,$G200,0)</f>
        <v>0</v>
      </c>
      <c r="V200" s="10">
        <f>+IF($H200=V$6,$G200,0)-IF($I200=V$6,$G200,0)</f>
        <v>0</v>
      </c>
      <c r="W200" s="10">
        <f>+IF($H200=W$6,$G200,0)-IF($I200=W$6,$G200,0)</f>
        <v>0</v>
      </c>
      <c r="X200" s="10">
        <f>+IF($H200=X$6,$G200,0)-IF($I200=X$6,$G200,0)</f>
        <v>0</v>
      </c>
      <c r="Y200" s="10">
        <f>+IF($H200=Y$6,$G200,0)-IF($I200=Y$6,$G200,0)</f>
        <v>0</v>
      </c>
      <c r="Z200" s="10">
        <f>+IF($H200=Z$6,$G200,0)-IF($I200=Z$6,$G200,0)</f>
        <v>0</v>
      </c>
      <c r="AA200" s="10">
        <f>+IF($H200=AA$6,$G200,0)-IF($I200=AA$6,$G200,0)</f>
        <v>0</v>
      </c>
      <c r="AB200" s="10">
        <f>+IF($H200=AB$6,$G200,0)-IF($I200=AB$6,$G200,0)</f>
        <v>0</v>
      </c>
      <c r="AC200" s="10">
        <f>+IF($H200=AC$6,$G200,0)-IF($I200=AC$6,$G200,0)</f>
        <v>0</v>
      </c>
      <c r="AD200" s="10">
        <f>+IF($H200=AD$6,$G200,0)-IF($I200=AD$6,$G200,0)</f>
        <v>0</v>
      </c>
      <c r="AE200" s="10">
        <f>+IF($H200=AE$6,$G200,0)-IF($I200=AE$6,$G200,0)</f>
        <v>0</v>
      </c>
      <c r="AF200" s="10">
        <f>+IF($H200=AF$6,$G200,0)-IF($I200=AF$6,$G200,0)</f>
        <v>0</v>
      </c>
      <c r="AG200" s="10">
        <f>+IF($H200=AG$6,$C200,0)-IF($I200=AG$6,$C200,0)</f>
        <v>0</v>
      </c>
      <c r="AH200" s="10">
        <f>+IF($H200=AH$6,$C200,0)-IF($I200=AH$6,$C200,0)</f>
        <v>0</v>
      </c>
      <c r="AI200" s="10">
        <f>+IF($H200=AI$6,$C200,0)-IF($I200=AI$6,$C200,0)</f>
        <v>0</v>
      </c>
      <c r="AJ200" s="10">
        <f>+IF($H200=AJ$6,$C200,0)-IF($I200=AJ$6,$C200,0)</f>
        <v>0</v>
      </c>
      <c r="AK200" s="10">
        <f>IF(D200="payée",$E200,0)</f>
        <v>0</v>
      </c>
      <c r="AL200" s="10">
        <f>IF(D200="payée",$F200,0)</f>
        <v>0</v>
      </c>
      <c r="AM200" s="10">
        <f>IF(D200="perçue",-$E200,0)</f>
        <v>0</v>
      </c>
      <c r="AN200" s="10">
        <f>IF(D200="perçue",-$F200,0)</f>
        <v>0</v>
      </c>
      <c r="AO200" s="10">
        <f>+IF($H200=AO$6,$G200,0)-IF($I200=AO$6,$G200,0)</f>
        <v>0</v>
      </c>
      <c r="AP200" s="10">
        <f>+IF($H200=AP$6,$G200,0)-IF($I200=AP$6,$G200,0)</f>
        <v>0</v>
      </c>
      <c r="AQ200" s="10">
        <f>+IF($H200=AQ$6,$G200,0)-IF($I200=AQ$6,$G200,0)</f>
        <v>0</v>
      </c>
      <c r="AR200" s="10">
        <f>+IF($H200=AR$6,$G200,0)-IF($I200=AR$6,$G200,0)</f>
        <v>0</v>
      </c>
      <c r="AS200" s="10">
        <f>+IF($H200=AS$6,$G200,0)-IF($I200=AS$6,$G200,0)</f>
        <v>0</v>
      </c>
      <c r="AT200" s="10">
        <f>+IF($H200=AT$6,$G200,0)-IF($I200=AT$6,$G200,0)</f>
        <v>0</v>
      </c>
      <c r="AU200" s="10">
        <f>+IF($H200=AU$6,$G200,0)-IF($I200=AU$6,$G200,0)</f>
        <v>0</v>
      </c>
      <c r="AV200" s="10">
        <f>+IF($H200=AV$6,$G200,0)-IF($I200=AV$6,$G200,0)</f>
        <v>0</v>
      </c>
      <c r="AW200" s="10">
        <f>+IF($H200=AW$6,$G200,0)-IF($I200=AW$6,$G200,0)</f>
        <v>0</v>
      </c>
      <c r="AX200" s="10">
        <f>+IF($H200=AX$6,$G200,0)-IF($I200=AX$6,$G200,0)</f>
        <v>0</v>
      </c>
      <c r="AY200" s="10">
        <f>+IF($H200=AY$6,$G200,0)-IF($I200=AY$6,$G200,0)</f>
        <v>0</v>
      </c>
      <c r="AZ200" s="10">
        <f>+IF($H200=AZ$6,$G200,0)-IF($I200=AZ$6,$G200,0)</f>
        <v>0</v>
      </c>
      <c r="BA200" s="10">
        <f>+IF($H200=BA$6,$C200,0)-IF($I200=BA$6,$C200,0)</f>
        <v>0</v>
      </c>
      <c r="BB200" s="10">
        <f>+IF($H200=BB$6,$C200,0)-IF($I200=BB$6,$C200,0)</f>
        <v>0</v>
      </c>
      <c r="BC200" s="10">
        <f>+IF($H200=BC$6,$C200,0)-IF($I200=BC$6,$C200,0)</f>
        <v>0</v>
      </c>
      <c r="BD200" s="10">
        <f>+IF($H200=BD$6,$C200,0)-IF($I200=BD$6,$C200,0)</f>
        <v>0</v>
      </c>
      <c r="BE200" s="10">
        <f>+IF($H200=BE$6,$C200,0)-IF($I200=BE$6,$C200,0)</f>
        <v>0</v>
      </c>
      <c r="BF200" s="10">
        <f>+IF($H200=BF$6,$C200,0)-IF($I200=BF$6,$C200,0)</f>
        <v>0</v>
      </c>
      <c r="BG200" s="10">
        <f>+IF($H200=BG$6,$C200,0)-IF($I200=BG$6,$C200,0)</f>
        <v>0</v>
      </c>
      <c r="BH200" s="10">
        <f>+IF($H200=BH$6,$C200,0)-IF($I200=BH$6,$C200,0)</f>
        <v>0</v>
      </c>
      <c r="BI200" s="10">
        <f>+IF($H200=BI$6,$G200,0)-IF($I200=BI$6,$G200,0)</f>
        <v>0</v>
      </c>
      <c r="BJ200" s="10">
        <f>+IF($H200=BJ$6,$G200,0)-IF($I200=BJ$6,$G200,0)</f>
        <v>0</v>
      </c>
      <c r="BK200" s="10">
        <f>+IF($H200=BK$6,$G200,0)-IF($I200=BK$6,$G200,0)</f>
        <v>0</v>
      </c>
      <c r="BL200" s="10">
        <f>+IF($H200=BL$6,$G200,0)-IF($I200=BL$6,$G200,0)</f>
        <v>0</v>
      </c>
      <c r="BM200" s="10">
        <f>+IF($H200=BM$6,$G200,0)-IF($I200=BM$6,$G200,0)</f>
        <v>0</v>
      </c>
      <c r="BN200" s="10">
        <f>+IF($H200=BN$6,$G200,0)-IF($I200=BN$6,$G200,0)</f>
        <v>0</v>
      </c>
      <c r="BO200" s="10">
        <f>+IF($H200=BO$6,$G200,0)-IF($I200=BO$6,$G200,0)</f>
        <v>0</v>
      </c>
      <c r="BP200" s="10">
        <f>+IF($H200=BP$6,$G200,0)-IF($I200=BP$6,$G200,0)</f>
        <v>0</v>
      </c>
      <c r="BQ200" s="10">
        <f>+IF($H200=BQ$6,$G200,0)-IF($I200=BQ$6,$G200,0)</f>
        <v>0</v>
      </c>
      <c r="BR200" s="10">
        <f>SUM(J200:BQ200)</f>
        <v>0</v>
      </c>
    </row>
    <row r="201" spans="2:70" s="9" customFormat="1" x14ac:dyDescent="0.25">
      <c r="B201" s="16"/>
      <c r="C201" s="11"/>
      <c r="D201" s="11"/>
      <c r="E201" s="11">
        <f>ROUND(IF(D201='[1]Liste choix'!$C$8,0,IF($H201=$S$6,(C201/1.14975*0.05*0.5),C201/1.14975*0.05)),2)</f>
        <v>0</v>
      </c>
      <c r="F201" s="11">
        <f>ROUND(IF(D201='[1]Liste choix'!$C$8,0,IF($H201=$S$6,C201/1.14975*0.09975*0.5,C201/1.14975*0.09975)),2)</f>
        <v>0</v>
      </c>
      <c r="G201" s="11">
        <f>C201-E201-F201</f>
        <v>0</v>
      </c>
      <c r="J201" s="10">
        <f>+IF($H201=$J$6,$G201,0)-IF($I201=$J$6,$G201,0)</f>
        <v>0</v>
      </c>
      <c r="K201" s="10">
        <f>+IF($H201=K$6,$G201,0)-IF($I201=K$6,$G201,0)</f>
        <v>0</v>
      </c>
      <c r="L201" s="10">
        <f>+IF($H201=L$6,$G201,0)-IF($I201=L$6,$G201,0)</f>
        <v>0</v>
      </c>
      <c r="M201" s="10">
        <f>+IF($H201=M$6,$G201,0)-IF($I201=M$6,$G201,0)</f>
        <v>0</v>
      </c>
      <c r="N201" s="10">
        <f>+IF($H201=N$6,$G201,0)-IF($I201=N$6,$G201,0)</f>
        <v>0</v>
      </c>
      <c r="O201" s="10">
        <f>+IF($H201=O$6,$G201,0)-IF($I201=O$6,$G201,0)</f>
        <v>0</v>
      </c>
      <c r="P201" s="10">
        <f>+IF($H201=P$6,$G201,0)-IF($I201=P$6,$G201,0)</f>
        <v>0</v>
      </c>
      <c r="Q201" s="10">
        <f>+IF($H201=Q$6,$G201,0)-IF($I201=Q$6,$G201,0)</f>
        <v>0</v>
      </c>
      <c r="R201" s="10">
        <f>+IF($H201=R$6,$G201,0)-IF($I201=R$6,$G201,0)</f>
        <v>0</v>
      </c>
      <c r="S201" s="10">
        <f>+IF($H201=S$6,$G201,0)-IF($I201=S$6,$G201,0)</f>
        <v>0</v>
      </c>
      <c r="T201" s="10">
        <f>+IF($H201=T$6,$G201,0)-IF($I201=T$6,$G201,0)</f>
        <v>0</v>
      </c>
      <c r="U201" s="10">
        <f>+IF($H201=U$6,$G201,0)-IF($I201=U$6,$G201,0)</f>
        <v>0</v>
      </c>
      <c r="V201" s="10">
        <f>+IF($H201=V$6,$G201,0)-IF($I201=V$6,$G201,0)</f>
        <v>0</v>
      </c>
      <c r="W201" s="10">
        <f>+IF($H201=W$6,$G201,0)-IF($I201=W$6,$G201,0)</f>
        <v>0</v>
      </c>
      <c r="X201" s="10">
        <f>+IF($H201=X$6,$G201,0)-IF($I201=X$6,$G201,0)</f>
        <v>0</v>
      </c>
      <c r="Y201" s="10">
        <f>+IF($H201=Y$6,$G201,0)-IF($I201=Y$6,$G201,0)</f>
        <v>0</v>
      </c>
      <c r="Z201" s="10">
        <f>+IF($H201=Z$6,$G201,0)-IF($I201=Z$6,$G201,0)</f>
        <v>0</v>
      </c>
      <c r="AA201" s="10">
        <f>+IF($H201=AA$6,$G201,0)-IF($I201=AA$6,$G201,0)</f>
        <v>0</v>
      </c>
      <c r="AB201" s="10">
        <f>+IF($H201=AB$6,$G201,0)-IF($I201=AB$6,$G201,0)</f>
        <v>0</v>
      </c>
      <c r="AC201" s="10">
        <f>+IF($H201=AC$6,$G201,0)-IF($I201=AC$6,$G201,0)</f>
        <v>0</v>
      </c>
      <c r="AD201" s="10">
        <f>+IF($H201=AD$6,$G201,0)-IF($I201=AD$6,$G201,0)</f>
        <v>0</v>
      </c>
      <c r="AE201" s="10">
        <f>+IF($H201=AE$6,$G201,0)-IF($I201=AE$6,$G201,0)</f>
        <v>0</v>
      </c>
      <c r="AF201" s="10">
        <f>+IF($H201=AF$6,$G201,0)-IF($I201=AF$6,$G201,0)</f>
        <v>0</v>
      </c>
      <c r="AG201" s="10">
        <f>+IF($H201=AG$6,$C201,0)-IF($I201=AG$6,$C201,0)</f>
        <v>0</v>
      </c>
      <c r="AH201" s="10">
        <f>+IF($H201=AH$6,$C201,0)-IF($I201=AH$6,$C201,0)</f>
        <v>0</v>
      </c>
      <c r="AI201" s="10">
        <f>+IF($H201=AI$6,$C201,0)-IF($I201=AI$6,$C201,0)</f>
        <v>0</v>
      </c>
      <c r="AJ201" s="10">
        <f>+IF($H201=AJ$6,$C201,0)-IF($I201=AJ$6,$C201,0)</f>
        <v>0</v>
      </c>
      <c r="AK201" s="10">
        <f>IF(D201="payée",$E201,0)</f>
        <v>0</v>
      </c>
      <c r="AL201" s="10">
        <f>IF(D201="payée",$F201,0)</f>
        <v>0</v>
      </c>
      <c r="AM201" s="10">
        <f>IF(D201="perçue",-$E201,0)</f>
        <v>0</v>
      </c>
      <c r="AN201" s="10">
        <f>IF(D201="perçue",-$F201,0)</f>
        <v>0</v>
      </c>
      <c r="AO201" s="10">
        <f>+IF($H201=AO$6,$G201,0)-IF($I201=AO$6,$G201,0)</f>
        <v>0</v>
      </c>
      <c r="AP201" s="10">
        <f>+IF($H201=AP$6,$G201,0)-IF($I201=AP$6,$G201,0)</f>
        <v>0</v>
      </c>
      <c r="AQ201" s="10">
        <f>+IF($H201=AQ$6,$G201,0)-IF($I201=AQ$6,$G201,0)</f>
        <v>0</v>
      </c>
      <c r="AR201" s="10">
        <f>+IF($H201=AR$6,$G201,0)-IF($I201=AR$6,$G201,0)</f>
        <v>0</v>
      </c>
      <c r="AS201" s="10">
        <f>+IF($H201=AS$6,$G201,0)-IF($I201=AS$6,$G201,0)</f>
        <v>0</v>
      </c>
      <c r="AT201" s="10">
        <f>+IF($H201=AT$6,$G201,0)-IF($I201=AT$6,$G201,0)</f>
        <v>0</v>
      </c>
      <c r="AU201" s="10">
        <f>+IF($H201=AU$6,$G201,0)-IF($I201=AU$6,$G201,0)</f>
        <v>0</v>
      </c>
      <c r="AV201" s="10">
        <f>+IF($H201=AV$6,$G201,0)-IF($I201=AV$6,$G201,0)</f>
        <v>0</v>
      </c>
      <c r="AW201" s="10">
        <f>+IF($H201=AW$6,$G201,0)-IF($I201=AW$6,$G201,0)</f>
        <v>0</v>
      </c>
      <c r="AX201" s="10">
        <f>+IF($H201=AX$6,$G201,0)-IF($I201=AX$6,$G201,0)</f>
        <v>0</v>
      </c>
      <c r="AY201" s="10">
        <f>+IF($H201=AY$6,$G201,0)-IF($I201=AY$6,$G201,0)</f>
        <v>0</v>
      </c>
      <c r="AZ201" s="10">
        <f>+IF($H201=AZ$6,$G201,0)-IF($I201=AZ$6,$G201,0)</f>
        <v>0</v>
      </c>
      <c r="BA201" s="10">
        <f>+IF($H201=BA$6,$C201,0)-IF($I201=BA$6,$C201,0)</f>
        <v>0</v>
      </c>
      <c r="BB201" s="10">
        <f>+IF($H201=BB$6,$C201,0)-IF($I201=BB$6,$C201,0)</f>
        <v>0</v>
      </c>
      <c r="BC201" s="10">
        <f>+IF($H201=BC$6,$C201,0)-IF($I201=BC$6,$C201,0)</f>
        <v>0</v>
      </c>
      <c r="BD201" s="10">
        <f>+IF($H201=BD$6,$C201,0)-IF($I201=BD$6,$C201,0)</f>
        <v>0</v>
      </c>
      <c r="BE201" s="10">
        <f>+IF($H201=BE$6,$C201,0)-IF($I201=BE$6,$C201,0)</f>
        <v>0</v>
      </c>
      <c r="BF201" s="10">
        <f>+IF($H201=BF$6,$C201,0)-IF($I201=BF$6,$C201,0)</f>
        <v>0</v>
      </c>
      <c r="BG201" s="10">
        <f>+IF($H201=BG$6,$C201,0)-IF($I201=BG$6,$C201,0)</f>
        <v>0</v>
      </c>
      <c r="BH201" s="10">
        <f>+IF($H201=BH$6,$C201,0)-IF($I201=BH$6,$C201,0)</f>
        <v>0</v>
      </c>
      <c r="BI201" s="10">
        <f>+IF($H201=BI$6,$G201,0)-IF($I201=BI$6,$G201,0)</f>
        <v>0</v>
      </c>
      <c r="BJ201" s="10">
        <f>+IF($H201=BJ$6,$G201,0)-IF($I201=BJ$6,$G201,0)</f>
        <v>0</v>
      </c>
      <c r="BK201" s="10">
        <f>+IF($H201=BK$6,$G201,0)-IF($I201=BK$6,$G201,0)</f>
        <v>0</v>
      </c>
      <c r="BL201" s="10">
        <f>+IF($H201=BL$6,$G201,0)-IF($I201=BL$6,$G201,0)</f>
        <v>0</v>
      </c>
      <c r="BM201" s="10">
        <f>+IF($H201=BM$6,$G201,0)-IF($I201=BM$6,$G201,0)</f>
        <v>0</v>
      </c>
      <c r="BN201" s="10">
        <f>+IF($H201=BN$6,$G201,0)-IF($I201=BN$6,$G201,0)</f>
        <v>0</v>
      </c>
      <c r="BO201" s="10">
        <f>+IF($H201=BO$6,$G201,0)-IF($I201=BO$6,$G201,0)</f>
        <v>0</v>
      </c>
      <c r="BP201" s="10">
        <f>+IF($H201=BP$6,$G201,0)-IF($I201=BP$6,$G201,0)</f>
        <v>0</v>
      </c>
      <c r="BQ201" s="10">
        <f>+IF($H201=BQ$6,$G201,0)-IF($I201=BQ$6,$G201,0)</f>
        <v>0</v>
      </c>
      <c r="BR201" s="10">
        <f>SUM(J201:BQ201)</f>
        <v>0</v>
      </c>
    </row>
    <row r="202" spans="2:70" s="9" customFormat="1" x14ac:dyDescent="0.25">
      <c r="B202" s="16"/>
      <c r="C202" s="11"/>
      <c r="D202" s="11"/>
      <c r="E202" s="11">
        <f>ROUND(IF(D202='[1]Liste choix'!$C$8,0,IF($H202=$S$6,(C202/1.14975*0.05*0.5),C202/1.14975*0.05)),2)</f>
        <v>0</v>
      </c>
      <c r="F202" s="11">
        <f>ROUND(IF(D202='[1]Liste choix'!$C$8,0,IF($H202=$S$6,C202/1.14975*0.09975*0.5,C202/1.14975*0.09975)),2)</f>
        <v>0</v>
      </c>
      <c r="G202" s="11">
        <f>C202-E202-F202</f>
        <v>0</v>
      </c>
      <c r="J202" s="10">
        <f>+IF($H202=$J$6,$G202,0)-IF($I202=$J$6,$G202,0)</f>
        <v>0</v>
      </c>
      <c r="K202" s="10">
        <f>+IF($H202=K$6,$G202,0)-IF($I202=K$6,$G202,0)</f>
        <v>0</v>
      </c>
      <c r="L202" s="10">
        <f>+IF($H202=L$6,$G202,0)-IF($I202=L$6,$G202,0)</f>
        <v>0</v>
      </c>
      <c r="M202" s="10">
        <f>+IF($H202=M$6,$G202,0)-IF($I202=M$6,$G202,0)</f>
        <v>0</v>
      </c>
      <c r="N202" s="10">
        <f>+IF($H202=N$6,$G202,0)-IF($I202=N$6,$G202,0)</f>
        <v>0</v>
      </c>
      <c r="O202" s="10">
        <f>+IF($H202=O$6,$G202,0)-IF($I202=O$6,$G202,0)</f>
        <v>0</v>
      </c>
      <c r="P202" s="10">
        <f>+IF($H202=P$6,$G202,0)-IF($I202=P$6,$G202,0)</f>
        <v>0</v>
      </c>
      <c r="Q202" s="10">
        <f>+IF($H202=Q$6,$G202,0)-IF($I202=Q$6,$G202,0)</f>
        <v>0</v>
      </c>
      <c r="R202" s="10">
        <f>+IF($H202=R$6,$G202,0)-IF($I202=R$6,$G202,0)</f>
        <v>0</v>
      </c>
      <c r="S202" s="10">
        <f>+IF($H202=S$6,$G202,0)-IF($I202=S$6,$G202,0)</f>
        <v>0</v>
      </c>
      <c r="T202" s="10">
        <f>+IF($H202=T$6,$G202,0)-IF($I202=T$6,$G202,0)</f>
        <v>0</v>
      </c>
      <c r="U202" s="10">
        <f>+IF($H202=U$6,$G202,0)-IF($I202=U$6,$G202,0)</f>
        <v>0</v>
      </c>
      <c r="V202" s="10">
        <f>+IF($H202=V$6,$G202,0)-IF($I202=V$6,$G202,0)</f>
        <v>0</v>
      </c>
      <c r="W202" s="10">
        <f>+IF($H202=W$6,$G202,0)-IF($I202=W$6,$G202,0)</f>
        <v>0</v>
      </c>
      <c r="X202" s="10">
        <f>+IF($H202=X$6,$G202,0)-IF($I202=X$6,$G202,0)</f>
        <v>0</v>
      </c>
      <c r="Y202" s="10">
        <f>+IF($H202=Y$6,$G202,0)-IF($I202=Y$6,$G202,0)</f>
        <v>0</v>
      </c>
      <c r="Z202" s="10">
        <f>+IF($H202=Z$6,$G202,0)-IF($I202=Z$6,$G202,0)</f>
        <v>0</v>
      </c>
      <c r="AA202" s="10">
        <f>+IF($H202=AA$6,$G202,0)-IF($I202=AA$6,$G202,0)</f>
        <v>0</v>
      </c>
      <c r="AB202" s="10">
        <f>+IF($H202=AB$6,$G202,0)-IF($I202=AB$6,$G202,0)</f>
        <v>0</v>
      </c>
      <c r="AC202" s="10">
        <f>+IF($H202=AC$6,$G202,0)-IF($I202=AC$6,$G202,0)</f>
        <v>0</v>
      </c>
      <c r="AD202" s="10">
        <f>+IF($H202=AD$6,$G202,0)-IF($I202=AD$6,$G202,0)</f>
        <v>0</v>
      </c>
      <c r="AE202" s="10">
        <f>+IF($H202=AE$6,$G202,0)-IF($I202=AE$6,$G202,0)</f>
        <v>0</v>
      </c>
      <c r="AF202" s="10">
        <f>+IF($H202=AF$6,$G202,0)-IF($I202=AF$6,$G202,0)</f>
        <v>0</v>
      </c>
      <c r="AG202" s="10">
        <f>+IF($H202=AG$6,$C202,0)-IF($I202=AG$6,$C202,0)</f>
        <v>0</v>
      </c>
      <c r="AH202" s="10">
        <f>+IF($H202=AH$6,$C202,0)-IF($I202=AH$6,$C202,0)</f>
        <v>0</v>
      </c>
      <c r="AI202" s="10">
        <f>+IF($H202=AI$6,$C202,0)-IF($I202=AI$6,$C202,0)</f>
        <v>0</v>
      </c>
      <c r="AJ202" s="10">
        <f>+IF($H202=AJ$6,$C202,0)-IF($I202=AJ$6,$C202,0)</f>
        <v>0</v>
      </c>
      <c r="AK202" s="10">
        <f>IF(D202="payée",$E202,0)</f>
        <v>0</v>
      </c>
      <c r="AL202" s="10">
        <f>IF(D202="payée",$F202,0)</f>
        <v>0</v>
      </c>
      <c r="AM202" s="10">
        <f>IF(D202="perçue",-$E202,0)</f>
        <v>0</v>
      </c>
      <c r="AN202" s="10">
        <f>IF(D202="perçue",-$F202,0)</f>
        <v>0</v>
      </c>
      <c r="AO202" s="10">
        <f>+IF($H202=AO$6,$G202,0)-IF($I202=AO$6,$G202,0)</f>
        <v>0</v>
      </c>
      <c r="AP202" s="10">
        <f>+IF($H202=AP$6,$G202,0)-IF($I202=AP$6,$G202,0)</f>
        <v>0</v>
      </c>
      <c r="AQ202" s="10">
        <f>+IF($H202=AQ$6,$G202,0)-IF($I202=AQ$6,$G202,0)</f>
        <v>0</v>
      </c>
      <c r="AR202" s="10">
        <f>+IF($H202=AR$6,$G202,0)-IF($I202=AR$6,$G202,0)</f>
        <v>0</v>
      </c>
      <c r="AS202" s="10">
        <f>+IF($H202=AS$6,$G202,0)-IF($I202=AS$6,$G202,0)</f>
        <v>0</v>
      </c>
      <c r="AT202" s="10">
        <f>+IF($H202=AT$6,$G202,0)-IF($I202=AT$6,$G202,0)</f>
        <v>0</v>
      </c>
      <c r="AU202" s="10">
        <f>+IF($H202=AU$6,$G202,0)-IF($I202=AU$6,$G202,0)</f>
        <v>0</v>
      </c>
      <c r="AV202" s="10">
        <f>+IF($H202=AV$6,$G202,0)-IF($I202=AV$6,$G202,0)</f>
        <v>0</v>
      </c>
      <c r="AW202" s="10">
        <f>+IF($H202=AW$6,$G202,0)-IF($I202=AW$6,$G202,0)</f>
        <v>0</v>
      </c>
      <c r="AX202" s="10">
        <f>+IF($H202=AX$6,$G202,0)-IF($I202=AX$6,$G202,0)</f>
        <v>0</v>
      </c>
      <c r="AY202" s="10">
        <f>+IF($H202=AY$6,$G202,0)-IF($I202=AY$6,$G202,0)</f>
        <v>0</v>
      </c>
      <c r="AZ202" s="10">
        <f>+IF($H202=AZ$6,$G202,0)-IF($I202=AZ$6,$G202,0)</f>
        <v>0</v>
      </c>
      <c r="BA202" s="10">
        <f>+IF($H202=BA$6,$C202,0)-IF($I202=BA$6,$C202,0)</f>
        <v>0</v>
      </c>
      <c r="BB202" s="10">
        <f>+IF($H202=BB$6,$C202,0)-IF($I202=BB$6,$C202,0)</f>
        <v>0</v>
      </c>
      <c r="BC202" s="10">
        <f>+IF($H202=BC$6,$C202,0)-IF($I202=BC$6,$C202,0)</f>
        <v>0</v>
      </c>
      <c r="BD202" s="10">
        <f>+IF($H202=BD$6,$C202,0)-IF($I202=BD$6,$C202,0)</f>
        <v>0</v>
      </c>
      <c r="BE202" s="10">
        <f>+IF($H202=BE$6,$C202,0)-IF($I202=BE$6,$C202,0)</f>
        <v>0</v>
      </c>
      <c r="BF202" s="10">
        <f>+IF($H202=BF$6,$C202,0)-IF($I202=BF$6,$C202,0)</f>
        <v>0</v>
      </c>
      <c r="BG202" s="10">
        <f>+IF($H202=BG$6,$C202,0)-IF($I202=BG$6,$C202,0)</f>
        <v>0</v>
      </c>
      <c r="BH202" s="10">
        <f>+IF($H202=BH$6,$C202,0)-IF($I202=BH$6,$C202,0)</f>
        <v>0</v>
      </c>
      <c r="BI202" s="10">
        <f>+IF($H202=BI$6,$G202,0)-IF($I202=BI$6,$G202,0)</f>
        <v>0</v>
      </c>
      <c r="BJ202" s="10">
        <f>+IF($H202=BJ$6,$G202,0)-IF($I202=BJ$6,$G202,0)</f>
        <v>0</v>
      </c>
      <c r="BK202" s="10">
        <f>+IF($H202=BK$6,$G202,0)-IF($I202=BK$6,$G202,0)</f>
        <v>0</v>
      </c>
      <c r="BL202" s="10">
        <f>+IF($H202=BL$6,$G202,0)-IF($I202=BL$6,$G202,0)</f>
        <v>0</v>
      </c>
      <c r="BM202" s="10">
        <f>+IF($H202=BM$6,$G202,0)-IF($I202=BM$6,$G202,0)</f>
        <v>0</v>
      </c>
      <c r="BN202" s="10">
        <f>+IF($H202=BN$6,$G202,0)-IF($I202=BN$6,$G202,0)</f>
        <v>0</v>
      </c>
      <c r="BO202" s="10">
        <f>+IF($H202=BO$6,$G202,0)-IF($I202=BO$6,$G202,0)</f>
        <v>0</v>
      </c>
      <c r="BP202" s="10">
        <f>+IF($H202=BP$6,$G202,0)-IF($I202=BP$6,$G202,0)</f>
        <v>0</v>
      </c>
      <c r="BQ202" s="10">
        <f>+IF($H202=BQ$6,$G202,0)-IF($I202=BQ$6,$G202,0)</f>
        <v>0</v>
      </c>
      <c r="BR202" s="10">
        <f>SUM(J202:BQ202)</f>
        <v>0</v>
      </c>
    </row>
    <row r="203" spans="2:70" s="9" customFormat="1" x14ac:dyDescent="0.25">
      <c r="B203" s="16"/>
      <c r="C203" s="11"/>
      <c r="D203" s="11"/>
      <c r="E203" s="11">
        <f>ROUND(IF(D203='[1]Liste choix'!$C$8,0,IF($H203=$S$6,(C203/1.14975*0.05*0.5),C203/1.14975*0.05)),2)</f>
        <v>0</v>
      </c>
      <c r="F203" s="11">
        <f>ROUND(IF(D203='[1]Liste choix'!$C$8,0,IF($H203=$S$6,C203/1.14975*0.09975*0.5,C203/1.14975*0.09975)),2)</f>
        <v>0</v>
      </c>
      <c r="G203" s="11">
        <f>C203-E203-F203</f>
        <v>0</v>
      </c>
      <c r="J203" s="10">
        <f>+IF($H203=$J$6,$G203,0)-IF($I203=$J$6,$G203,0)</f>
        <v>0</v>
      </c>
      <c r="K203" s="10">
        <f>+IF($H203=K$6,$G203,0)-IF($I203=K$6,$G203,0)</f>
        <v>0</v>
      </c>
      <c r="L203" s="10">
        <f>+IF($H203=L$6,$G203,0)-IF($I203=L$6,$G203,0)</f>
        <v>0</v>
      </c>
      <c r="M203" s="10">
        <f>+IF($H203=M$6,$G203,0)-IF($I203=M$6,$G203,0)</f>
        <v>0</v>
      </c>
      <c r="N203" s="10">
        <f>+IF($H203=N$6,$G203,0)-IF($I203=N$6,$G203,0)</f>
        <v>0</v>
      </c>
      <c r="O203" s="10">
        <f>+IF($H203=O$6,$G203,0)-IF($I203=O$6,$G203,0)</f>
        <v>0</v>
      </c>
      <c r="P203" s="10">
        <f>+IF($H203=P$6,$G203,0)-IF($I203=P$6,$G203,0)</f>
        <v>0</v>
      </c>
      <c r="Q203" s="10">
        <f>+IF($H203=Q$6,$G203,0)-IF($I203=Q$6,$G203,0)</f>
        <v>0</v>
      </c>
      <c r="R203" s="10">
        <f>+IF($H203=R$6,$G203,0)-IF($I203=R$6,$G203,0)</f>
        <v>0</v>
      </c>
      <c r="S203" s="10">
        <f>+IF($H203=S$6,$G203,0)-IF($I203=S$6,$G203,0)</f>
        <v>0</v>
      </c>
      <c r="T203" s="10">
        <f>+IF($H203=T$6,$G203,0)-IF($I203=T$6,$G203,0)</f>
        <v>0</v>
      </c>
      <c r="U203" s="10">
        <f>+IF($H203=U$6,$G203,0)-IF($I203=U$6,$G203,0)</f>
        <v>0</v>
      </c>
      <c r="V203" s="10">
        <f>+IF($H203=V$6,$G203,0)-IF($I203=V$6,$G203,0)</f>
        <v>0</v>
      </c>
      <c r="W203" s="10">
        <f>+IF($H203=W$6,$G203,0)-IF($I203=W$6,$G203,0)</f>
        <v>0</v>
      </c>
      <c r="X203" s="10">
        <f>+IF($H203=X$6,$G203,0)-IF($I203=X$6,$G203,0)</f>
        <v>0</v>
      </c>
      <c r="Y203" s="10">
        <f>+IF($H203=Y$6,$G203,0)-IF($I203=Y$6,$G203,0)</f>
        <v>0</v>
      </c>
      <c r="Z203" s="10">
        <f>+IF($H203=Z$6,$G203,0)-IF($I203=Z$6,$G203,0)</f>
        <v>0</v>
      </c>
      <c r="AA203" s="10">
        <f>+IF($H203=AA$6,$G203,0)-IF($I203=AA$6,$G203,0)</f>
        <v>0</v>
      </c>
      <c r="AB203" s="10">
        <f>+IF($H203=AB$6,$G203,0)-IF($I203=AB$6,$G203,0)</f>
        <v>0</v>
      </c>
      <c r="AC203" s="10">
        <f>+IF($H203=AC$6,$G203,0)-IF($I203=AC$6,$G203,0)</f>
        <v>0</v>
      </c>
      <c r="AD203" s="10">
        <f>+IF($H203=AD$6,$G203,0)-IF($I203=AD$6,$G203,0)</f>
        <v>0</v>
      </c>
      <c r="AE203" s="10">
        <f>+IF($H203=AE$6,$G203,0)-IF($I203=AE$6,$G203,0)</f>
        <v>0</v>
      </c>
      <c r="AF203" s="10">
        <f>+IF($H203=AF$6,$G203,0)-IF($I203=AF$6,$G203,0)</f>
        <v>0</v>
      </c>
      <c r="AG203" s="10">
        <f>+IF($H203=AG$6,$C203,0)-IF($I203=AG$6,$C203,0)</f>
        <v>0</v>
      </c>
      <c r="AH203" s="10">
        <f>+IF($H203=AH$6,$C203,0)-IF($I203=AH$6,$C203,0)</f>
        <v>0</v>
      </c>
      <c r="AI203" s="10">
        <f>+IF($H203=AI$6,$C203,0)-IF($I203=AI$6,$C203,0)</f>
        <v>0</v>
      </c>
      <c r="AJ203" s="10">
        <f>+IF($H203=AJ$6,$C203,0)-IF($I203=AJ$6,$C203,0)</f>
        <v>0</v>
      </c>
      <c r="AK203" s="10">
        <f>IF(D203="payée",$E203,0)</f>
        <v>0</v>
      </c>
      <c r="AL203" s="10">
        <f>IF(D203="payée",$F203,0)</f>
        <v>0</v>
      </c>
      <c r="AM203" s="10">
        <f>IF(D203="perçue",-$E203,0)</f>
        <v>0</v>
      </c>
      <c r="AN203" s="10">
        <f>IF(D203="perçue",-$F203,0)</f>
        <v>0</v>
      </c>
      <c r="AO203" s="10">
        <f>+IF($H203=AO$6,$G203,0)-IF($I203=AO$6,$G203,0)</f>
        <v>0</v>
      </c>
      <c r="AP203" s="10">
        <f>+IF($H203=AP$6,$G203,0)-IF($I203=AP$6,$G203,0)</f>
        <v>0</v>
      </c>
      <c r="AQ203" s="10">
        <f>+IF($H203=AQ$6,$G203,0)-IF($I203=AQ$6,$G203,0)</f>
        <v>0</v>
      </c>
      <c r="AR203" s="10">
        <f>+IF($H203=AR$6,$G203,0)-IF($I203=AR$6,$G203,0)</f>
        <v>0</v>
      </c>
      <c r="AS203" s="10">
        <f>+IF($H203=AS$6,$G203,0)-IF($I203=AS$6,$G203,0)</f>
        <v>0</v>
      </c>
      <c r="AT203" s="10">
        <f>+IF($H203=AT$6,$G203,0)-IF($I203=AT$6,$G203,0)</f>
        <v>0</v>
      </c>
      <c r="AU203" s="10">
        <f>+IF($H203=AU$6,$G203,0)-IF($I203=AU$6,$G203,0)</f>
        <v>0</v>
      </c>
      <c r="AV203" s="10">
        <f>+IF($H203=AV$6,$G203,0)-IF($I203=AV$6,$G203,0)</f>
        <v>0</v>
      </c>
      <c r="AW203" s="10">
        <f>+IF($H203=AW$6,$G203,0)-IF($I203=AW$6,$G203,0)</f>
        <v>0</v>
      </c>
      <c r="AX203" s="10">
        <f>+IF($H203=AX$6,$G203,0)-IF($I203=AX$6,$G203,0)</f>
        <v>0</v>
      </c>
      <c r="AY203" s="10">
        <f>+IF($H203=AY$6,$G203,0)-IF($I203=AY$6,$G203,0)</f>
        <v>0</v>
      </c>
      <c r="AZ203" s="10">
        <f>+IF($H203=AZ$6,$G203,0)-IF($I203=AZ$6,$G203,0)</f>
        <v>0</v>
      </c>
      <c r="BA203" s="10">
        <f>+IF($H203=BA$6,$C203,0)-IF($I203=BA$6,$C203,0)</f>
        <v>0</v>
      </c>
      <c r="BB203" s="10">
        <f>+IF($H203=BB$6,$C203,0)-IF($I203=BB$6,$C203,0)</f>
        <v>0</v>
      </c>
      <c r="BC203" s="10">
        <f>+IF($H203=BC$6,$C203,0)-IF($I203=BC$6,$C203,0)</f>
        <v>0</v>
      </c>
      <c r="BD203" s="10">
        <f>+IF($H203=BD$6,$C203,0)-IF($I203=BD$6,$C203,0)</f>
        <v>0</v>
      </c>
      <c r="BE203" s="10">
        <f>+IF($H203=BE$6,$C203,0)-IF($I203=BE$6,$C203,0)</f>
        <v>0</v>
      </c>
      <c r="BF203" s="10">
        <f>+IF($H203=BF$6,$C203,0)-IF($I203=BF$6,$C203,0)</f>
        <v>0</v>
      </c>
      <c r="BG203" s="10">
        <f>+IF($H203=BG$6,$C203,0)-IF($I203=BG$6,$C203,0)</f>
        <v>0</v>
      </c>
      <c r="BH203" s="10">
        <f>+IF($H203=BH$6,$C203,0)-IF($I203=BH$6,$C203,0)</f>
        <v>0</v>
      </c>
      <c r="BI203" s="10">
        <f>+IF($H203=BI$6,$G203,0)-IF($I203=BI$6,$G203,0)</f>
        <v>0</v>
      </c>
      <c r="BJ203" s="10">
        <f>+IF($H203=BJ$6,$G203,0)-IF($I203=BJ$6,$G203,0)</f>
        <v>0</v>
      </c>
      <c r="BK203" s="10">
        <f>+IF($H203=BK$6,$G203,0)-IF($I203=BK$6,$G203,0)</f>
        <v>0</v>
      </c>
      <c r="BL203" s="10">
        <f>+IF($H203=BL$6,$G203,0)-IF($I203=BL$6,$G203,0)</f>
        <v>0</v>
      </c>
      <c r="BM203" s="10">
        <f>+IF($H203=BM$6,$G203,0)-IF($I203=BM$6,$G203,0)</f>
        <v>0</v>
      </c>
      <c r="BN203" s="10">
        <f>+IF($H203=BN$6,$G203,0)-IF($I203=BN$6,$G203,0)</f>
        <v>0</v>
      </c>
      <c r="BO203" s="10">
        <f>+IF($H203=BO$6,$G203,0)-IF($I203=BO$6,$G203,0)</f>
        <v>0</v>
      </c>
      <c r="BP203" s="10">
        <f>+IF($H203=BP$6,$G203,0)-IF($I203=BP$6,$G203,0)</f>
        <v>0</v>
      </c>
      <c r="BQ203" s="10">
        <f>+IF($H203=BQ$6,$G203,0)-IF($I203=BQ$6,$G203,0)</f>
        <v>0</v>
      </c>
      <c r="BR203" s="10">
        <f>SUM(J203:BQ203)</f>
        <v>0</v>
      </c>
    </row>
    <row r="204" spans="2:70" s="9" customFormat="1" x14ac:dyDescent="0.25">
      <c r="B204" s="16"/>
      <c r="C204" s="11"/>
      <c r="D204" s="11"/>
      <c r="E204" s="11">
        <f>ROUND(IF(D204='[1]Liste choix'!$C$8,0,IF($H204=$S$6,(C204/1.14975*0.05*0.5),C204/1.14975*0.05)),2)</f>
        <v>0</v>
      </c>
      <c r="F204" s="11">
        <f>ROUND(IF(D204='[1]Liste choix'!$C$8,0,IF($H204=$S$6,C204/1.14975*0.09975*0.5,C204/1.14975*0.09975)),2)</f>
        <v>0</v>
      </c>
      <c r="G204" s="11">
        <f>C204-E204-F204</f>
        <v>0</v>
      </c>
      <c r="J204" s="10">
        <f>+IF($H204=$J$6,$G204,0)-IF($I204=$J$6,$G204,0)</f>
        <v>0</v>
      </c>
      <c r="K204" s="10">
        <f>+IF($H204=K$6,$G204,0)-IF($I204=K$6,$G204,0)</f>
        <v>0</v>
      </c>
      <c r="L204" s="10">
        <f>+IF($H204=L$6,$G204,0)-IF($I204=L$6,$G204,0)</f>
        <v>0</v>
      </c>
      <c r="M204" s="10">
        <f>+IF($H204=M$6,$G204,0)-IF($I204=M$6,$G204,0)</f>
        <v>0</v>
      </c>
      <c r="N204" s="10">
        <f>+IF($H204=N$6,$G204,0)-IF($I204=N$6,$G204,0)</f>
        <v>0</v>
      </c>
      <c r="O204" s="10">
        <f>+IF($H204=O$6,$G204,0)-IF($I204=O$6,$G204,0)</f>
        <v>0</v>
      </c>
      <c r="P204" s="10">
        <f>+IF($H204=P$6,$G204,0)-IF($I204=P$6,$G204,0)</f>
        <v>0</v>
      </c>
      <c r="Q204" s="10">
        <f>+IF($H204=Q$6,$G204,0)-IF($I204=Q$6,$G204,0)</f>
        <v>0</v>
      </c>
      <c r="R204" s="10">
        <f>+IF($H204=R$6,$G204,0)-IF($I204=R$6,$G204,0)</f>
        <v>0</v>
      </c>
      <c r="S204" s="10">
        <f>+IF($H204=S$6,$G204,0)-IF($I204=S$6,$G204,0)</f>
        <v>0</v>
      </c>
      <c r="T204" s="10">
        <f>+IF($H204=T$6,$G204,0)-IF($I204=T$6,$G204,0)</f>
        <v>0</v>
      </c>
      <c r="U204" s="10">
        <f>+IF($H204=U$6,$G204,0)-IF($I204=U$6,$G204,0)</f>
        <v>0</v>
      </c>
      <c r="V204" s="10">
        <f>+IF($H204=V$6,$G204,0)-IF($I204=V$6,$G204,0)</f>
        <v>0</v>
      </c>
      <c r="W204" s="10">
        <f>+IF($H204=W$6,$G204,0)-IF($I204=W$6,$G204,0)</f>
        <v>0</v>
      </c>
      <c r="X204" s="10">
        <f>+IF($H204=X$6,$G204,0)-IF($I204=X$6,$G204,0)</f>
        <v>0</v>
      </c>
      <c r="Y204" s="10">
        <f>+IF($H204=Y$6,$G204,0)-IF($I204=Y$6,$G204,0)</f>
        <v>0</v>
      </c>
      <c r="Z204" s="10">
        <f>+IF($H204=Z$6,$G204,0)-IF($I204=Z$6,$G204,0)</f>
        <v>0</v>
      </c>
      <c r="AA204" s="10">
        <f>+IF($H204=AA$6,$G204,0)-IF($I204=AA$6,$G204,0)</f>
        <v>0</v>
      </c>
      <c r="AB204" s="10">
        <f>+IF($H204=AB$6,$G204,0)-IF($I204=AB$6,$G204,0)</f>
        <v>0</v>
      </c>
      <c r="AC204" s="10">
        <f>+IF($H204=AC$6,$G204,0)-IF($I204=AC$6,$G204,0)</f>
        <v>0</v>
      </c>
      <c r="AD204" s="10">
        <f>+IF($H204=AD$6,$G204,0)-IF($I204=AD$6,$G204,0)</f>
        <v>0</v>
      </c>
      <c r="AE204" s="10">
        <f>+IF($H204=AE$6,$G204,0)-IF($I204=AE$6,$G204,0)</f>
        <v>0</v>
      </c>
      <c r="AF204" s="10">
        <f>+IF($H204=AF$6,$G204,0)-IF($I204=AF$6,$G204,0)</f>
        <v>0</v>
      </c>
      <c r="AG204" s="10">
        <f>+IF($H204=AG$6,$C204,0)-IF($I204=AG$6,$C204,0)</f>
        <v>0</v>
      </c>
      <c r="AH204" s="10">
        <f>+IF($H204=AH$6,$C204,0)-IF($I204=AH$6,$C204,0)</f>
        <v>0</v>
      </c>
      <c r="AI204" s="10">
        <f>+IF($H204=AI$6,$C204,0)-IF($I204=AI$6,$C204,0)</f>
        <v>0</v>
      </c>
      <c r="AJ204" s="10">
        <f>+IF($H204=AJ$6,$C204,0)-IF($I204=AJ$6,$C204,0)</f>
        <v>0</v>
      </c>
      <c r="AK204" s="10">
        <f>IF(D204="payée",$E204,0)</f>
        <v>0</v>
      </c>
      <c r="AL204" s="10">
        <f>IF(D204="payée",$F204,0)</f>
        <v>0</v>
      </c>
      <c r="AM204" s="10">
        <f>IF(D204="perçue",-$E204,0)</f>
        <v>0</v>
      </c>
      <c r="AN204" s="10">
        <f>IF(D204="perçue",-$F204,0)</f>
        <v>0</v>
      </c>
      <c r="AO204" s="10">
        <f>+IF($H204=AO$6,$G204,0)-IF($I204=AO$6,$G204,0)</f>
        <v>0</v>
      </c>
      <c r="AP204" s="10">
        <f>+IF($H204=AP$6,$G204,0)-IF($I204=AP$6,$G204,0)</f>
        <v>0</v>
      </c>
      <c r="AQ204" s="10">
        <f>+IF($H204=AQ$6,$G204,0)-IF($I204=AQ$6,$G204,0)</f>
        <v>0</v>
      </c>
      <c r="AR204" s="10">
        <f>+IF($H204=AR$6,$G204,0)-IF($I204=AR$6,$G204,0)</f>
        <v>0</v>
      </c>
      <c r="AS204" s="10">
        <f>+IF($H204=AS$6,$G204,0)-IF($I204=AS$6,$G204,0)</f>
        <v>0</v>
      </c>
      <c r="AT204" s="10">
        <f>+IF($H204=AT$6,$G204,0)-IF($I204=AT$6,$G204,0)</f>
        <v>0</v>
      </c>
      <c r="AU204" s="10">
        <f>+IF($H204=AU$6,$G204,0)-IF($I204=AU$6,$G204,0)</f>
        <v>0</v>
      </c>
      <c r="AV204" s="10">
        <f>+IF($H204=AV$6,$G204,0)-IF($I204=AV$6,$G204,0)</f>
        <v>0</v>
      </c>
      <c r="AW204" s="10">
        <f>+IF($H204=AW$6,$G204,0)-IF($I204=AW$6,$G204,0)</f>
        <v>0</v>
      </c>
      <c r="AX204" s="10">
        <f>+IF($H204=AX$6,$G204,0)-IF($I204=AX$6,$G204,0)</f>
        <v>0</v>
      </c>
      <c r="AY204" s="10">
        <f>+IF($H204=AY$6,$G204,0)-IF($I204=AY$6,$G204,0)</f>
        <v>0</v>
      </c>
      <c r="AZ204" s="10">
        <f>+IF($H204=AZ$6,$G204,0)-IF($I204=AZ$6,$G204,0)</f>
        <v>0</v>
      </c>
      <c r="BA204" s="10">
        <f>+IF($H204=BA$6,$C204,0)-IF($I204=BA$6,$C204,0)</f>
        <v>0</v>
      </c>
      <c r="BB204" s="10">
        <f>+IF($H204=BB$6,$C204,0)-IF($I204=BB$6,$C204,0)</f>
        <v>0</v>
      </c>
      <c r="BC204" s="10">
        <f>+IF($H204=BC$6,$C204,0)-IF($I204=BC$6,$C204,0)</f>
        <v>0</v>
      </c>
      <c r="BD204" s="10">
        <f>+IF($H204=BD$6,$C204,0)-IF($I204=BD$6,$C204,0)</f>
        <v>0</v>
      </c>
      <c r="BE204" s="10">
        <f>+IF($H204=BE$6,$C204,0)-IF($I204=BE$6,$C204,0)</f>
        <v>0</v>
      </c>
      <c r="BF204" s="10">
        <f>+IF($H204=BF$6,$C204,0)-IF($I204=BF$6,$C204,0)</f>
        <v>0</v>
      </c>
      <c r="BG204" s="10">
        <f>+IF($H204=BG$6,$C204,0)-IF($I204=BG$6,$C204,0)</f>
        <v>0</v>
      </c>
      <c r="BH204" s="10">
        <f>+IF($H204=BH$6,$C204,0)-IF($I204=BH$6,$C204,0)</f>
        <v>0</v>
      </c>
      <c r="BI204" s="10">
        <f>+IF($H204=BI$6,$G204,0)-IF($I204=BI$6,$G204,0)</f>
        <v>0</v>
      </c>
      <c r="BJ204" s="10">
        <f>+IF($H204=BJ$6,$G204,0)-IF($I204=BJ$6,$G204,0)</f>
        <v>0</v>
      </c>
      <c r="BK204" s="10">
        <f>+IF($H204=BK$6,$G204,0)-IF($I204=BK$6,$G204,0)</f>
        <v>0</v>
      </c>
      <c r="BL204" s="10">
        <f>+IF($H204=BL$6,$G204,0)-IF($I204=BL$6,$G204,0)</f>
        <v>0</v>
      </c>
      <c r="BM204" s="10">
        <f>+IF($H204=BM$6,$G204,0)-IF($I204=BM$6,$G204,0)</f>
        <v>0</v>
      </c>
      <c r="BN204" s="10">
        <f>+IF($H204=BN$6,$G204,0)-IF($I204=BN$6,$G204,0)</f>
        <v>0</v>
      </c>
      <c r="BO204" s="10">
        <f>+IF($H204=BO$6,$G204,0)-IF($I204=BO$6,$G204,0)</f>
        <v>0</v>
      </c>
      <c r="BP204" s="10">
        <f>+IF($H204=BP$6,$G204,0)-IF($I204=BP$6,$G204,0)</f>
        <v>0</v>
      </c>
      <c r="BQ204" s="10">
        <f>+IF($H204=BQ$6,$G204,0)-IF($I204=BQ$6,$G204,0)</f>
        <v>0</v>
      </c>
      <c r="BR204" s="10">
        <f>SUM(J204:BQ204)</f>
        <v>0</v>
      </c>
    </row>
    <row r="205" spans="2:70" s="9" customFormat="1" x14ac:dyDescent="0.25">
      <c r="B205" s="16"/>
      <c r="C205" s="11"/>
      <c r="D205" s="11"/>
      <c r="E205" s="11">
        <f>ROUND(IF(D205='[1]Liste choix'!$C$8,0,IF($H205=$S$6,(C205/1.14975*0.05*0.5),C205/1.14975*0.05)),2)</f>
        <v>0</v>
      </c>
      <c r="F205" s="11">
        <f>ROUND(IF(D205='[1]Liste choix'!$C$8,0,IF($H205=$S$6,C205/1.14975*0.09975*0.5,C205/1.14975*0.09975)),2)</f>
        <v>0</v>
      </c>
      <c r="G205" s="11">
        <f>C205-E205-F205</f>
        <v>0</v>
      </c>
      <c r="J205" s="10">
        <f>+IF($H205=$J$6,$G205,0)-IF($I205=$J$6,$G205,0)</f>
        <v>0</v>
      </c>
      <c r="K205" s="10">
        <f>+IF($H205=K$6,$G205,0)-IF($I205=K$6,$G205,0)</f>
        <v>0</v>
      </c>
      <c r="L205" s="10">
        <f>+IF($H205=L$6,$G205,0)-IF($I205=L$6,$G205,0)</f>
        <v>0</v>
      </c>
      <c r="M205" s="10">
        <f>+IF($H205=M$6,$G205,0)-IF($I205=M$6,$G205,0)</f>
        <v>0</v>
      </c>
      <c r="N205" s="10">
        <f>+IF($H205=N$6,$G205,0)-IF($I205=N$6,$G205,0)</f>
        <v>0</v>
      </c>
      <c r="O205" s="10">
        <f>+IF($H205=O$6,$G205,0)-IF($I205=O$6,$G205,0)</f>
        <v>0</v>
      </c>
      <c r="P205" s="10">
        <f>+IF($H205=P$6,$G205,0)-IF($I205=P$6,$G205,0)</f>
        <v>0</v>
      </c>
      <c r="Q205" s="10">
        <f>+IF($H205=Q$6,$G205,0)-IF($I205=Q$6,$G205,0)</f>
        <v>0</v>
      </c>
      <c r="R205" s="10">
        <f>+IF($H205=R$6,$G205,0)-IF($I205=R$6,$G205,0)</f>
        <v>0</v>
      </c>
      <c r="S205" s="10">
        <f>+IF($H205=S$6,$G205,0)-IF($I205=S$6,$G205,0)</f>
        <v>0</v>
      </c>
      <c r="T205" s="10">
        <f>+IF($H205=T$6,$G205,0)-IF($I205=T$6,$G205,0)</f>
        <v>0</v>
      </c>
      <c r="U205" s="10">
        <f>+IF($H205=U$6,$G205,0)-IF($I205=U$6,$G205,0)</f>
        <v>0</v>
      </c>
      <c r="V205" s="10">
        <f>+IF($H205=V$6,$G205,0)-IF($I205=V$6,$G205,0)</f>
        <v>0</v>
      </c>
      <c r="W205" s="10">
        <f>+IF($H205=W$6,$G205,0)-IF($I205=W$6,$G205,0)</f>
        <v>0</v>
      </c>
      <c r="X205" s="10">
        <f>+IF($H205=X$6,$G205,0)-IF($I205=X$6,$G205,0)</f>
        <v>0</v>
      </c>
      <c r="Y205" s="10">
        <f>+IF($H205=Y$6,$G205,0)-IF($I205=Y$6,$G205,0)</f>
        <v>0</v>
      </c>
      <c r="Z205" s="10">
        <f>+IF($H205=Z$6,$G205,0)-IF($I205=Z$6,$G205,0)</f>
        <v>0</v>
      </c>
      <c r="AA205" s="10">
        <f>+IF($H205=AA$6,$G205,0)-IF($I205=AA$6,$G205,0)</f>
        <v>0</v>
      </c>
      <c r="AB205" s="10">
        <f>+IF($H205=AB$6,$G205,0)-IF($I205=AB$6,$G205,0)</f>
        <v>0</v>
      </c>
      <c r="AC205" s="10">
        <f>+IF($H205=AC$6,$G205,0)-IF($I205=AC$6,$G205,0)</f>
        <v>0</v>
      </c>
      <c r="AD205" s="10">
        <f>+IF($H205=AD$6,$G205,0)-IF($I205=AD$6,$G205,0)</f>
        <v>0</v>
      </c>
      <c r="AE205" s="10">
        <f>+IF($H205=AE$6,$G205,0)-IF($I205=AE$6,$G205,0)</f>
        <v>0</v>
      </c>
      <c r="AF205" s="10">
        <f>+IF($H205=AF$6,$G205,0)-IF($I205=AF$6,$G205,0)</f>
        <v>0</v>
      </c>
      <c r="AG205" s="10">
        <f>+IF($H205=AG$6,$C205,0)-IF($I205=AG$6,$C205,0)</f>
        <v>0</v>
      </c>
      <c r="AH205" s="10">
        <f>+IF($H205=AH$6,$C205,0)-IF($I205=AH$6,$C205,0)</f>
        <v>0</v>
      </c>
      <c r="AI205" s="10">
        <f>+IF($H205=AI$6,$C205,0)-IF($I205=AI$6,$C205,0)</f>
        <v>0</v>
      </c>
      <c r="AJ205" s="10">
        <f>+IF($H205=AJ$6,$C205,0)-IF($I205=AJ$6,$C205,0)</f>
        <v>0</v>
      </c>
      <c r="AK205" s="10">
        <f>IF(D205="payée",$E205,0)</f>
        <v>0</v>
      </c>
      <c r="AL205" s="10">
        <f>IF(D205="payée",$F205,0)</f>
        <v>0</v>
      </c>
      <c r="AM205" s="10">
        <f>IF(D205="perçue",-$E205,0)</f>
        <v>0</v>
      </c>
      <c r="AN205" s="10">
        <f>IF(D205="perçue",-$F205,0)</f>
        <v>0</v>
      </c>
      <c r="AO205" s="10">
        <f>+IF($H205=AO$6,$G205,0)-IF($I205=AO$6,$G205,0)</f>
        <v>0</v>
      </c>
      <c r="AP205" s="10">
        <f>+IF($H205=AP$6,$G205,0)-IF($I205=AP$6,$G205,0)</f>
        <v>0</v>
      </c>
      <c r="AQ205" s="10">
        <f>+IF($H205=AQ$6,$G205,0)-IF($I205=AQ$6,$G205,0)</f>
        <v>0</v>
      </c>
      <c r="AR205" s="10">
        <f>+IF($H205=AR$6,$G205,0)-IF($I205=AR$6,$G205,0)</f>
        <v>0</v>
      </c>
      <c r="AS205" s="10">
        <f>+IF($H205=AS$6,$G205,0)-IF($I205=AS$6,$G205,0)</f>
        <v>0</v>
      </c>
      <c r="AT205" s="10">
        <f>+IF($H205=AT$6,$G205,0)-IF($I205=AT$6,$G205,0)</f>
        <v>0</v>
      </c>
      <c r="AU205" s="10">
        <f>+IF($H205=AU$6,$G205,0)-IF($I205=AU$6,$G205,0)</f>
        <v>0</v>
      </c>
      <c r="AV205" s="10">
        <f>+IF($H205=AV$6,$G205,0)-IF($I205=AV$6,$G205,0)</f>
        <v>0</v>
      </c>
      <c r="AW205" s="10">
        <f>+IF($H205=AW$6,$G205,0)-IF($I205=AW$6,$G205,0)</f>
        <v>0</v>
      </c>
      <c r="AX205" s="10">
        <f>+IF($H205=AX$6,$G205,0)-IF($I205=AX$6,$G205,0)</f>
        <v>0</v>
      </c>
      <c r="AY205" s="10">
        <f>+IF($H205=AY$6,$G205,0)-IF($I205=AY$6,$G205,0)</f>
        <v>0</v>
      </c>
      <c r="AZ205" s="10">
        <f>+IF($H205=AZ$6,$G205,0)-IF($I205=AZ$6,$G205,0)</f>
        <v>0</v>
      </c>
      <c r="BA205" s="10">
        <f>+IF($H205=BA$6,$C205,0)-IF($I205=BA$6,$C205,0)</f>
        <v>0</v>
      </c>
      <c r="BB205" s="10">
        <f>+IF($H205=BB$6,$C205,0)-IF($I205=BB$6,$C205,0)</f>
        <v>0</v>
      </c>
      <c r="BC205" s="10">
        <f>+IF($H205=BC$6,$C205,0)-IF($I205=BC$6,$C205,0)</f>
        <v>0</v>
      </c>
      <c r="BD205" s="10">
        <f>+IF($H205=BD$6,$C205,0)-IF($I205=BD$6,$C205,0)</f>
        <v>0</v>
      </c>
      <c r="BE205" s="10">
        <f>+IF($H205=BE$6,$C205,0)-IF($I205=BE$6,$C205,0)</f>
        <v>0</v>
      </c>
      <c r="BF205" s="10">
        <f>+IF($H205=BF$6,$C205,0)-IF($I205=BF$6,$C205,0)</f>
        <v>0</v>
      </c>
      <c r="BG205" s="10">
        <f>+IF($H205=BG$6,$C205,0)-IF($I205=BG$6,$C205,0)</f>
        <v>0</v>
      </c>
      <c r="BH205" s="10">
        <f>+IF($H205=BH$6,$C205,0)-IF($I205=BH$6,$C205,0)</f>
        <v>0</v>
      </c>
      <c r="BI205" s="10">
        <f>+IF($H205=BI$6,$G205,0)-IF($I205=BI$6,$G205,0)</f>
        <v>0</v>
      </c>
      <c r="BJ205" s="10">
        <f>+IF($H205=BJ$6,$G205,0)-IF($I205=BJ$6,$G205,0)</f>
        <v>0</v>
      </c>
      <c r="BK205" s="10">
        <f>+IF($H205=BK$6,$G205,0)-IF($I205=BK$6,$G205,0)</f>
        <v>0</v>
      </c>
      <c r="BL205" s="10">
        <f>+IF($H205=BL$6,$G205,0)-IF($I205=BL$6,$G205,0)</f>
        <v>0</v>
      </c>
      <c r="BM205" s="10">
        <f>+IF($H205=BM$6,$G205,0)-IF($I205=BM$6,$G205,0)</f>
        <v>0</v>
      </c>
      <c r="BN205" s="10">
        <f>+IF($H205=BN$6,$G205,0)-IF($I205=BN$6,$G205,0)</f>
        <v>0</v>
      </c>
      <c r="BO205" s="10">
        <f>+IF($H205=BO$6,$G205,0)-IF($I205=BO$6,$G205,0)</f>
        <v>0</v>
      </c>
      <c r="BP205" s="10">
        <f>+IF($H205=BP$6,$G205,0)-IF($I205=BP$6,$G205,0)</f>
        <v>0</v>
      </c>
      <c r="BQ205" s="10">
        <f>+IF($H205=BQ$6,$G205,0)-IF($I205=BQ$6,$G205,0)</f>
        <v>0</v>
      </c>
      <c r="BR205" s="10">
        <f>SUM(J205:BQ205)</f>
        <v>0</v>
      </c>
    </row>
    <row r="206" spans="2:70" s="9" customFormat="1" x14ac:dyDescent="0.25">
      <c r="B206" s="16"/>
      <c r="C206" s="11"/>
      <c r="D206" s="11"/>
      <c r="E206" s="11">
        <f>ROUND(IF(D206='[1]Liste choix'!$C$8,0,IF($H206=$S$6,(C206/1.14975*0.05*0.5),C206/1.14975*0.05)),2)</f>
        <v>0</v>
      </c>
      <c r="F206" s="11">
        <f>ROUND(IF(D206='[1]Liste choix'!$C$8,0,IF($H206=$S$6,C206/1.14975*0.09975*0.5,C206/1.14975*0.09975)),2)</f>
        <v>0</v>
      </c>
      <c r="G206" s="11">
        <f>C206-E206-F206</f>
        <v>0</v>
      </c>
      <c r="J206" s="10">
        <f>+IF($H206=$J$6,$G206,0)-IF($I206=$J$6,$G206,0)</f>
        <v>0</v>
      </c>
      <c r="K206" s="10">
        <f>+IF($H206=K$6,$G206,0)-IF($I206=K$6,$G206,0)</f>
        <v>0</v>
      </c>
      <c r="L206" s="10">
        <f>+IF($H206=L$6,$G206,0)-IF($I206=L$6,$G206,0)</f>
        <v>0</v>
      </c>
      <c r="M206" s="10">
        <f>+IF($H206=M$6,$G206,0)-IF($I206=M$6,$G206,0)</f>
        <v>0</v>
      </c>
      <c r="N206" s="10">
        <f>+IF($H206=N$6,$G206,0)-IF($I206=N$6,$G206,0)</f>
        <v>0</v>
      </c>
      <c r="O206" s="10">
        <f>+IF($H206=O$6,$G206,0)-IF($I206=O$6,$G206,0)</f>
        <v>0</v>
      </c>
      <c r="P206" s="10">
        <f>+IF($H206=P$6,$G206,0)-IF($I206=P$6,$G206,0)</f>
        <v>0</v>
      </c>
      <c r="Q206" s="10">
        <f>+IF($H206=Q$6,$G206,0)-IF($I206=Q$6,$G206,0)</f>
        <v>0</v>
      </c>
      <c r="R206" s="10">
        <f>+IF($H206=R$6,$G206,0)-IF($I206=R$6,$G206,0)</f>
        <v>0</v>
      </c>
      <c r="S206" s="10">
        <f>+IF($H206=S$6,$G206,0)-IF($I206=S$6,$G206,0)</f>
        <v>0</v>
      </c>
      <c r="T206" s="10">
        <f>+IF($H206=T$6,$G206,0)-IF($I206=T$6,$G206,0)</f>
        <v>0</v>
      </c>
      <c r="U206" s="10">
        <f>+IF($H206=U$6,$G206,0)-IF($I206=U$6,$G206,0)</f>
        <v>0</v>
      </c>
      <c r="V206" s="10">
        <f>+IF($H206=V$6,$G206,0)-IF($I206=V$6,$G206,0)</f>
        <v>0</v>
      </c>
      <c r="W206" s="10">
        <f>+IF($H206=W$6,$G206,0)-IF($I206=W$6,$G206,0)</f>
        <v>0</v>
      </c>
      <c r="X206" s="10">
        <f>+IF($H206=X$6,$G206,0)-IF($I206=X$6,$G206,0)</f>
        <v>0</v>
      </c>
      <c r="Y206" s="10">
        <f>+IF($H206=Y$6,$G206,0)-IF($I206=Y$6,$G206,0)</f>
        <v>0</v>
      </c>
      <c r="Z206" s="10">
        <f>+IF($H206=Z$6,$G206,0)-IF($I206=Z$6,$G206,0)</f>
        <v>0</v>
      </c>
      <c r="AA206" s="10">
        <f>+IF($H206=AA$6,$G206,0)-IF($I206=AA$6,$G206,0)</f>
        <v>0</v>
      </c>
      <c r="AB206" s="10">
        <f>+IF($H206=AB$6,$G206,0)-IF($I206=AB$6,$G206,0)</f>
        <v>0</v>
      </c>
      <c r="AC206" s="10">
        <f>+IF($H206=AC$6,$G206,0)-IF($I206=AC$6,$G206,0)</f>
        <v>0</v>
      </c>
      <c r="AD206" s="10">
        <f>+IF($H206=AD$6,$G206,0)-IF($I206=AD$6,$G206,0)</f>
        <v>0</v>
      </c>
      <c r="AE206" s="10">
        <f>+IF($H206=AE$6,$G206,0)-IF($I206=AE$6,$G206,0)</f>
        <v>0</v>
      </c>
      <c r="AF206" s="10">
        <f>+IF($H206=AF$6,$G206,0)-IF($I206=AF$6,$G206,0)</f>
        <v>0</v>
      </c>
      <c r="AG206" s="10">
        <f>+IF($H206=AG$6,$C206,0)-IF($I206=AG$6,$C206,0)</f>
        <v>0</v>
      </c>
      <c r="AH206" s="10">
        <f>+IF($H206=AH$6,$C206,0)-IF($I206=AH$6,$C206,0)</f>
        <v>0</v>
      </c>
      <c r="AI206" s="10">
        <f>+IF($H206=AI$6,$C206,0)-IF($I206=AI$6,$C206,0)</f>
        <v>0</v>
      </c>
      <c r="AJ206" s="10">
        <f>+IF($H206=AJ$6,$C206,0)-IF($I206=AJ$6,$C206,0)</f>
        <v>0</v>
      </c>
      <c r="AK206" s="10">
        <f>IF(D206="payée",$E206,0)</f>
        <v>0</v>
      </c>
      <c r="AL206" s="10">
        <f>IF(D206="payée",$F206,0)</f>
        <v>0</v>
      </c>
      <c r="AM206" s="10">
        <f>IF(D206="perçue",-$E206,0)</f>
        <v>0</v>
      </c>
      <c r="AN206" s="10">
        <f>IF(D206="perçue",-$F206,0)</f>
        <v>0</v>
      </c>
      <c r="AO206" s="10">
        <f>+IF($H206=AO$6,$G206,0)-IF($I206=AO$6,$G206,0)</f>
        <v>0</v>
      </c>
      <c r="AP206" s="10">
        <f>+IF($H206=AP$6,$G206,0)-IF($I206=AP$6,$G206,0)</f>
        <v>0</v>
      </c>
      <c r="AQ206" s="10">
        <f>+IF($H206=AQ$6,$G206,0)-IF($I206=AQ$6,$G206,0)</f>
        <v>0</v>
      </c>
      <c r="AR206" s="10">
        <f>+IF($H206=AR$6,$G206,0)-IF($I206=AR$6,$G206,0)</f>
        <v>0</v>
      </c>
      <c r="AS206" s="10">
        <f>+IF($H206=AS$6,$G206,0)-IF($I206=AS$6,$G206,0)</f>
        <v>0</v>
      </c>
      <c r="AT206" s="10">
        <f>+IF($H206=AT$6,$G206,0)-IF($I206=AT$6,$G206,0)</f>
        <v>0</v>
      </c>
      <c r="AU206" s="10">
        <f>+IF($H206=AU$6,$G206,0)-IF($I206=AU$6,$G206,0)</f>
        <v>0</v>
      </c>
      <c r="AV206" s="10">
        <f>+IF($H206=AV$6,$G206,0)-IF($I206=AV$6,$G206,0)</f>
        <v>0</v>
      </c>
      <c r="AW206" s="10">
        <f>+IF($H206=AW$6,$G206,0)-IF($I206=AW$6,$G206,0)</f>
        <v>0</v>
      </c>
      <c r="AX206" s="10">
        <f>+IF($H206=AX$6,$G206,0)-IF($I206=AX$6,$G206,0)</f>
        <v>0</v>
      </c>
      <c r="AY206" s="10">
        <f>+IF($H206=AY$6,$G206,0)-IF($I206=AY$6,$G206,0)</f>
        <v>0</v>
      </c>
      <c r="AZ206" s="10">
        <f>+IF($H206=AZ$6,$G206,0)-IF($I206=AZ$6,$G206,0)</f>
        <v>0</v>
      </c>
      <c r="BA206" s="10">
        <f>+IF($H206=BA$6,$C206,0)-IF($I206=BA$6,$C206,0)</f>
        <v>0</v>
      </c>
      <c r="BB206" s="10">
        <f>+IF($H206=BB$6,$C206,0)-IF($I206=BB$6,$C206,0)</f>
        <v>0</v>
      </c>
      <c r="BC206" s="10">
        <f>+IF($H206=BC$6,$C206,0)-IF($I206=BC$6,$C206,0)</f>
        <v>0</v>
      </c>
      <c r="BD206" s="10">
        <f>+IF($H206=BD$6,$C206,0)-IF($I206=BD$6,$C206,0)</f>
        <v>0</v>
      </c>
      <c r="BE206" s="10">
        <f>+IF($H206=BE$6,$C206,0)-IF($I206=BE$6,$C206,0)</f>
        <v>0</v>
      </c>
      <c r="BF206" s="10">
        <f>+IF($H206=BF$6,$C206,0)-IF($I206=BF$6,$C206,0)</f>
        <v>0</v>
      </c>
      <c r="BG206" s="10">
        <f>+IF($H206=BG$6,$C206,0)-IF($I206=BG$6,$C206,0)</f>
        <v>0</v>
      </c>
      <c r="BH206" s="10">
        <f>+IF($H206=BH$6,$C206,0)-IF($I206=BH$6,$C206,0)</f>
        <v>0</v>
      </c>
      <c r="BI206" s="10">
        <f>+IF($H206=BI$6,$G206,0)-IF($I206=BI$6,$G206,0)</f>
        <v>0</v>
      </c>
      <c r="BJ206" s="10">
        <f>+IF($H206=BJ$6,$G206,0)-IF($I206=BJ$6,$G206,0)</f>
        <v>0</v>
      </c>
      <c r="BK206" s="10">
        <f>+IF($H206=BK$6,$G206,0)-IF($I206=BK$6,$G206,0)</f>
        <v>0</v>
      </c>
      <c r="BL206" s="10">
        <f>+IF($H206=BL$6,$G206,0)-IF($I206=BL$6,$G206,0)</f>
        <v>0</v>
      </c>
      <c r="BM206" s="10">
        <f>+IF($H206=BM$6,$G206,0)-IF($I206=BM$6,$G206,0)</f>
        <v>0</v>
      </c>
      <c r="BN206" s="10">
        <f>+IF($H206=BN$6,$G206,0)-IF($I206=BN$6,$G206,0)</f>
        <v>0</v>
      </c>
      <c r="BO206" s="10">
        <f>+IF($H206=BO$6,$G206,0)-IF($I206=BO$6,$G206,0)</f>
        <v>0</v>
      </c>
      <c r="BP206" s="10">
        <f>+IF($H206=BP$6,$G206,0)-IF($I206=BP$6,$G206,0)</f>
        <v>0</v>
      </c>
      <c r="BQ206" s="10">
        <f>+IF($H206=BQ$6,$G206,0)-IF($I206=BQ$6,$G206,0)</f>
        <v>0</v>
      </c>
      <c r="BR206" s="10">
        <f>SUM(J206:BQ206)</f>
        <v>0</v>
      </c>
    </row>
    <row r="207" spans="2:70" s="9" customFormat="1" x14ac:dyDescent="0.25">
      <c r="B207" s="16"/>
      <c r="C207" s="11"/>
      <c r="D207" s="11"/>
      <c r="E207" s="11">
        <f>ROUND(IF(D207='[1]Liste choix'!$C$8,0,IF($H207=$S$6,(C207/1.14975*0.05*0.5),C207/1.14975*0.05)),2)</f>
        <v>0</v>
      </c>
      <c r="F207" s="11">
        <f>ROUND(IF(D207='[1]Liste choix'!$C$8,0,IF($H207=$S$6,C207/1.14975*0.09975*0.5,C207/1.14975*0.09975)),2)</f>
        <v>0</v>
      </c>
      <c r="G207" s="11">
        <f>C207-E207-F207</f>
        <v>0</v>
      </c>
      <c r="J207" s="10">
        <f>+IF($H207=$J$6,$G207,0)-IF($I207=$J$6,$G207,0)</f>
        <v>0</v>
      </c>
      <c r="K207" s="10">
        <f>+IF($H207=K$6,$G207,0)-IF($I207=K$6,$G207,0)</f>
        <v>0</v>
      </c>
      <c r="L207" s="10">
        <f>+IF($H207=L$6,$G207,0)-IF($I207=L$6,$G207,0)</f>
        <v>0</v>
      </c>
      <c r="M207" s="10">
        <f>+IF($H207=M$6,$G207,0)-IF($I207=M$6,$G207,0)</f>
        <v>0</v>
      </c>
      <c r="N207" s="10">
        <f>+IF($H207=N$6,$G207,0)-IF($I207=N$6,$G207,0)</f>
        <v>0</v>
      </c>
      <c r="O207" s="10">
        <f>+IF($H207=O$6,$G207,0)-IF($I207=O$6,$G207,0)</f>
        <v>0</v>
      </c>
      <c r="P207" s="10">
        <f>+IF($H207=P$6,$G207,0)-IF($I207=P$6,$G207,0)</f>
        <v>0</v>
      </c>
      <c r="Q207" s="10">
        <f>+IF($H207=Q$6,$G207,0)-IF($I207=Q$6,$G207,0)</f>
        <v>0</v>
      </c>
      <c r="R207" s="10">
        <f>+IF($H207=R$6,$G207,0)-IF($I207=R$6,$G207,0)</f>
        <v>0</v>
      </c>
      <c r="S207" s="10">
        <f>+IF($H207=S$6,$G207,0)-IF($I207=S$6,$G207,0)</f>
        <v>0</v>
      </c>
      <c r="T207" s="10">
        <f>+IF($H207=T$6,$G207,0)-IF($I207=T$6,$G207,0)</f>
        <v>0</v>
      </c>
      <c r="U207" s="10">
        <f>+IF($H207=U$6,$G207,0)-IF($I207=U$6,$G207,0)</f>
        <v>0</v>
      </c>
      <c r="V207" s="10">
        <f>+IF($H207=V$6,$G207,0)-IF($I207=V$6,$G207,0)</f>
        <v>0</v>
      </c>
      <c r="W207" s="10">
        <f>+IF($H207=W$6,$G207,0)-IF($I207=W$6,$G207,0)</f>
        <v>0</v>
      </c>
      <c r="X207" s="10">
        <f>+IF($H207=X$6,$G207,0)-IF($I207=X$6,$G207,0)</f>
        <v>0</v>
      </c>
      <c r="Y207" s="10">
        <f>+IF($H207=Y$6,$G207,0)-IF($I207=Y$6,$G207,0)</f>
        <v>0</v>
      </c>
      <c r="Z207" s="10">
        <f>+IF($H207=Z$6,$G207,0)-IF($I207=Z$6,$G207,0)</f>
        <v>0</v>
      </c>
      <c r="AA207" s="10">
        <f>+IF($H207=AA$6,$G207,0)-IF($I207=AA$6,$G207,0)</f>
        <v>0</v>
      </c>
      <c r="AB207" s="10">
        <f>+IF($H207=AB$6,$G207,0)-IF($I207=AB$6,$G207,0)</f>
        <v>0</v>
      </c>
      <c r="AC207" s="10">
        <f>+IF($H207=AC$6,$G207,0)-IF($I207=AC$6,$G207,0)</f>
        <v>0</v>
      </c>
      <c r="AD207" s="10">
        <f>+IF($H207=AD$6,$G207,0)-IF($I207=AD$6,$G207,0)</f>
        <v>0</v>
      </c>
      <c r="AE207" s="10">
        <f>+IF($H207=AE$6,$G207,0)-IF($I207=AE$6,$G207,0)</f>
        <v>0</v>
      </c>
      <c r="AF207" s="10">
        <f>+IF($H207=AF$6,$G207,0)-IF($I207=AF$6,$G207,0)</f>
        <v>0</v>
      </c>
      <c r="AG207" s="10">
        <f>+IF($H207=AG$6,$C207,0)-IF($I207=AG$6,$C207,0)</f>
        <v>0</v>
      </c>
      <c r="AH207" s="10">
        <f>+IF($H207=AH$6,$C207,0)-IF($I207=AH$6,$C207,0)</f>
        <v>0</v>
      </c>
      <c r="AI207" s="10">
        <f>+IF($H207=AI$6,$C207,0)-IF($I207=AI$6,$C207,0)</f>
        <v>0</v>
      </c>
      <c r="AJ207" s="10">
        <f>+IF($H207=AJ$6,$C207,0)-IF($I207=AJ$6,$C207,0)</f>
        <v>0</v>
      </c>
      <c r="AK207" s="10">
        <f>IF(D207="payée",$E207,0)</f>
        <v>0</v>
      </c>
      <c r="AL207" s="10">
        <f>IF(D207="payée",$F207,0)</f>
        <v>0</v>
      </c>
      <c r="AM207" s="10">
        <f>IF(D207="perçue",-$E207,0)</f>
        <v>0</v>
      </c>
      <c r="AN207" s="10">
        <f>IF(D207="perçue",-$F207,0)</f>
        <v>0</v>
      </c>
      <c r="AO207" s="10">
        <f>+IF($H207=AO$6,$G207,0)-IF($I207=AO$6,$G207,0)</f>
        <v>0</v>
      </c>
      <c r="AP207" s="10">
        <f>+IF($H207=AP$6,$G207,0)-IF($I207=AP$6,$G207,0)</f>
        <v>0</v>
      </c>
      <c r="AQ207" s="10">
        <f>+IF($H207=AQ$6,$G207,0)-IF($I207=AQ$6,$G207,0)</f>
        <v>0</v>
      </c>
      <c r="AR207" s="10">
        <f>+IF($H207=AR$6,$G207,0)-IF($I207=AR$6,$G207,0)</f>
        <v>0</v>
      </c>
      <c r="AS207" s="10">
        <f>+IF($H207=AS$6,$G207,0)-IF($I207=AS$6,$G207,0)</f>
        <v>0</v>
      </c>
      <c r="AT207" s="10">
        <f>+IF($H207=AT$6,$G207,0)-IF($I207=AT$6,$G207,0)</f>
        <v>0</v>
      </c>
      <c r="AU207" s="10">
        <f>+IF($H207=AU$6,$G207,0)-IF($I207=AU$6,$G207,0)</f>
        <v>0</v>
      </c>
      <c r="AV207" s="10">
        <f>+IF($H207=AV$6,$G207,0)-IF($I207=AV$6,$G207,0)</f>
        <v>0</v>
      </c>
      <c r="AW207" s="10">
        <f>+IF($H207=AW$6,$G207,0)-IF($I207=AW$6,$G207,0)</f>
        <v>0</v>
      </c>
      <c r="AX207" s="10">
        <f>+IF($H207=AX$6,$G207,0)-IF($I207=AX$6,$G207,0)</f>
        <v>0</v>
      </c>
      <c r="AY207" s="10">
        <f>+IF($H207=AY$6,$G207,0)-IF($I207=AY$6,$G207,0)</f>
        <v>0</v>
      </c>
      <c r="AZ207" s="10">
        <f>+IF($H207=AZ$6,$G207,0)-IF($I207=AZ$6,$G207,0)</f>
        <v>0</v>
      </c>
      <c r="BA207" s="10">
        <f>+IF($H207=BA$6,$C207,0)-IF($I207=BA$6,$C207,0)</f>
        <v>0</v>
      </c>
      <c r="BB207" s="10">
        <f>+IF($H207=BB$6,$C207,0)-IF($I207=BB$6,$C207,0)</f>
        <v>0</v>
      </c>
      <c r="BC207" s="10">
        <f>+IF($H207=BC$6,$C207,0)-IF($I207=BC$6,$C207,0)</f>
        <v>0</v>
      </c>
      <c r="BD207" s="10">
        <f>+IF($H207=BD$6,$C207,0)-IF($I207=BD$6,$C207,0)</f>
        <v>0</v>
      </c>
      <c r="BE207" s="10">
        <f>+IF($H207=BE$6,$C207,0)-IF($I207=BE$6,$C207,0)</f>
        <v>0</v>
      </c>
      <c r="BF207" s="10">
        <f>+IF($H207=BF$6,$C207,0)-IF($I207=BF$6,$C207,0)</f>
        <v>0</v>
      </c>
      <c r="BG207" s="10">
        <f>+IF($H207=BG$6,$C207,0)-IF($I207=BG$6,$C207,0)</f>
        <v>0</v>
      </c>
      <c r="BH207" s="10">
        <f>+IF($H207=BH$6,$C207,0)-IF($I207=BH$6,$C207,0)</f>
        <v>0</v>
      </c>
      <c r="BI207" s="10">
        <f>+IF($H207=BI$6,$G207,0)-IF($I207=BI$6,$G207,0)</f>
        <v>0</v>
      </c>
      <c r="BJ207" s="10">
        <f>+IF($H207=BJ$6,$G207,0)-IF($I207=BJ$6,$G207,0)</f>
        <v>0</v>
      </c>
      <c r="BK207" s="10">
        <f>+IF($H207=BK$6,$G207,0)-IF($I207=BK$6,$G207,0)</f>
        <v>0</v>
      </c>
      <c r="BL207" s="10">
        <f>+IF($H207=BL$6,$G207,0)-IF($I207=BL$6,$G207,0)</f>
        <v>0</v>
      </c>
      <c r="BM207" s="10">
        <f>+IF($H207=BM$6,$G207,0)-IF($I207=BM$6,$G207,0)</f>
        <v>0</v>
      </c>
      <c r="BN207" s="10">
        <f>+IF($H207=BN$6,$G207,0)-IF($I207=BN$6,$G207,0)</f>
        <v>0</v>
      </c>
      <c r="BO207" s="10">
        <f>+IF($H207=BO$6,$G207,0)-IF($I207=BO$6,$G207,0)</f>
        <v>0</v>
      </c>
      <c r="BP207" s="10">
        <f>+IF($H207=BP$6,$G207,0)-IF($I207=BP$6,$G207,0)</f>
        <v>0</v>
      </c>
      <c r="BQ207" s="10">
        <f>+IF($H207=BQ$6,$G207,0)-IF($I207=BQ$6,$G207,0)</f>
        <v>0</v>
      </c>
      <c r="BR207" s="10">
        <f>SUM(J207:BQ207)</f>
        <v>0</v>
      </c>
    </row>
    <row r="208" spans="2:70" s="9" customFormat="1" x14ac:dyDescent="0.25">
      <c r="B208" s="16"/>
      <c r="C208" s="11"/>
      <c r="D208" s="11"/>
      <c r="E208" s="11">
        <f>ROUND(IF(D208='[1]Liste choix'!$C$8,0,IF($H208=$S$6,(C208/1.14975*0.05*0.5),C208/1.14975*0.05)),2)</f>
        <v>0</v>
      </c>
      <c r="F208" s="11">
        <f>ROUND(IF(D208='[1]Liste choix'!$C$8,0,IF($H208=$S$6,C208/1.14975*0.09975*0.5,C208/1.14975*0.09975)),2)</f>
        <v>0</v>
      </c>
      <c r="G208" s="11">
        <f>C208-E208-F208</f>
        <v>0</v>
      </c>
      <c r="J208" s="10">
        <f>+IF($H208=$J$6,$G208,0)-IF($I208=$J$6,$G208,0)</f>
        <v>0</v>
      </c>
      <c r="K208" s="10">
        <f>+IF($H208=K$6,$G208,0)-IF($I208=K$6,$G208,0)</f>
        <v>0</v>
      </c>
      <c r="L208" s="10">
        <f>+IF($H208=L$6,$G208,0)-IF($I208=L$6,$G208,0)</f>
        <v>0</v>
      </c>
      <c r="M208" s="10">
        <f>+IF($H208=M$6,$G208,0)-IF($I208=M$6,$G208,0)</f>
        <v>0</v>
      </c>
      <c r="N208" s="10">
        <f>+IF($H208=N$6,$G208,0)-IF($I208=N$6,$G208,0)</f>
        <v>0</v>
      </c>
      <c r="O208" s="10">
        <f>+IF($H208=O$6,$G208,0)-IF($I208=O$6,$G208,0)</f>
        <v>0</v>
      </c>
      <c r="P208" s="10">
        <f>+IF($H208=P$6,$G208,0)-IF($I208=P$6,$G208,0)</f>
        <v>0</v>
      </c>
      <c r="Q208" s="10">
        <f>+IF($H208=Q$6,$G208,0)-IF($I208=Q$6,$G208,0)</f>
        <v>0</v>
      </c>
      <c r="R208" s="10">
        <f>+IF($H208=R$6,$G208,0)-IF($I208=R$6,$G208,0)</f>
        <v>0</v>
      </c>
      <c r="S208" s="10">
        <f>+IF($H208=S$6,$G208,0)-IF($I208=S$6,$G208,0)</f>
        <v>0</v>
      </c>
      <c r="T208" s="10">
        <f>+IF($H208=T$6,$G208,0)-IF($I208=T$6,$G208,0)</f>
        <v>0</v>
      </c>
      <c r="U208" s="10">
        <f>+IF($H208=U$6,$G208,0)-IF($I208=U$6,$G208,0)</f>
        <v>0</v>
      </c>
      <c r="V208" s="10">
        <f>+IF($H208=V$6,$G208,0)-IF($I208=V$6,$G208,0)</f>
        <v>0</v>
      </c>
      <c r="W208" s="10">
        <f>+IF($H208=W$6,$G208,0)-IF($I208=W$6,$G208,0)</f>
        <v>0</v>
      </c>
      <c r="X208" s="10">
        <f>+IF($H208=X$6,$G208,0)-IF($I208=X$6,$G208,0)</f>
        <v>0</v>
      </c>
      <c r="Y208" s="10">
        <f>+IF($H208=Y$6,$G208,0)-IF($I208=Y$6,$G208,0)</f>
        <v>0</v>
      </c>
      <c r="Z208" s="10">
        <f>+IF($H208=Z$6,$G208,0)-IF($I208=Z$6,$G208,0)</f>
        <v>0</v>
      </c>
      <c r="AA208" s="10">
        <f>+IF($H208=AA$6,$G208,0)-IF($I208=AA$6,$G208,0)</f>
        <v>0</v>
      </c>
      <c r="AB208" s="10">
        <f>+IF($H208=AB$6,$G208,0)-IF($I208=AB$6,$G208,0)</f>
        <v>0</v>
      </c>
      <c r="AC208" s="10">
        <f>+IF($H208=AC$6,$G208,0)-IF($I208=AC$6,$G208,0)</f>
        <v>0</v>
      </c>
      <c r="AD208" s="10">
        <f>+IF($H208=AD$6,$G208,0)-IF($I208=AD$6,$G208,0)</f>
        <v>0</v>
      </c>
      <c r="AE208" s="10">
        <f>+IF($H208=AE$6,$G208,0)-IF($I208=AE$6,$G208,0)</f>
        <v>0</v>
      </c>
      <c r="AF208" s="10">
        <f>+IF($H208=AF$6,$G208,0)-IF($I208=AF$6,$G208,0)</f>
        <v>0</v>
      </c>
      <c r="AG208" s="10">
        <f>+IF($H208=AG$6,$C208,0)-IF($I208=AG$6,$C208,0)</f>
        <v>0</v>
      </c>
      <c r="AH208" s="10">
        <f>+IF($H208=AH$6,$C208,0)-IF($I208=AH$6,$C208,0)</f>
        <v>0</v>
      </c>
      <c r="AI208" s="10">
        <f>+IF($H208=AI$6,$C208,0)-IF($I208=AI$6,$C208,0)</f>
        <v>0</v>
      </c>
      <c r="AJ208" s="10">
        <f>+IF($H208=AJ$6,$C208,0)-IF($I208=AJ$6,$C208,0)</f>
        <v>0</v>
      </c>
      <c r="AK208" s="10">
        <f>IF(D208="payée",$E208,0)</f>
        <v>0</v>
      </c>
      <c r="AL208" s="10">
        <f>IF(D208="payée",$F208,0)</f>
        <v>0</v>
      </c>
      <c r="AM208" s="10">
        <f>IF(D208="perçue",-$E208,0)</f>
        <v>0</v>
      </c>
      <c r="AN208" s="10">
        <f>IF(D208="perçue",-$F208,0)</f>
        <v>0</v>
      </c>
      <c r="AO208" s="10">
        <f>+IF($H208=AO$6,$G208,0)-IF($I208=AO$6,$G208,0)</f>
        <v>0</v>
      </c>
      <c r="AP208" s="10">
        <f>+IF($H208=AP$6,$G208,0)-IF($I208=AP$6,$G208,0)</f>
        <v>0</v>
      </c>
      <c r="AQ208" s="10">
        <f>+IF($H208=AQ$6,$G208,0)-IF($I208=AQ$6,$G208,0)</f>
        <v>0</v>
      </c>
      <c r="AR208" s="10">
        <f>+IF($H208=AR$6,$G208,0)-IF($I208=AR$6,$G208,0)</f>
        <v>0</v>
      </c>
      <c r="AS208" s="10">
        <f>+IF($H208=AS$6,$G208,0)-IF($I208=AS$6,$G208,0)</f>
        <v>0</v>
      </c>
      <c r="AT208" s="10">
        <f>+IF($H208=AT$6,$G208,0)-IF($I208=AT$6,$G208,0)</f>
        <v>0</v>
      </c>
      <c r="AU208" s="10">
        <f>+IF($H208=AU$6,$G208,0)-IF($I208=AU$6,$G208,0)</f>
        <v>0</v>
      </c>
      <c r="AV208" s="10">
        <f>+IF($H208=AV$6,$G208,0)-IF($I208=AV$6,$G208,0)</f>
        <v>0</v>
      </c>
      <c r="AW208" s="10">
        <f>+IF($H208=AW$6,$G208,0)-IF($I208=AW$6,$G208,0)</f>
        <v>0</v>
      </c>
      <c r="AX208" s="10">
        <f>+IF($H208=AX$6,$G208,0)-IF($I208=AX$6,$G208,0)</f>
        <v>0</v>
      </c>
      <c r="AY208" s="10">
        <f>+IF($H208=AY$6,$G208,0)-IF($I208=AY$6,$G208,0)</f>
        <v>0</v>
      </c>
      <c r="AZ208" s="10">
        <f>+IF($H208=AZ$6,$G208,0)-IF($I208=AZ$6,$G208,0)</f>
        <v>0</v>
      </c>
      <c r="BA208" s="10">
        <f>+IF($H208=BA$6,$C208,0)-IF($I208=BA$6,$C208,0)</f>
        <v>0</v>
      </c>
      <c r="BB208" s="10">
        <f>+IF($H208=BB$6,$C208,0)-IF($I208=BB$6,$C208,0)</f>
        <v>0</v>
      </c>
      <c r="BC208" s="10">
        <f>+IF($H208=BC$6,$C208,0)-IF($I208=BC$6,$C208,0)</f>
        <v>0</v>
      </c>
      <c r="BD208" s="10">
        <f>+IF($H208=BD$6,$C208,0)-IF($I208=BD$6,$C208,0)</f>
        <v>0</v>
      </c>
      <c r="BE208" s="10">
        <f>+IF($H208=BE$6,$C208,0)-IF($I208=BE$6,$C208,0)</f>
        <v>0</v>
      </c>
      <c r="BF208" s="10">
        <f>+IF($H208=BF$6,$C208,0)-IF($I208=BF$6,$C208,0)</f>
        <v>0</v>
      </c>
      <c r="BG208" s="10">
        <f>+IF($H208=BG$6,$C208,0)-IF($I208=BG$6,$C208,0)</f>
        <v>0</v>
      </c>
      <c r="BH208" s="10">
        <f>+IF($H208=BH$6,$C208,0)-IF($I208=BH$6,$C208,0)</f>
        <v>0</v>
      </c>
      <c r="BI208" s="10">
        <f>+IF($H208=BI$6,$G208,0)-IF($I208=BI$6,$G208,0)</f>
        <v>0</v>
      </c>
      <c r="BJ208" s="10">
        <f>+IF($H208=BJ$6,$G208,0)-IF($I208=BJ$6,$G208,0)</f>
        <v>0</v>
      </c>
      <c r="BK208" s="10">
        <f>+IF($H208=BK$6,$G208,0)-IF($I208=BK$6,$G208,0)</f>
        <v>0</v>
      </c>
      <c r="BL208" s="10">
        <f>+IF($H208=BL$6,$G208,0)-IF($I208=BL$6,$G208,0)</f>
        <v>0</v>
      </c>
      <c r="BM208" s="10">
        <f>+IF($H208=BM$6,$G208,0)-IF($I208=BM$6,$G208,0)</f>
        <v>0</v>
      </c>
      <c r="BN208" s="10">
        <f>+IF($H208=BN$6,$G208,0)-IF($I208=BN$6,$G208,0)</f>
        <v>0</v>
      </c>
      <c r="BO208" s="10">
        <f>+IF($H208=BO$6,$G208,0)-IF($I208=BO$6,$G208,0)</f>
        <v>0</v>
      </c>
      <c r="BP208" s="10">
        <f>+IF($H208=BP$6,$G208,0)-IF($I208=BP$6,$G208,0)</f>
        <v>0</v>
      </c>
      <c r="BQ208" s="10">
        <f>+IF($H208=BQ$6,$G208,0)-IF($I208=BQ$6,$G208,0)</f>
        <v>0</v>
      </c>
      <c r="BR208" s="10">
        <f>SUM(J208:BQ208)</f>
        <v>0</v>
      </c>
    </row>
    <row r="209" spans="2:70" s="9" customFormat="1" x14ac:dyDescent="0.25">
      <c r="B209" s="16"/>
      <c r="C209" s="11"/>
      <c r="D209" s="11"/>
      <c r="E209" s="11">
        <f>ROUND(IF(D209='[1]Liste choix'!$C$8,0,IF($H209=$S$6,(C209/1.14975*0.05*0.5),C209/1.14975*0.05)),2)</f>
        <v>0</v>
      </c>
      <c r="F209" s="11">
        <f>ROUND(IF(D209='[1]Liste choix'!$C$8,0,IF($H209=$S$6,C209/1.14975*0.09975*0.5,C209/1.14975*0.09975)),2)</f>
        <v>0</v>
      </c>
      <c r="G209" s="11">
        <f>C209-E209-F209</f>
        <v>0</v>
      </c>
      <c r="J209" s="10">
        <f>+IF($H209=$J$6,$G209,0)-IF($I209=$J$6,$G209,0)</f>
        <v>0</v>
      </c>
      <c r="K209" s="10">
        <f>+IF($H209=K$6,$G209,0)-IF($I209=K$6,$G209,0)</f>
        <v>0</v>
      </c>
      <c r="L209" s="10">
        <f>+IF($H209=L$6,$G209,0)-IF($I209=L$6,$G209,0)</f>
        <v>0</v>
      </c>
      <c r="M209" s="10">
        <f>+IF($H209=M$6,$G209,0)-IF($I209=M$6,$G209,0)</f>
        <v>0</v>
      </c>
      <c r="N209" s="10">
        <f>+IF($H209=N$6,$G209,0)-IF($I209=N$6,$G209,0)</f>
        <v>0</v>
      </c>
      <c r="O209" s="10">
        <f>+IF($H209=O$6,$G209,0)-IF($I209=O$6,$G209,0)</f>
        <v>0</v>
      </c>
      <c r="P209" s="10">
        <f>+IF($H209=P$6,$G209,0)-IF($I209=P$6,$G209,0)</f>
        <v>0</v>
      </c>
      <c r="Q209" s="10">
        <f>+IF($H209=Q$6,$G209,0)-IF($I209=Q$6,$G209,0)</f>
        <v>0</v>
      </c>
      <c r="R209" s="10">
        <f>+IF($H209=R$6,$G209,0)-IF($I209=R$6,$G209,0)</f>
        <v>0</v>
      </c>
      <c r="S209" s="10">
        <f>+IF($H209=S$6,$G209,0)-IF($I209=S$6,$G209,0)</f>
        <v>0</v>
      </c>
      <c r="T209" s="10">
        <f>+IF($H209=T$6,$G209,0)-IF($I209=T$6,$G209,0)</f>
        <v>0</v>
      </c>
      <c r="U209" s="10">
        <f>+IF($H209=U$6,$G209,0)-IF($I209=U$6,$G209,0)</f>
        <v>0</v>
      </c>
      <c r="V209" s="10">
        <f>+IF($H209=V$6,$G209,0)-IF($I209=V$6,$G209,0)</f>
        <v>0</v>
      </c>
      <c r="W209" s="10">
        <f>+IF($H209=W$6,$G209,0)-IF($I209=W$6,$G209,0)</f>
        <v>0</v>
      </c>
      <c r="X209" s="10">
        <f>+IF($H209=X$6,$G209,0)-IF($I209=X$6,$G209,0)</f>
        <v>0</v>
      </c>
      <c r="Y209" s="10">
        <f>+IF($H209=Y$6,$G209,0)-IF($I209=Y$6,$G209,0)</f>
        <v>0</v>
      </c>
      <c r="Z209" s="10">
        <f>+IF($H209=Z$6,$G209,0)-IF($I209=Z$6,$G209,0)</f>
        <v>0</v>
      </c>
      <c r="AA209" s="10">
        <f>+IF($H209=AA$6,$G209,0)-IF($I209=AA$6,$G209,0)</f>
        <v>0</v>
      </c>
      <c r="AB209" s="10">
        <f>+IF($H209=AB$6,$G209,0)-IF($I209=AB$6,$G209,0)</f>
        <v>0</v>
      </c>
      <c r="AC209" s="10">
        <f>+IF($H209=AC$6,$G209,0)-IF($I209=AC$6,$G209,0)</f>
        <v>0</v>
      </c>
      <c r="AD209" s="10">
        <f>+IF($H209=AD$6,$G209,0)-IF($I209=AD$6,$G209,0)</f>
        <v>0</v>
      </c>
      <c r="AE209" s="10">
        <f>+IF($H209=AE$6,$G209,0)-IF($I209=AE$6,$G209,0)</f>
        <v>0</v>
      </c>
      <c r="AF209" s="10">
        <f>+IF($H209=AF$6,$G209,0)-IF($I209=AF$6,$G209,0)</f>
        <v>0</v>
      </c>
      <c r="AG209" s="10">
        <f>+IF($H209=AG$6,$C209,0)-IF($I209=AG$6,$C209,0)</f>
        <v>0</v>
      </c>
      <c r="AH209" s="10">
        <f>+IF($H209=AH$6,$C209,0)-IF($I209=AH$6,$C209,0)</f>
        <v>0</v>
      </c>
      <c r="AI209" s="10">
        <f>+IF($H209=AI$6,$C209,0)-IF($I209=AI$6,$C209,0)</f>
        <v>0</v>
      </c>
      <c r="AJ209" s="10">
        <f>+IF($H209=AJ$6,$C209,0)-IF($I209=AJ$6,$C209,0)</f>
        <v>0</v>
      </c>
      <c r="AK209" s="10">
        <f>IF(D209="payée",$E209,0)</f>
        <v>0</v>
      </c>
      <c r="AL209" s="10">
        <f>IF(D209="payée",$F209,0)</f>
        <v>0</v>
      </c>
      <c r="AM209" s="10">
        <f>IF(D209="perçue",-$E209,0)</f>
        <v>0</v>
      </c>
      <c r="AN209" s="10">
        <f>IF(D209="perçue",-$F209,0)</f>
        <v>0</v>
      </c>
      <c r="AO209" s="10">
        <f>+IF($H209=AO$6,$G209,0)-IF($I209=AO$6,$G209,0)</f>
        <v>0</v>
      </c>
      <c r="AP209" s="10">
        <f>+IF($H209=AP$6,$G209,0)-IF($I209=AP$6,$G209,0)</f>
        <v>0</v>
      </c>
      <c r="AQ209" s="10">
        <f>+IF($H209=AQ$6,$G209,0)-IF($I209=AQ$6,$G209,0)</f>
        <v>0</v>
      </c>
      <c r="AR209" s="10">
        <f>+IF($H209=AR$6,$G209,0)-IF($I209=AR$6,$G209,0)</f>
        <v>0</v>
      </c>
      <c r="AS209" s="10">
        <f>+IF($H209=AS$6,$G209,0)-IF($I209=AS$6,$G209,0)</f>
        <v>0</v>
      </c>
      <c r="AT209" s="10">
        <f>+IF($H209=AT$6,$G209,0)-IF($I209=AT$6,$G209,0)</f>
        <v>0</v>
      </c>
      <c r="AU209" s="10">
        <f>+IF($H209=AU$6,$G209,0)-IF($I209=AU$6,$G209,0)</f>
        <v>0</v>
      </c>
      <c r="AV209" s="10">
        <f>+IF($H209=AV$6,$G209,0)-IF($I209=AV$6,$G209,0)</f>
        <v>0</v>
      </c>
      <c r="AW209" s="10">
        <f>+IF($H209=AW$6,$G209,0)-IF($I209=AW$6,$G209,0)</f>
        <v>0</v>
      </c>
      <c r="AX209" s="10">
        <f>+IF($H209=AX$6,$G209,0)-IF($I209=AX$6,$G209,0)</f>
        <v>0</v>
      </c>
      <c r="AY209" s="10">
        <f>+IF($H209=AY$6,$G209,0)-IF($I209=AY$6,$G209,0)</f>
        <v>0</v>
      </c>
      <c r="AZ209" s="10">
        <f>+IF($H209=AZ$6,$G209,0)-IF($I209=AZ$6,$G209,0)</f>
        <v>0</v>
      </c>
      <c r="BA209" s="10">
        <f>+IF($H209=BA$6,$C209,0)-IF($I209=BA$6,$C209,0)</f>
        <v>0</v>
      </c>
      <c r="BB209" s="10">
        <f>+IF($H209=BB$6,$C209,0)-IF($I209=BB$6,$C209,0)</f>
        <v>0</v>
      </c>
      <c r="BC209" s="10">
        <f>+IF($H209=BC$6,$C209,0)-IF($I209=BC$6,$C209,0)</f>
        <v>0</v>
      </c>
      <c r="BD209" s="10">
        <f>+IF($H209=BD$6,$C209,0)-IF($I209=BD$6,$C209,0)</f>
        <v>0</v>
      </c>
      <c r="BE209" s="10">
        <f>+IF($H209=BE$6,$C209,0)-IF($I209=BE$6,$C209,0)</f>
        <v>0</v>
      </c>
      <c r="BF209" s="10">
        <f>+IF($H209=BF$6,$C209,0)-IF($I209=BF$6,$C209,0)</f>
        <v>0</v>
      </c>
      <c r="BG209" s="10">
        <f>+IF($H209=BG$6,$C209,0)-IF($I209=BG$6,$C209,0)</f>
        <v>0</v>
      </c>
      <c r="BH209" s="10">
        <f>+IF($H209=BH$6,$C209,0)-IF($I209=BH$6,$C209,0)</f>
        <v>0</v>
      </c>
      <c r="BI209" s="10">
        <f>+IF($H209=BI$6,$G209,0)-IF($I209=BI$6,$G209,0)</f>
        <v>0</v>
      </c>
      <c r="BJ209" s="10">
        <f>+IF($H209=BJ$6,$G209,0)-IF($I209=BJ$6,$G209,0)</f>
        <v>0</v>
      </c>
      <c r="BK209" s="10">
        <f>+IF($H209=BK$6,$G209,0)-IF($I209=BK$6,$G209,0)</f>
        <v>0</v>
      </c>
      <c r="BL209" s="10">
        <f>+IF($H209=BL$6,$G209,0)-IF($I209=BL$6,$G209,0)</f>
        <v>0</v>
      </c>
      <c r="BM209" s="10">
        <f>+IF($H209=BM$6,$G209,0)-IF($I209=BM$6,$G209,0)</f>
        <v>0</v>
      </c>
      <c r="BN209" s="10">
        <f>+IF($H209=BN$6,$G209,0)-IF($I209=BN$6,$G209,0)</f>
        <v>0</v>
      </c>
      <c r="BO209" s="10">
        <f>+IF($H209=BO$6,$G209,0)-IF($I209=BO$6,$G209,0)</f>
        <v>0</v>
      </c>
      <c r="BP209" s="10">
        <f>+IF($H209=BP$6,$G209,0)-IF($I209=BP$6,$G209,0)</f>
        <v>0</v>
      </c>
      <c r="BQ209" s="10">
        <f>+IF($H209=BQ$6,$G209,0)-IF($I209=BQ$6,$G209,0)</f>
        <v>0</v>
      </c>
      <c r="BR209" s="10">
        <f>SUM(J209:BQ209)</f>
        <v>0</v>
      </c>
    </row>
    <row r="210" spans="2:70" s="9" customFormat="1" x14ac:dyDescent="0.25">
      <c r="B210" s="16"/>
      <c r="C210" s="11"/>
      <c r="D210" s="11"/>
      <c r="E210" s="11">
        <f>ROUND(IF(D210='[1]Liste choix'!$C$8,0,IF($H210=$S$6,(C210/1.14975*0.05*0.5),C210/1.14975*0.05)),2)</f>
        <v>0</v>
      </c>
      <c r="F210" s="11">
        <f>ROUND(IF(D210='[1]Liste choix'!$C$8,0,IF($H210=$S$6,C210/1.14975*0.09975*0.5,C210/1.14975*0.09975)),2)</f>
        <v>0</v>
      </c>
      <c r="G210" s="11">
        <f>C210-E210-F210</f>
        <v>0</v>
      </c>
      <c r="J210" s="10">
        <f>+IF($H210=$J$6,$G210,0)-IF($I210=$J$6,$G210,0)</f>
        <v>0</v>
      </c>
      <c r="K210" s="10">
        <f>+IF($H210=K$6,$G210,0)-IF($I210=K$6,$G210,0)</f>
        <v>0</v>
      </c>
      <c r="L210" s="10">
        <f>+IF($H210=L$6,$G210,0)-IF($I210=L$6,$G210,0)</f>
        <v>0</v>
      </c>
      <c r="M210" s="10">
        <f>+IF($H210=M$6,$G210,0)-IF($I210=M$6,$G210,0)</f>
        <v>0</v>
      </c>
      <c r="N210" s="10">
        <f>+IF($H210=N$6,$G210,0)-IF($I210=N$6,$G210,0)</f>
        <v>0</v>
      </c>
      <c r="O210" s="10">
        <f>+IF($H210=O$6,$G210,0)-IF($I210=O$6,$G210,0)</f>
        <v>0</v>
      </c>
      <c r="P210" s="10">
        <f>+IF($H210=P$6,$G210,0)-IF($I210=P$6,$G210,0)</f>
        <v>0</v>
      </c>
      <c r="Q210" s="10">
        <f>+IF($H210=Q$6,$G210,0)-IF($I210=Q$6,$G210,0)</f>
        <v>0</v>
      </c>
      <c r="R210" s="10">
        <f>+IF($H210=R$6,$G210,0)-IF($I210=R$6,$G210,0)</f>
        <v>0</v>
      </c>
      <c r="S210" s="10">
        <f>+IF($H210=S$6,$G210,0)-IF($I210=S$6,$G210,0)</f>
        <v>0</v>
      </c>
      <c r="T210" s="10">
        <f>+IF($H210=T$6,$G210,0)-IF($I210=T$6,$G210,0)</f>
        <v>0</v>
      </c>
      <c r="U210" s="10">
        <f>+IF($H210=U$6,$G210,0)-IF($I210=U$6,$G210,0)</f>
        <v>0</v>
      </c>
      <c r="V210" s="10">
        <f>+IF($H210=V$6,$G210,0)-IF($I210=V$6,$G210,0)</f>
        <v>0</v>
      </c>
      <c r="W210" s="10">
        <f>+IF($H210=W$6,$G210,0)-IF($I210=W$6,$G210,0)</f>
        <v>0</v>
      </c>
      <c r="X210" s="10">
        <f>+IF($H210=X$6,$G210,0)-IF($I210=X$6,$G210,0)</f>
        <v>0</v>
      </c>
      <c r="Y210" s="10">
        <f>+IF($H210=Y$6,$G210,0)-IF($I210=Y$6,$G210,0)</f>
        <v>0</v>
      </c>
      <c r="Z210" s="10">
        <f>+IF($H210=Z$6,$G210,0)-IF($I210=Z$6,$G210,0)</f>
        <v>0</v>
      </c>
      <c r="AA210" s="10">
        <f>+IF($H210=AA$6,$G210,0)-IF($I210=AA$6,$G210,0)</f>
        <v>0</v>
      </c>
      <c r="AB210" s="10">
        <f>+IF($H210=AB$6,$G210,0)-IF($I210=AB$6,$G210,0)</f>
        <v>0</v>
      </c>
      <c r="AC210" s="10">
        <f>+IF($H210=AC$6,$G210,0)-IF($I210=AC$6,$G210,0)</f>
        <v>0</v>
      </c>
      <c r="AD210" s="10">
        <f>+IF($H210=AD$6,$G210,0)-IF($I210=AD$6,$G210,0)</f>
        <v>0</v>
      </c>
      <c r="AE210" s="10">
        <f>+IF($H210=AE$6,$G210,0)-IF($I210=AE$6,$G210,0)</f>
        <v>0</v>
      </c>
      <c r="AF210" s="10">
        <f>+IF($H210=AF$6,$G210,0)-IF($I210=AF$6,$G210,0)</f>
        <v>0</v>
      </c>
      <c r="AG210" s="10">
        <f>+IF($H210=AG$6,$C210,0)-IF($I210=AG$6,$C210,0)</f>
        <v>0</v>
      </c>
      <c r="AH210" s="10">
        <f>+IF($H210=AH$6,$C210,0)-IF($I210=AH$6,$C210,0)</f>
        <v>0</v>
      </c>
      <c r="AI210" s="10">
        <f>+IF($H210=AI$6,$C210,0)-IF($I210=AI$6,$C210,0)</f>
        <v>0</v>
      </c>
      <c r="AJ210" s="10">
        <f>+IF($H210=AJ$6,$C210,0)-IF($I210=AJ$6,$C210,0)</f>
        <v>0</v>
      </c>
      <c r="AK210" s="10">
        <f>IF(D210="payée",$E210,0)</f>
        <v>0</v>
      </c>
      <c r="AL210" s="10">
        <f>IF(D210="payée",$F210,0)</f>
        <v>0</v>
      </c>
      <c r="AM210" s="10">
        <f>IF(D210="perçue",-$E210,0)</f>
        <v>0</v>
      </c>
      <c r="AN210" s="10">
        <f>IF(D210="perçue",-$F210,0)</f>
        <v>0</v>
      </c>
      <c r="AO210" s="10">
        <f>+IF($H210=AO$6,$G210,0)-IF($I210=AO$6,$G210,0)</f>
        <v>0</v>
      </c>
      <c r="AP210" s="10">
        <f>+IF($H210=AP$6,$G210,0)-IF($I210=AP$6,$G210,0)</f>
        <v>0</v>
      </c>
      <c r="AQ210" s="10">
        <f>+IF($H210=AQ$6,$G210,0)-IF($I210=AQ$6,$G210,0)</f>
        <v>0</v>
      </c>
      <c r="AR210" s="10">
        <f>+IF($H210=AR$6,$G210,0)-IF($I210=AR$6,$G210,0)</f>
        <v>0</v>
      </c>
      <c r="AS210" s="10">
        <f>+IF($H210=AS$6,$G210,0)-IF($I210=AS$6,$G210,0)</f>
        <v>0</v>
      </c>
      <c r="AT210" s="10">
        <f>+IF($H210=AT$6,$G210,0)-IF($I210=AT$6,$G210,0)</f>
        <v>0</v>
      </c>
      <c r="AU210" s="10">
        <f>+IF($H210=AU$6,$G210,0)-IF($I210=AU$6,$G210,0)</f>
        <v>0</v>
      </c>
      <c r="AV210" s="10">
        <f>+IF($H210=AV$6,$G210,0)-IF($I210=AV$6,$G210,0)</f>
        <v>0</v>
      </c>
      <c r="AW210" s="10">
        <f>+IF($H210=AW$6,$G210,0)-IF($I210=AW$6,$G210,0)</f>
        <v>0</v>
      </c>
      <c r="AX210" s="10">
        <f>+IF($H210=AX$6,$G210,0)-IF($I210=AX$6,$G210,0)</f>
        <v>0</v>
      </c>
      <c r="AY210" s="10">
        <f>+IF($H210=AY$6,$G210,0)-IF($I210=AY$6,$G210,0)</f>
        <v>0</v>
      </c>
      <c r="AZ210" s="10">
        <f>+IF($H210=AZ$6,$G210,0)-IF($I210=AZ$6,$G210,0)</f>
        <v>0</v>
      </c>
      <c r="BA210" s="10">
        <f>+IF($H210=BA$6,$C210,0)-IF($I210=BA$6,$C210,0)</f>
        <v>0</v>
      </c>
      <c r="BB210" s="10">
        <f>+IF($H210=BB$6,$C210,0)-IF($I210=BB$6,$C210,0)</f>
        <v>0</v>
      </c>
      <c r="BC210" s="10">
        <f>+IF($H210=BC$6,$C210,0)-IF($I210=BC$6,$C210,0)</f>
        <v>0</v>
      </c>
      <c r="BD210" s="10">
        <f>+IF($H210=BD$6,$C210,0)-IF($I210=BD$6,$C210,0)</f>
        <v>0</v>
      </c>
      <c r="BE210" s="10">
        <f>+IF($H210=BE$6,$C210,0)-IF($I210=BE$6,$C210,0)</f>
        <v>0</v>
      </c>
      <c r="BF210" s="10">
        <f>+IF($H210=BF$6,$C210,0)-IF($I210=BF$6,$C210,0)</f>
        <v>0</v>
      </c>
      <c r="BG210" s="10">
        <f>+IF($H210=BG$6,$C210,0)-IF($I210=BG$6,$C210,0)</f>
        <v>0</v>
      </c>
      <c r="BH210" s="10">
        <f>+IF($H210=BH$6,$C210,0)-IF($I210=BH$6,$C210,0)</f>
        <v>0</v>
      </c>
      <c r="BI210" s="10">
        <f>+IF($H210=BI$6,$G210,0)-IF($I210=BI$6,$G210,0)</f>
        <v>0</v>
      </c>
      <c r="BJ210" s="10">
        <f>+IF($H210=BJ$6,$G210,0)-IF($I210=BJ$6,$G210,0)</f>
        <v>0</v>
      </c>
      <c r="BK210" s="10">
        <f>+IF($H210=BK$6,$G210,0)-IF($I210=BK$6,$G210,0)</f>
        <v>0</v>
      </c>
      <c r="BL210" s="10">
        <f>+IF($H210=BL$6,$G210,0)-IF($I210=BL$6,$G210,0)</f>
        <v>0</v>
      </c>
      <c r="BM210" s="10">
        <f>+IF($H210=BM$6,$G210,0)-IF($I210=BM$6,$G210,0)</f>
        <v>0</v>
      </c>
      <c r="BN210" s="10">
        <f>+IF($H210=BN$6,$G210,0)-IF($I210=BN$6,$G210,0)</f>
        <v>0</v>
      </c>
      <c r="BO210" s="10">
        <f>+IF($H210=BO$6,$G210,0)-IF($I210=BO$6,$G210,0)</f>
        <v>0</v>
      </c>
      <c r="BP210" s="10">
        <f>+IF($H210=BP$6,$G210,0)-IF($I210=BP$6,$G210,0)</f>
        <v>0</v>
      </c>
      <c r="BQ210" s="10">
        <f>+IF($H210=BQ$6,$G210,0)-IF($I210=BQ$6,$G210,0)</f>
        <v>0</v>
      </c>
      <c r="BR210" s="10">
        <f>SUM(J210:BQ210)</f>
        <v>0</v>
      </c>
    </row>
    <row r="211" spans="2:70" s="9" customFormat="1" x14ac:dyDescent="0.25">
      <c r="B211" s="16"/>
      <c r="C211" s="11"/>
      <c r="D211" s="11"/>
      <c r="E211" s="11">
        <f>ROUND(IF(D211='[1]Liste choix'!$C$8,0,IF($H211=$S$6,(C211/1.14975*0.05*0.5),C211/1.14975*0.05)),2)</f>
        <v>0</v>
      </c>
      <c r="F211" s="11">
        <f>ROUND(IF(D211='[1]Liste choix'!$C$8,0,IF($H211=$S$6,C211/1.14975*0.09975*0.5,C211/1.14975*0.09975)),2)</f>
        <v>0</v>
      </c>
      <c r="G211" s="11">
        <f>C211-E211-F211</f>
        <v>0</v>
      </c>
      <c r="J211" s="10">
        <f>+IF($H211=$J$6,$G211,0)-IF($I211=$J$6,$G211,0)</f>
        <v>0</v>
      </c>
      <c r="K211" s="10">
        <f>+IF($H211=K$6,$G211,0)-IF($I211=K$6,$G211,0)</f>
        <v>0</v>
      </c>
      <c r="L211" s="10">
        <f>+IF($H211=L$6,$G211,0)-IF($I211=L$6,$G211,0)</f>
        <v>0</v>
      </c>
      <c r="M211" s="10">
        <f>+IF($H211=M$6,$G211,0)-IF($I211=M$6,$G211,0)</f>
        <v>0</v>
      </c>
      <c r="N211" s="10">
        <f>+IF($H211=N$6,$G211,0)-IF($I211=N$6,$G211,0)</f>
        <v>0</v>
      </c>
      <c r="O211" s="10">
        <f>+IF($H211=O$6,$G211,0)-IF($I211=O$6,$G211,0)</f>
        <v>0</v>
      </c>
      <c r="P211" s="10">
        <f>+IF($H211=P$6,$G211,0)-IF($I211=P$6,$G211,0)</f>
        <v>0</v>
      </c>
      <c r="Q211" s="10">
        <f>+IF($H211=Q$6,$G211,0)-IF($I211=Q$6,$G211,0)</f>
        <v>0</v>
      </c>
      <c r="R211" s="10">
        <f>+IF($H211=R$6,$G211,0)-IF($I211=R$6,$G211,0)</f>
        <v>0</v>
      </c>
      <c r="S211" s="10">
        <f>+IF($H211=S$6,$G211,0)-IF($I211=S$6,$G211,0)</f>
        <v>0</v>
      </c>
      <c r="T211" s="10">
        <f>+IF($H211=T$6,$G211,0)-IF($I211=T$6,$G211,0)</f>
        <v>0</v>
      </c>
      <c r="U211" s="10">
        <f>+IF($H211=U$6,$G211,0)-IF($I211=U$6,$G211,0)</f>
        <v>0</v>
      </c>
      <c r="V211" s="10">
        <f>+IF($H211=V$6,$G211,0)-IF($I211=V$6,$G211,0)</f>
        <v>0</v>
      </c>
      <c r="W211" s="10">
        <f>+IF($H211=W$6,$G211,0)-IF($I211=W$6,$G211,0)</f>
        <v>0</v>
      </c>
      <c r="X211" s="10">
        <f>+IF($H211=X$6,$G211,0)-IF($I211=X$6,$G211,0)</f>
        <v>0</v>
      </c>
      <c r="Y211" s="10">
        <f>+IF($H211=Y$6,$G211,0)-IF($I211=Y$6,$G211,0)</f>
        <v>0</v>
      </c>
      <c r="Z211" s="10">
        <f>+IF($H211=Z$6,$G211,0)-IF($I211=Z$6,$G211,0)</f>
        <v>0</v>
      </c>
      <c r="AA211" s="10">
        <f>+IF($H211=AA$6,$G211,0)-IF($I211=AA$6,$G211,0)</f>
        <v>0</v>
      </c>
      <c r="AB211" s="10">
        <f>+IF($H211=AB$6,$G211,0)-IF($I211=AB$6,$G211,0)</f>
        <v>0</v>
      </c>
      <c r="AC211" s="10">
        <f>+IF($H211=AC$6,$G211,0)-IF($I211=AC$6,$G211,0)</f>
        <v>0</v>
      </c>
      <c r="AD211" s="10">
        <f>+IF($H211=AD$6,$G211,0)-IF($I211=AD$6,$G211,0)</f>
        <v>0</v>
      </c>
      <c r="AE211" s="10">
        <f>+IF($H211=AE$6,$G211,0)-IF($I211=AE$6,$G211,0)</f>
        <v>0</v>
      </c>
      <c r="AF211" s="10">
        <f>+IF($H211=AF$6,$G211,0)-IF($I211=AF$6,$G211,0)</f>
        <v>0</v>
      </c>
      <c r="AG211" s="10">
        <f>+IF($H211=AG$6,$C211,0)-IF($I211=AG$6,$C211,0)</f>
        <v>0</v>
      </c>
      <c r="AH211" s="10">
        <f>+IF($H211=AH$6,$C211,0)-IF($I211=AH$6,$C211,0)</f>
        <v>0</v>
      </c>
      <c r="AI211" s="10">
        <f>+IF($H211=AI$6,$C211,0)-IF($I211=AI$6,$C211,0)</f>
        <v>0</v>
      </c>
      <c r="AJ211" s="10">
        <f>+IF($H211=AJ$6,$C211,0)-IF($I211=AJ$6,$C211,0)</f>
        <v>0</v>
      </c>
      <c r="AK211" s="10">
        <f>IF(D211="payée",$E211,0)</f>
        <v>0</v>
      </c>
      <c r="AL211" s="10">
        <f>IF(D211="payée",$F211,0)</f>
        <v>0</v>
      </c>
      <c r="AM211" s="10">
        <f>IF(D211="perçue",-$E211,0)</f>
        <v>0</v>
      </c>
      <c r="AN211" s="10">
        <f>IF(D211="perçue",-$F211,0)</f>
        <v>0</v>
      </c>
      <c r="AO211" s="10">
        <f>+IF($H211=AO$6,$G211,0)-IF($I211=AO$6,$G211,0)</f>
        <v>0</v>
      </c>
      <c r="AP211" s="10">
        <f>+IF($H211=AP$6,$G211,0)-IF($I211=AP$6,$G211,0)</f>
        <v>0</v>
      </c>
      <c r="AQ211" s="10">
        <f>+IF($H211=AQ$6,$G211,0)-IF($I211=AQ$6,$G211,0)</f>
        <v>0</v>
      </c>
      <c r="AR211" s="10">
        <f>+IF($H211=AR$6,$G211,0)-IF($I211=AR$6,$G211,0)</f>
        <v>0</v>
      </c>
      <c r="AS211" s="10">
        <f>+IF($H211=AS$6,$G211,0)-IF($I211=AS$6,$G211,0)</f>
        <v>0</v>
      </c>
      <c r="AT211" s="10">
        <f>+IF($H211=AT$6,$G211,0)-IF($I211=AT$6,$G211,0)</f>
        <v>0</v>
      </c>
      <c r="AU211" s="10">
        <f>+IF($H211=AU$6,$G211,0)-IF($I211=AU$6,$G211,0)</f>
        <v>0</v>
      </c>
      <c r="AV211" s="10">
        <f>+IF($H211=AV$6,$G211,0)-IF($I211=AV$6,$G211,0)</f>
        <v>0</v>
      </c>
      <c r="AW211" s="10">
        <f>+IF($H211=AW$6,$G211,0)-IF($I211=AW$6,$G211,0)</f>
        <v>0</v>
      </c>
      <c r="AX211" s="10">
        <f>+IF($H211=AX$6,$G211,0)-IF($I211=AX$6,$G211,0)</f>
        <v>0</v>
      </c>
      <c r="AY211" s="10">
        <f>+IF($H211=AY$6,$G211,0)-IF($I211=AY$6,$G211,0)</f>
        <v>0</v>
      </c>
      <c r="AZ211" s="10">
        <f>+IF($H211=AZ$6,$G211,0)-IF($I211=AZ$6,$G211,0)</f>
        <v>0</v>
      </c>
      <c r="BA211" s="10">
        <f>+IF($H211=BA$6,$C211,0)-IF($I211=BA$6,$C211,0)</f>
        <v>0</v>
      </c>
      <c r="BB211" s="10">
        <f>+IF($H211=BB$6,$C211,0)-IF($I211=BB$6,$C211,0)</f>
        <v>0</v>
      </c>
      <c r="BC211" s="10">
        <f>+IF($H211=BC$6,$C211,0)-IF($I211=BC$6,$C211,0)</f>
        <v>0</v>
      </c>
      <c r="BD211" s="10">
        <f>+IF($H211=BD$6,$C211,0)-IF($I211=BD$6,$C211,0)</f>
        <v>0</v>
      </c>
      <c r="BE211" s="10">
        <f>+IF($H211=BE$6,$C211,0)-IF($I211=BE$6,$C211,0)</f>
        <v>0</v>
      </c>
      <c r="BF211" s="10">
        <f>+IF($H211=BF$6,$C211,0)-IF($I211=BF$6,$C211,0)</f>
        <v>0</v>
      </c>
      <c r="BG211" s="10">
        <f>+IF($H211=BG$6,$C211,0)-IF($I211=BG$6,$C211,0)</f>
        <v>0</v>
      </c>
      <c r="BH211" s="10">
        <f>+IF($H211=BH$6,$C211,0)-IF($I211=BH$6,$C211,0)</f>
        <v>0</v>
      </c>
      <c r="BI211" s="10">
        <f>+IF($H211=BI$6,$G211,0)-IF($I211=BI$6,$G211,0)</f>
        <v>0</v>
      </c>
      <c r="BJ211" s="10">
        <f>+IF($H211=BJ$6,$G211,0)-IF($I211=BJ$6,$G211,0)</f>
        <v>0</v>
      </c>
      <c r="BK211" s="10">
        <f>+IF($H211=BK$6,$G211,0)-IF($I211=BK$6,$G211,0)</f>
        <v>0</v>
      </c>
      <c r="BL211" s="10">
        <f>+IF($H211=BL$6,$G211,0)-IF($I211=BL$6,$G211,0)</f>
        <v>0</v>
      </c>
      <c r="BM211" s="10">
        <f>+IF($H211=BM$6,$G211,0)-IF($I211=BM$6,$G211,0)</f>
        <v>0</v>
      </c>
      <c r="BN211" s="10">
        <f>+IF($H211=BN$6,$G211,0)-IF($I211=BN$6,$G211,0)</f>
        <v>0</v>
      </c>
      <c r="BO211" s="10">
        <f>+IF($H211=BO$6,$G211,0)-IF($I211=BO$6,$G211,0)</f>
        <v>0</v>
      </c>
      <c r="BP211" s="10">
        <f>+IF($H211=BP$6,$G211,0)-IF($I211=BP$6,$G211,0)</f>
        <v>0</v>
      </c>
      <c r="BQ211" s="10">
        <f>+IF($H211=BQ$6,$G211,0)-IF($I211=BQ$6,$G211,0)</f>
        <v>0</v>
      </c>
      <c r="BR211" s="10">
        <f>SUM(J211:BQ211)</f>
        <v>0</v>
      </c>
    </row>
    <row r="212" spans="2:70" s="9" customFormat="1" x14ac:dyDescent="0.25">
      <c r="B212" s="16"/>
      <c r="C212" s="11"/>
      <c r="D212" s="11"/>
      <c r="E212" s="11">
        <f>ROUND(IF(D212='[1]Liste choix'!$C$8,0,IF($H212=$S$6,(C212/1.14975*0.05*0.5),C212/1.14975*0.05)),2)</f>
        <v>0</v>
      </c>
      <c r="F212" s="11">
        <f>ROUND(IF(D212='[1]Liste choix'!$C$8,0,IF($H212=$S$6,C212/1.14975*0.09975*0.5,C212/1.14975*0.09975)),2)</f>
        <v>0</v>
      </c>
      <c r="G212" s="11">
        <f>C212-E212-F212</f>
        <v>0</v>
      </c>
      <c r="J212" s="10">
        <f>+IF($H212=$J$6,$G212,0)-IF($I212=$J$6,$G212,0)</f>
        <v>0</v>
      </c>
      <c r="K212" s="10">
        <f>+IF($H212=K$6,$G212,0)-IF($I212=K$6,$G212,0)</f>
        <v>0</v>
      </c>
      <c r="L212" s="10">
        <f>+IF($H212=L$6,$G212,0)-IF($I212=L$6,$G212,0)</f>
        <v>0</v>
      </c>
      <c r="M212" s="10">
        <f>+IF($H212=M$6,$G212,0)-IF($I212=M$6,$G212,0)</f>
        <v>0</v>
      </c>
      <c r="N212" s="10">
        <f>+IF($H212=N$6,$G212,0)-IF($I212=N$6,$G212,0)</f>
        <v>0</v>
      </c>
      <c r="O212" s="10">
        <f>+IF($H212=O$6,$G212,0)-IF($I212=O$6,$G212,0)</f>
        <v>0</v>
      </c>
      <c r="P212" s="10">
        <f>+IF($H212=P$6,$G212,0)-IF($I212=P$6,$G212,0)</f>
        <v>0</v>
      </c>
      <c r="Q212" s="10">
        <f>+IF($H212=Q$6,$G212,0)-IF($I212=Q$6,$G212,0)</f>
        <v>0</v>
      </c>
      <c r="R212" s="10">
        <f>+IF($H212=R$6,$G212,0)-IF($I212=R$6,$G212,0)</f>
        <v>0</v>
      </c>
      <c r="S212" s="10">
        <f>+IF($H212=S$6,$G212,0)-IF($I212=S$6,$G212,0)</f>
        <v>0</v>
      </c>
      <c r="T212" s="10">
        <f>+IF($H212=T$6,$G212,0)-IF($I212=T$6,$G212,0)</f>
        <v>0</v>
      </c>
      <c r="U212" s="10">
        <f>+IF($H212=U$6,$G212,0)-IF($I212=U$6,$G212,0)</f>
        <v>0</v>
      </c>
      <c r="V212" s="10">
        <f>+IF($H212=V$6,$G212,0)-IF($I212=V$6,$G212,0)</f>
        <v>0</v>
      </c>
      <c r="W212" s="10">
        <f>+IF($H212=W$6,$G212,0)-IF($I212=W$6,$G212,0)</f>
        <v>0</v>
      </c>
      <c r="X212" s="10">
        <f>+IF($H212=X$6,$G212,0)-IF($I212=X$6,$G212,0)</f>
        <v>0</v>
      </c>
      <c r="Y212" s="10">
        <f>+IF($H212=Y$6,$G212,0)-IF($I212=Y$6,$G212,0)</f>
        <v>0</v>
      </c>
      <c r="Z212" s="10">
        <f>+IF($H212=Z$6,$G212,0)-IF($I212=Z$6,$G212,0)</f>
        <v>0</v>
      </c>
      <c r="AA212" s="10">
        <f>+IF($H212=AA$6,$G212,0)-IF($I212=AA$6,$G212,0)</f>
        <v>0</v>
      </c>
      <c r="AB212" s="10">
        <f>+IF($H212=AB$6,$G212,0)-IF($I212=AB$6,$G212,0)</f>
        <v>0</v>
      </c>
      <c r="AC212" s="10">
        <f>+IF($H212=AC$6,$G212,0)-IF($I212=AC$6,$G212,0)</f>
        <v>0</v>
      </c>
      <c r="AD212" s="10">
        <f>+IF($H212=AD$6,$G212,0)-IF($I212=AD$6,$G212,0)</f>
        <v>0</v>
      </c>
      <c r="AE212" s="10">
        <f>+IF($H212=AE$6,$G212,0)-IF($I212=AE$6,$G212,0)</f>
        <v>0</v>
      </c>
      <c r="AF212" s="10">
        <f>+IF($H212=AF$6,$G212,0)-IF($I212=AF$6,$G212,0)</f>
        <v>0</v>
      </c>
      <c r="AG212" s="10">
        <f>+IF($H212=AG$6,$C212,0)-IF($I212=AG$6,$C212,0)</f>
        <v>0</v>
      </c>
      <c r="AH212" s="10">
        <f>+IF($H212=AH$6,$C212,0)-IF($I212=AH$6,$C212,0)</f>
        <v>0</v>
      </c>
      <c r="AI212" s="10">
        <f>+IF($H212=AI$6,$C212,0)-IF($I212=AI$6,$C212,0)</f>
        <v>0</v>
      </c>
      <c r="AJ212" s="10">
        <f>+IF($H212=AJ$6,$C212,0)-IF($I212=AJ$6,$C212,0)</f>
        <v>0</v>
      </c>
      <c r="AK212" s="10">
        <f>IF(D212="payée",$E212,0)</f>
        <v>0</v>
      </c>
      <c r="AL212" s="10">
        <f>IF(D212="payée",$F212,0)</f>
        <v>0</v>
      </c>
      <c r="AM212" s="10">
        <f>IF(D212="perçue",-$E212,0)</f>
        <v>0</v>
      </c>
      <c r="AN212" s="10">
        <f>IF(D212="perçue",-$F212,0)</f>
        <v>0</v>
      </c>
      <c r="AO212" s="10">
        <f>+IF($H212=AO$6,$G212,0)-IF($I212=AO$6,$G212,0)</f>
        <v>0</v>
      </c>
      <c r="AP212" s="10">
        <f>+IF($H212=AP$6,$G212,0)-IF($I212=AP$6,$G212,0)</f>
        <v>0</v>
      </c>
      <c r="AQ212" s="10">
        <f>+IF($H212=AQ$6,$G212,0)-IF($I212=AQ$6,$G212,0)</f>
        <v>0</v>
      </c>
      <c r="AR212" s="10">
        <f>+IF($H212=AR$6,$G212,0)-IF($I212=AR$6,$G212,0)</f>
        <v>0</v>
      </c>
      <c r="AS212" s="10">
        <f>+IF($H212=AS$6,$G212,0)-IF($I212=AS$6,$G212,0)</f>
        <v>0</v>
      </c>
      <c r="AT212" s="10">
        <f>+IF($H212=AT$6,$G212,0)-IF($I212=AT$6,$G212,0)</f>
        <v>0</v>
      </c>
      <c r="AU212" s="10">
        <f>+IF($H212=AU$6,$G212,0)-IF($I212=AU$6,$G212,0)</f>
        <v>0</v>
      </c>
      <c r="AV212" s="10">
        <f>+IF($H212=AV$6,$G212,0)-IF($I212=AV$6,$G212,0)</f>
        <v>0</v>
      </c>
      <c r="AW212" s="10">
        <f>+IF($H212=AW$6,$G212,0)-IF($I212=AW$6,$G212,0)</f>
        <v>0</v>
      </c>
      <c r="AX212" s="10">
        <f>+IF($H212=AX$6,$G212,0)-IF($I212=AX$6,$G212,0)</f>
        <v>0</v>
      </c>
      <c r="AY212" s="10">
        <f>+IF($H212=AY$6,$G212,0)-IF($I212=AY$6,$G212,0)</f>
        <v>0</v>
      </c>
      <c r="AZ212" s="10">
        <f>+IF($H212=AZ$6,$G212,0)-IF($I212=AZ$6,$G212,0)</f>
        <v>0</v>
      </c>
      <c r="BA212" s="10">
        <f>+IF($H212=BA$6,$C212,0)-IF($I212=BA$6,$C212,0)</f>
        <v>0</v>
      </c>
      <c r="BB212" s="10">
        <f>+IF($H212=BB$6,$C212,0)-IF($I212=BB$6,$C212,0)</f>
        <v>0</v>
      </c>
      <c r="BC212" s="10">
        <f>+IF($H212=BC$6,$C212,0)-IF($I212=BC$6,$C212,0)</f>
        <v>0</v>
      </c>
      <c r="BD212" s="10">
        <f>+IF($H212=BD$6,$C212,0)-IF($I212=BD$6,$C212,0)</f>
        <v>0</v>
      </c>
      <c r="BE212" s="10">
        <f>+IF($H212=BE$6,$C212,0)-IF($I212=BE$6,$C212,0)</f>
        <v>0</v>
      </c>
      <c r="BF212" s="10">
        <f>+IF($H212=BF$6,$C212,0)-IF($I212=BF$6,$C212,0)</f>
        <v>0</v>
      </c>
      <c r="BG212" s="10">
        <f>+IF($H212=BG$6,$C212,0)-IF($I212=BG$6,$C212,0)</f>
        <v>0</v>
      </c>
      <c r="BH212" s="10">
        <f>+IF($H212=BH$6,$C212,0)-IF($I212=BH$6,$C212,0)</f>
        <v>0</v>
      </c>
      <c r="BI212" s="10">
        <f>+IF($H212=BI$6,$G212,0)-IF($I212=BI$6,$G212,0)</f>
        <v>0</v>
      </c>
      <c r="BJ212" s="10">
        <f>+IF($H212=BJ$6,$G212,0)-IF($I212=BJ$6,$G212,0)</f>
        <v>0</v>
      </c>
      <c r="BK212" s="10">
        <f>+IF($H212=BK$6,$G212,0)-IF($I212=BK$6,$G212,0)</f>
        <v>0</v>
      </c>
      <c r="BL212" s="10">
        <f>+IF($H212=BL$6,$G212,0)-IF($I212=BL$6,$G212,0)</f>
        <v>0</v>
      </c>
      <c r="BM212" s="10">
        <f>+IF($H212=BM$6,$G212,0)-IF($I212=BM$6,$G212,0)</f>
        <v>0</v>
      </c>
      <c r="BN212" s="10">
        <f>+IF($H212=BN$6,$G212,0)-IF($I212=BN$6,$G212,0)</f>
        <v>0</v>
      </c>
      <c r="BO212" s="10">
        <f>+IF($H212=BO$6,$G212,0)-IF($I212=BO$6,$G212,0)</f>
        <v>0</v>
      </c>
      <c r="BP212" s="10">
        <f>+IF($H212=BP$6,$G212,0)-IF($I212=BP$6,$G212,0)</f>
        <v>0</v>
      </c>
      <c r="BQ212" s="10">
        <f>+IF($H212=BQ$6,$G212,0)-IF($I212=BQ$6,$G212,0)</f>
        <v>0</v>
      </c>
      <c r="BR212" s="10">
        <f>SUM(J212:BQ212)</f>
        <v>0</v>
      </c>
    </row>
    <row r="213" spans="2:70" s="9" customFormat="1" x14ac:dyDescent="0.25">
      <c r="B213" s="16"/>
      <c r="C213" s="11"/>
      <c r="D213" s="11"/>
      <c r="E213" s="11">
        <f>ROUND(IF(D213='[1]Liste choix'!$C$8,0,IF($H213=$S$6,(C213/1.14975*0.05*0.5),C213/1.14975*0.05)),2)</f>
        <v>0</v>
      </c>
      <c r="F213" s="11">
        <f>ROUND(IF(D213='[1]Liste choix'!$C$8,0,IF($H213=$S$6,C213/1.14975*0.09975*0.5,C213/1.14975*0.09975)),2)</f>
        <v>0</v>
      </c>
      <c r="G213" s="11">
        <f>C213-E213-F213</f>
        <v>0</v>
      </c>
      <c r="J213" s="10">
        <f>+IF($H213=$J$6,$G213,0)-IF($I213=$J$6,$G213,0)</f>
        <v>0</v>
      </c>
      <c r="K213" s="10">
        <f>+IF($H213=K$6,$G213,0)-IF($I213=K$6,$G213,0)</f>
        <v>0</v>
      </c>
      <c r="L213" s="10">
        <f>+IF($H213=L$6,$G213,0)-IF($I213=L$6,$G213,0)</f>
        <v>0</v>
      </c>
      <c r="M213" s="10">
        <f>+IF($H213=M$6,$G213,0)-IF($I213=M$6,$G213,0)</f>
        <v>0</v>
      </c>
      <c r="N213" s="10">
        <f>+IF($H213=N$6,$G213,0)-IF($I213=N$6,$G213,0)</f>
        <v>0</v>
      </c>
      <c r="O213" s="10">
        <f>+IF($H213=O$6,$G213,0)-IF($I213=O$6,$G213,0)</f>
        <v>0</v>
      </c>
      <c r="P213" s="10">
        <f>+IF($H213=P$6,$G213,0)-IF($I213=P$6,$G213,0)</f>
        <v>0</v>
      </c>
      <c r="Q213" s="10">
        <f>+IF($H213=Q$6,$G213,0)-IF($I213=Q$6,$G213,0)</f>
        <v>0</v>
      </c>
      <c r="R213" s="10">
        <f>+IF($H213=R$6,$G213,0)-IF($I213=R$6,$G213,0)</f>
        <v>0</v>
      </c>
      <c r="S213" s="10">
        <f>+IF($H213=S$6,$G213,0)-IF($I213=S$6,$G213,0)</f>
        <v>0</v>
      </c>
      <c r="T213" s="10">
        <f>+IF($H213=T$6,$G213,0)-IF($I213=T$6,$G213,0)</f>
        <v>0</v>
      </c>
      <c r="U213" s="10">
        <f>+IF($H213=U$6,$G213,0)-IF($I213=U$6,$G213,0)</f>
        <v>0</v>
      </c>
      <c r="V213" s="10">
        <f>+IF($H213=V$6,$G213,0)-IF($I213=V$6,$G213,0)</f>
        <v>0</v>
      </c>
      <c r="W213" s="10">
        <f>+IF($H213=W$6,$G213,0)-IF($I213=W$6,$G213,0)</f>
        <v>0</v>
      </c>
      <c r="X213" s="10">
        <f>+IF($H213=X$6,$G213,0)-IF($I213=X$6,$G213,0)</f>
        <v>0</v>
      </c>
      <c r="Y213" s="10">
        <f>+IF($H213=Y$6,$G213,0)-IF($I213=Y$6,$G213,0)</f>
        <v>0</v>
      </c>
      <c r="Z213" s="10">
        <f>+IF($H213=Z$6,$G213,0)-IF($I213=Z$6,$G213,0)</f>
        <v>0</v>
      </c>
      <c r="AA213" s="10">
        <f>+IF($H213=AA$6,$G213,0)-IF($I213=AA$6,$G213,0)</f>
        <v>0</v>
      </c>
      <c r="AB213" s="10">
        <f>+IF($H213=AB$6,$G213,0)-IF($I213=AB$6,$G213,0)</f>
        <v>0</v>
      </c>
      <c r="AC213" s="10">
        <f>+IF($H213=AC$6,$G213,0)-IF($I213=AC$6,$G213,0)</f>
        <v>0</v>
      </c>
      <c r="AD213" s="10">
        <f>+IF($H213=AD$6,$G213,0)-IF($I213=AD$6,$G213,0)</f>
        <v>0</v>
      </c>
      <c r="AE213" s="10">
        <f>+IF($H213=AE$6,$G213,0)-IF($I213=AE$6,$G213,0)</f>
        <v>0</v>
      </c>
      <c r="AF213" s="10">
        <f>+IF($H213=AF$6,$G213,0)-IF($I213=AF$6,$G213,0)</f>
        <v>0</v>
      </c>
      <c r="AG213" s="10">
        <f>+IF($H213=AG$6,$C213,0)-IF($I213=AG$6,$C213,0)</f>
        <v>0</v>
      </c>
      <c r="AH213" s="10">
        <f>+IF($H213=AH$6,$C213,0)-IF($I213=AH$6,$C213,0)</f>
        <v>0</v>
      </c>
      <c r="AI213" s="10">
        <f>+IF($H213=AI$6,$C213,0)-IF($I213=AI$6,$C213,0)</f>
        <v>0</v>
      </c>
      <c r="AJ213" s="10">
        <f>+IF($H213=AJ$6,$C213,0)-IF($I213=AJ$6,$C213,0)</f>
        <v>0</v>
      </c>
      <c r="AK213" s="10">
        <f>IF(D213="payée",$E213,0)</f>
        <v>0</v>
      </c>
      <c r="AL213" s="10">
        <f>IF(D213="payée",$F213,0)</f>
        <v>0</v>
      </c>
      <c r="AM213" s="10">
        <f>IF(D213="perçue",-$E213,0)</f>
        <v>0</v>
      </c>
      <c r="AN213" s="10">
        <f>IF(D213="perçue",-$F213,0)</f>
        <v>0</v>
      </c>
      <c r="AO213" s="10">
        <f>+IF($H213=AO$6,$G213,0)-IF($I213=AO$6,$G213,0)</f>
        <v>0</v>
      </c>
      <c r="AP213" s="10">
        <f>+IF($H213=AP$6,$G213,0)-IF($I213=AP$6,$G213,0)</f>
        <v>0</v>
      </c>
      <c r="AQ213" s="10">
        <f>+IF($H213=AQ$6,$G213,0)-IF($I213=AQ$6,$G213,0)</f>
        <v>0</v>
      </c>
      <c r="AR213" s="10">
        <f>+IF($H213=AR$6,$G213,0)-IF($I213=AR$6,$G213,0)</f>
        <v>0</v>
      </c>
      <c r="AS213" s="10">
        <f>+IF($H213=AS$6,$G213,0)-IF($I213=AS$6,$G213,0)</f>
        <v>0</v>
      </c>
      <c r="AT213" s="10">
        <f>+IF($H213=AT$6,$G213,0)-IF($I213=AT$6,$G213,0)</f>
        <v>0</v>
      </c>
      <c r="AU213" s="10">
        <f>+IF($H213=AU$6,$G213,0)-IF($I213=AU$6,$G213,0)</f>
        <v>0</v>
      </c>
      <c r="AV213" s="10">
        <f>+IF($H213=AV$6,$G213,0)-IF($I213=AV$6,$G213,0)</f>
        <v>0</v>
      </c>
      <c r="AW213" s="10">
        <f>+IF($H213=AW$6,$G213,0)-IF($I213=AW$6,$G213,0)</f>
        <v>0</v>
      </c>
      <c r="AX213" s="10">
        <f>+IF($H213=AX$6,$G213,0)-IF($I213=AX$6,$G213,0)</f>
        <v>0</v>
      </c>
      <c r="AY213" s="10">
        <f>+IF($H213=AY$6,$G213,0)-IF($I213=AY$6,$G213,0)</f>
        <v>0</v>
      </c>
      <c r="AZ213" s="10">
        <f>+IF($H213=AZ$6,$G213,0)-IF($I213=AZ$6,$G213,0)</f>
        <v>0</v>
      </c>
      <c r="BA213" s="10">
        <f>+IF($H213=BA$6,$C213,0)-IF($I213=BA$6,$C213,0)</f>
        <v>0</v>
      </c>
      <c r="BB213" s="10">
        <f>+IF($H213=BB$6,$C213,0)-IF($I213=BB$6,$C213,0)</f>
        <v>0</v>
      </c>
      <c r="BC213" s="10">
        <f>+IF($H213=BC$6,$C213,0)-IF($I213=BC$6,$C213,0)</f>
        <v>0</v>
      </c>
      <c r="BD213" s="10">
        <f>+IF($H213=BD$6,$C213,0)-IF($I213=BD$6,$C213,0)</f>
        <v>0</v>
      </c>
      <c r="BE213" s="10">
        <f>+IF($H213=BE$6,$C213,0)-IF($I213=BE$6,$C213,0)</f>
        <v>0</v>
      </c>
      <c r="BF213" s="10">
        <f>+IF($H213=BF$6,$C213,0)-IF($I213=BF$6,$C213,0)</f>
        <v>0</v>
      </c>
      <c r="BG213" s="10">
        <f>+IF($H213=BG$6,$C213,0)-IF($I213=BG$6,$C213,0)</f>
        <v>0</v>
      </c>
      <c r="BH213" s="10">
        <f>+IF($H213=BH$6,$C213,0)-IF($I213=BH$6,$C213,0)</f>
        <v>0</v>
      </c>
      <c r="BI213" s="10">
        <f>+IF($H213=BI$6,$G213,0)-IF($I213=BI$6,$G213,0)</f>
        <v>0</v>
      </c>
      <c r="BJ213" s="10">
        <f>+IF($H213=BJ$6,$G213,0)-IF($I213=BJ$6,$G213,0)</f>
        <v>0</v>
      </c>
      <c r="BK213" s="10">
        <f>+IF($H213=BK$6,$G213,0)-IF($I213=BK$6,$G213,0)</f>
        <v>0</v>
      </c>
      <c r="BL213" s="10">
        <f>+IF($H213=BL$6,$G213,0)-IF($I213=BL$6,$G213,0)</f>
        <v>0</v>
      </c>
      <c r="BM213" s="10">
        <f>+IF($H213=BM$6,$G213,0)-IF($I213=BM$6,$G213,0)</f>
        <v>0</v>
      </c>
      <c r="BN213" s="10">
        <f>+IF($H213=BN$6,$G213,0)-IF($I213=BN$6,$G213,0)</f>
        <v>0</v>
      </c>
      <c r="BO213" s="10">
        <f>+IF($H213=BO$6,$G213,0)-IF($I213=BO$6,$G213,0)</f>
        <v>0</v>
      </c>
      <c r="BP213" s="10">
        <f>+IF($H213=BP$6,$G213,0)-IF($I213=BP$6,$G213,0)</f>
        <v>0</v>
      </c>
      <c r="BQ213" s="10">
        <f>+IF($H213=BQ$6,$G213,0)-IF($I213=BQ$6,$G213,0)</f>
        <v>0</v>
      </c>
      <c r="BR213" s="10">
        <f>SUM(J213:BQ213)</f>
        <v>0</v>
      </c>
    </row>
    <row r="214" spans="2:70" s="9" customFormat="1" x14ac:dyDescent="0.25">
      <c r="B214" s="16"/>
      <c r="C214" s="11"/>
      <c r="D214" s="11"/>
      <c r="E214" s="11">
        <f>ROUND(IF(D214='[1]Liste choix'!$C$8,0,IF($H214=$S$6,(C214/1.14975*0.05*0.5),C214/1.14975*0.05)),2)</f>
        <v>0</v>
      </c>
      <c r="F214" s="11">
        <f>ROUND(IF(D214='[1]Liste choix'!$C$8,0,IF($H214=$S$6,C214/1.14975*0.09975*0.5,C214/1.14975*0.09975)),2)</f>
        <v>0</v>
      </c>
      <c r="G214" s="11">
        <f>C214-E214-F214</f>
        <v>0</v>
      </c>
      <c r="J214" s="10">
        <f>+IF($H214=$J$6,$G214,0)-IF($I214=$J$6,$G214,0)</f>
        <v>0</v>
      </c>
      <c r="K214" s="10">
        <f>+IF($H214=K$6,$G214,0)-IF($I214=K$6,$G214,0)</f>
        <v>0</v>
      </c>
      <c r="L214" s="10">
        <f>+IF($H214=L$6,$G214,0)-IF($I214=L$6,$G214,0)</f>
        <v>0</v>
      </c>
      <c r="M214" s="10">
        <f>+IF($H214=M$6,$G214,0)-IF($I214=M$6,$G214,0)</f>
        <v>0</v>
      </c>
      <c r="N214" s="10">
        <f>+IF($H214=N$6,$G214,0)-IF($I214=N$6,$G214,0)</f>
        <v>0</v>
      </c>
      <c r="O214" s="10">
        <f>+IF($H214=O$6,$G214,0)-IF($I214=O$6,$G214,0)</f>
        <v>0</v>
      </c>
      <c r="P214" s="10">
        <f>+IF($H214=P$6,$G214,0)-IF($I214=P$6,$G214,0)</f>
        <v>0</v>
      </c>
      <c r="Q214" s="10">
        <f>+IF($H214=Q$6,$G214,0)-IF($I214=Q$6,$G214,0)</f>
        <v>0</v>
      </c>
      <c r="R214" s="10">
        <f>+IF($H214=R$6,$G214,0)-IF($I214=R$6,$G214,0)</f>
        <v>0</v>
      </c>
      <c r="S214" s="10">
        <f>+IF($H214=S$6,$G214,0)-IF($I214=S$6,$G214,0)</f>
        <v>0</v>
      </c>
      <c r="T214" s="10">
        <f>+IF($H214=T$6,$G214,0)-IF($I214=T$6,$G214,0)</f>
        <v>0</v>
      </c>
      <c r="U214" s="10">
        <f>+IF($H214=U$6,$G214,0)-IF($I214=U$6,$G214,0)</f>
        <v>0</v>
      </c>
      <c r="V214" s="10">
        <f>+IF($H214=V$6,$G214,0)-IF($I214=V$6,$G214,0)</f>
        <v>0</v>
      </c>
      <c r="W214" s="10">
        <f>+IF($H214=W$6,$G214,0)-IF($I214=W$6,$G214,0)</f>
        <v>0</v>
      </c>
      <c r="X214" s="10">
        <f>+IF($H214=X$6,$G214,0)-IF($I214=X$6,$G214,0)</f>
        <v>0</v>
      </c>
      <c r="Y214" s="10">
        <f>+IF($H214=Y$6,$G214,0)-IF($I214=Y$6,$G214,0)</f>
        <v>0</v>
      </c>
      <c r="Z214" s="10">
        <f>+IF($H214=Z$6,$G214,0)-IF($I214=Z$6,$G214,0)</f>
        <v>0</v>
      </c>
      <c r="AA214" s="10">
        <f>+IF($H214=AA$6,$G214,0)-IF($I214=AA$6,$G214,0)</f>
        <v>0</v>
      </c>
      <c r="AB214" s="10">
        <f>+IF($H214=AB$6,$G214,0)-IF($I214=AB$6,$G214,0)</f>
        <v>0</v>
      </c>
      <c r="AC214" s="10">
        <f>+IF($H214=AC$6,$G214,0)-IF($I214=AC$6,$G214,0)</f>
        <v>0</v>
      </c>
      <c r="AD214" s="10">
        <f>+IF($H214=AD$6,$G214,0)-IF($I214=AD$6,$G214,0)</f>
        <v>0</v>
      </c>
      <c r="AE214" s="10">
        <f>+IF($H214=AE$6,$G214,0)-IF($I214=AE$6,$G214,0)</f>
        <v>0</v>
      </c>
      <c r="AF214" s="10">
        <f>+IF($H214=AF$6,$G214,0)-IF($I214=AF$6,$G214,0)</f>
        <v>0</v>
      </c>
      <c r="AG214" s="10">
        <f>+IF($H214=AG$6,$C214,0)-IF($I214=AG$6,$C214,0)</f>
        <v>0</v>
      </c>
      <c r="AH214" s="10">
        <f>+IF($H214=AH$6,$C214,0)-IF($I214=AH$6,$C214,0)</f>
        <v>0</v>
      </c>
      <c r="AI214" s="10">
        <f>+IF($H214=AI$6,$C214,0)-IF($I214=AI$6,$C214,0)</f>
        <v>0</v>
      </c>
      <c r="AJ214" s="10">
        <f>+IF($H214=AJ$6,$C214,0)-IF($I214=AJ$6,$C214,0)</f>
        <v>0</v>
      </c>
      <c r="AK214" s="10">
        <f>IF(D214="payée",$E214,0)</f>
        <v>0</v>
      </c>
      <c r="AL214" s="10">
        <f>IF(D214="payée",$F214,0)</f>
        <v>0</v>
      </c>
      <c r="AM214" s="10">
        <f>IF(D214="perçue",-$E214,0)</f>
        <v>0</v>
      </c>
      <c r="AN214" s="10">
        <f>IF(D214="perçue",-$F214,0)</f>
        <v>0</v>
      </c>
      <c r="AO214" s="10">
        <f>+IF($H214=AO$6,$G214,0)-IF($I214=AO$6,$G214,0)</f>
        <v>0</v>
      </c>
      <c r="AP214" s="10">
        <f>+IF($H214=AP$6,$G214,0)-IF($I214=AP$6,$G214,0)</f>
        <v>0</v>
      </c>
      <c r="AQ214" s="10">
        <f>+IF($H214=AQ$6,$G214,0)-IF($I214=AQ$6,$G214,0)</f>
        <v>0</v>
      </c>
      <c r="AR214" s="10">
        <f>+IF($H214=AR$6,$G214,0)-IF($I214=AR$6,$G214,0)</f>
        <v>0</v>
      </c>
      <c r="AS214" s="10">
        <f>+IF($H214=AS$6,$G214,0)-IF($I214=AS$6,$G214,0)</f>
        <v>0</v>
      </c>
      <c r="AT214" s="10">
        <f>+IF($H214=AT$6,$G214,0)-IF($I214=AT$6,$G214,0)</f>
        <v>0</v>
      </c>
      <c r="AU214" s="10">
        <f>+IF($H214=AU$6,$G214,0)-IF($I214=AU$6,$G214,0)</f>
        <v>0</v>
      </c>
      <c r="AV214" s="10">
        <f>+IF($H214=AV$6,$G214,0)-IF($I214=AV$6,$G214,0)</f>
        <v>0</v>
      </c>
      <c r="AW214" s="10">
        <f>+IF($H214=AW$6,$G214,0)-IF($I214=AW$6,$G214,0)</f>
        <v>0</v>
      </c>
      <c r="AX214" s="10">
        <f>+IF($H214=AX$6,$G214,0)-IF($I214=AX$6,$G214,0)</f>
        <v>0</v>
      </c>
      <c r="AY214" s="10">
        <f>+IF($H214=AY$6,$G214,0)-IF($I214=AY$6,$G214,0)</f>
        <v>0</v>
      </c>
      <c r="AZ214" s="10">
        <f>+IF($H214=AZ$6,$G214,0)-IF($I214=AZ$6,$G214,0)</f>
        <v>0</v>
      </c>
      <c r="BA214" s="10">
        <f>+IF($H214=BA$6,$C214,0)-IF($I214=BA$6,$C214,0)</f>
        <v>0</v>
      </c>
      <c r="BB214" s="10">
        <f>+IF($H214=BB$6,$C214,0)-IF($I214=BB$6,$C214,0)</f>
        <v>0</v>
      </c>
      <c r="BC214" s="10">
        <f>+IF($H214=BC$6,$C214,0)-IF($I214=BC$6,$C214,0)</f>
        <v>0</v>
      </c>
      <c r="BD214" s="10">
        <f>+IF($H214=BD$6,$C214,0)-IF($I214=BD$6,$C214,0)</f>
        <v>0</v>
      </c>
      <c r="BE214" s="10">
        <f>+IF($H214=BE$6,$C214,0)-IF($I214=BE$6,$C214,0)</f>
        <v>0</v>
      </c>
      <c r="BF214" s="10">
        <f>+IF($H214=BF$6,$C214,0)-IF($I214=BF$6,$C214,0)</f>
        <v>0</v>
      </c>
      <c r="BG214" s="10">
        <f>+IF($H214=BG$6,$C214,0)-IF($I214=BG$6,$C214,0)</f>
        <v>0</v>
      </c>
      <c r="BH214" s="10">
        <f>+IF($H214=BH$6,$C214,0)-IF($I214=BH$6,$C214,0)</f>
        <v>0</v>
      </c>
      <c r="BI214" s="10">
        <f>+IF($H214=BI$6,$G214,0)-IF($I214=BI$6,$G214,0)</f>
        <v>0</v>
      </c>
      <c r="BJ214" s="10">
        <f>+IF($H214=BJ$6,$G214,0)-IF($I214=BJ$6,$G214,0)</f>
        <v>0</v>
      </c>
      <c r="BK214" s="10">
        <f>+IF($H214=BK$6,$G214,0)-IF($I214=BK$6,$G214,0)</f>
        <v>0</v>
      </c>
      <c r="BL214" s="10">
        <f>+IF($H214=BL$6,$G214,0)-IF($I214=BL$6,$G214,0)</f>
        <v>0</v>
      </c>
      <c r="BM214" s="10">
        <f>+IF($H214=BM$6,$G214,0)-IF($I214=BM$6,$G214,0)</f>
        <v>0</v>
      </c>
      <c r="BN214" s="10">
        <f>+IF($H214=BN$6,$G214,0)-IF($I214=BN$6,$G214,0)</f>
        <v>0</v>
      </c>
      <c r="BO214" s="10">
        <f>+IF($H214=BO$6,$G214,0)-IF($I214=BO$6,$G214,0)</f>
        <v>0</v>
      </c>
      <c r="BP214" s="10">
        <f>+IF($H214=BP$6,$G214,0)-IF($I214=BP$6,$G214,0)</f>
        <v>0</v>
      </c>
      <c r="BQ214" s="10">
        <f>+IF($H214=BQ$6,$G214,0)-IF($I214=BQ$6,$G214,0)</f>
        <v>0</v>
      </c>
      <c r="BR214" s="10">
        <f>SUM(J214:BQ214)</f>
        <v>0</v>
      </c>
    </row>
    <row r="215" spans="2:70" s="9" customFormat="1" x14ac:dyDescent="0.25">
      <c r="B215" s="16"/>
      <c r="C215" s="11"/>
      <c r="D215" s="11"/>
      <c r="E215" s="11">
        <f>ROUND(IF(D215='[1]Liste choix'!$C$8,0,IF($H215=$S$6,(C215/1.14975*0.05*0.5),C215/1.14975*0.05)),2)</f>
        <v>0</v>
      </c>
      <c r="F215" s="11">
        <f>ROUND(IF(D215='[1]Liste choix'!$C$8,0,IF($H215=$S$6,C215/1.14975*0.09975*0.5,C215/1.14975*0.09975)),2)</f>
        <v>0</v>
      </c>
      <c r="G215" s="11">
        <f>C215-E215-F215</f>
        <v>0</v>
      </c>
      <c r="J215" s="10">
        <f>+IF($H215=$J$6,$G215,0)-IF($I215=$J$6,$G215,0)</f>
        <v>0</v>
      </c>
      <c r="K215" s="10">
        <f>+IF($H215=K$6,$G215,0)-IF($I215=K$6,$G215,0)</f>
        <v>0</v>
      </c>
      <c r="L215" s="10">
        <f>+IF($H215=L$6,$G215,0)-IF($I215=L$6,$G215,0)</f>
        <v>0</v>
      </c>
      <c r="M215" s="10">
        <f>+IF($H215=M$6,$G215,0)-IF($I215=M$6,$G215,0)</f>
        <v>0</v>
      </c>
      <c r="N215" s="10">
        <f>+IF($H215=N$6,$G215,0)-IF($I215=N$6,$G215,0)</f>
        <v>0</v>
      </c>
      <c r="O215" s="10">
        <f>+IF($H215=O$6,$G215,0)-IF($I215=O$6,$G215,0)</f>
        <v>0</v>
      </c>
      <c r="P215" s="10">
        <f>+IF($H215=P$6,$G215,0)-IF($I215=P$6,$G215,0)</f>
        <v>0</v>
      </c>
      <c r="Q215" s="10">
        <f>+IF($H215=Q$6,$G215,0)-IF($I215=Q$6,$G215,0)</f>
        <v>0</v>
      </c>
      <c r="R215" s="10">
        <f>+IF($H215=R$6,$G215,0)-IF($I215=R$6,$G215,0)</f>
        <v>0</v>
      </c>
      <c r="S215" s="10">
        <f>+IF($H215=S$6,$G215,0)-IF($I215=S$6,$G215,0)</f>
        <v>0</v>
      </c>
      <c r="T215" s="10">
        <f>+IF($H215=T$6,$G215,0)-IF($I215=T$6,$G215,0)</f>
        <v>0</v>
      </c>
      <c r="U215" s="10">
        <f>+IF($H215=U$6,$G215,0)-IF($I215=U$6,$G215,0)</f>
        <v>0</v>
      </c>
      <c r="V215" s="10">
        <f>+IF($H215=V$6,$G215,0)-IF($I215=V$6,$G215,0)</f>
        <v>0</v>
      </c>
      <c r="W215" s="10">
        <f>+IF($H215=W$6,$G215,0)-IF($I215=W$6,$G215,0)</f>
        <v>0</v>
      </c>
      <c r="X215" s="10">
        <f>+IF($H215=X$6,$G215,0)-IF($I215=X$6,$G215,0)</f>
        <v>0</v>
      </c>
      <c r="Y215" s="10">
        <f>+IF($H215=Y$6,$G215,0)-IF($I215=Y$6,$G215,0)</f>
        <v>0</v>
      </c>
      <c r="Z215" s="10">
        <f>+IF($H215=Z$6,$G215,0)-IF($I215=Z$6,$G215,0)</f>
        <v>0</v>
      </c>
      <c r="AA215" s="10">
        <f>+IF($H215=AA$6,$G215,0)-IF($I215=AA$6,$G215,0)</f>
        <v>0</v>
      </c>
      <c r="AB215" s="10">
        <f>+IF($H215=AB$6,$G215,0)-IF($I215=AB$6,$G215,0)</f>
        <v>0</v>
      </c>
      <c r="AC215" s="10">
        <f>+IF($H215=AC$6,$G215,0)-IF($I215=AC$6,$G215,0)</f>
        <v>0</v>
      </c>
      <c r="AD215" s="10">
        <f>+IF($H215=AD$6,$G215,0)-IF($I215=AD$6,$G215,0)</f>
        <v>0</v>
      </c>
      <c r="AE215" s="10">
        <f>+IF($H215=AE$6,$G215,0)-IF($I215=AE$6,$G215,0)</f>
        <v>0</v>
      </c>
      <c r="AF215" s="10">
        <f>+IF($H215=AF$6,$G215,0)-IF($I215=AF$6,$G215,0)</f>
        <v>0</v>
      </c>
      <c r="AG215" s="10">
        <f>+IF($H215=AG$6,$C215,0)-IF($I215=AG$6,$C215,0)</f>
        <v>0</v>
      </c>
      <c r="AH215" s="10">
        <f>+IF($H215=AH$6,$C215,0)-IF($I215=AH$6,$C215,0)</f>
        <v>0</v>
      </c>
      <c r="AI215" s="10">
        <f>+IF($H215=AI$6,$C215,0)-IF($I215=AI$6,$C215,0)</f>
        <v>0</v>
      </c>
      <c r="AJ215" s="10">
        <f>+IF($H215=AJ$6,$C215,0)-IF($I215=AJ$6,$C215,0)</f>
        <v>0</v>
      </c>
      <c r="AK215" s="10">
        <f>IF(D215="payée",$E215,0)</f>
        <v>0</v>
      </c>
      <c r="AL215" s="10">
        <f>IF(D215="payée",$F215,0)</f>
        <v>0</v>
      </c>
      <c r="AM215" s="10">
        <f>IF(D215="perçue",-$E215,0)</f>
        <v>0</v>
      </c>
      <c r="AN215" s="10">
        <f>IF(D215="perçue",-$F215,0)</f>
        <v>0</v>
      </c>
      <c r="AO215" s="10">
        <f>+IF($H215=AO$6,$G215,0)-IF($I215=AO$6,$G215,0)</f>
        <v>0</v>
      </c>
      <c r="AP215" s="10">
        <f>+IF($H215=AP$6,$G215,0)-IF($I215=AP$6,$G215,0)</f>
        <v>0</v>
      </c>
      <c r="AQ215" s="10">
        <f>+IF($H215=AQ$6,$G215,0)-IF($I215=AQ$6,$G215,0)</f>
        <v>0</v>
      </c>
      <c r="AR215" s="10">
        <f>+IF($H215=AR$6,$G215,0)-IF($I215=AR$6,$G215,0)</f>
        <v>0</v>
      </c>
      <c r="AS215" s="10">
        <f>+IF($H215=AS$6,$G215,0)-IF($I215=AS$6,$G215,0)</f>
        <v>0</v>
      </c>
      <c r="AT215" s="10">
        <f>+IF($H215=AT$6,$G215,0)-IF($I215=AT$6,$G215,0)</f>
        <v>0</v>
      </c>
      <c r="AU215" s="10">
        <f>+IF($H215=AU$6,$G215,0)-IF($I215=AU$6,$G215,0)</f>
        <v>0</v>
      </c>
      <c r="AV215" s="10">
        <f>+IF($H215=AV$6,$G215,0)-IF($I215=AV$6,$G215,0)</f>
        <v>0</v>
      </c>
      <c r="AW215" s="10">
        <f>+IF($H215=AW$6,$G215,0)-IF($I215=AW$6,$G215,0)</f>
        <v>0</v>
      </c>
      <c r="AX215" s="10">
        <f>+IF($H215=AX$6,$G215,0)-IF($I215=AX$6,$G215,0)</f>
        <v>0</v>
      </c>
      <c r="AY215" s="10">
        <f>+IF($H215=AY$6,$G215,0)-IF($I215=AY$6,$G215,0)</f>
        <v>0</v>
      </c>
      <c r="AZ215" s="10">
        <f>+IF($H215=AZ$6,$G215,0)-IF($I215=AZ$6,$G215,0)</f>
        <v>0</v>
      </c>
      <c r="BA215" s="10">
        <f>+IF($H215=BA$6,$C215,0)-IF($I215=BA$6,$C215,0)</f>
        <v>0</v>
      </c>
      <c r="BB215" s="10">
        <f>+IF($H215=BB$6,$C215,0)-IF($I215=BB$6,$C215,0)</f>
        <v>0</v>
      </c>
      <c r="BC215" s="10">
        <f>+IF($H215=BC$6,$C215,0)-IF($I215=BC$6,$C215,0)</f>
        <v>0</v>
      </c>
      <c r="BD215" s="10">
        <f>+IF($H215=BD$6,$C215,0)-IF($I215=BD$6,$C215,0)</f>
        <v>0</v>
      </c>
      <c r="BE215" s="10">
        <f>+IF($H215=BE$6,$C215,0)-IF($I215=BE$6,$C215,0)</f>
        <v>0</v>
      </c>
      <c r="BF215" s="10">
        <f>+IF($H215=BF$6,$C215,0)-IF($I215=BF$6,$C215,0)</f>
        <v>0</v>
      </c>
      <c r="BG215" s="10">
        <f>+IF($H215=BG$6,$C215,0)-IF($I215=BG$6,$C215,0)</f>
        <v>0</v>
      </c>
      <c r="BH215" s="10">
        <f>+IF($H215=BH$6,$C215,0)-IF($I215=BH$6,$C215,0)</f>
        <v>0</v>
      </c>
      <c r="BI215" s="10">
        <f>+IF($H215=BI$6,$G215,0)-IF($I215=BI$6,$G215,0)</f>
        <v>0</v>
      </c>
      <c r="BJ215" s="10">
        <f>+IF($H215=BJ$6,$G215,0)-IF($I215=BJ$6,$G215,0)</f>
        <v>0</v>
      </c>
      <c r="BK215" s="10">
        <f>+IF($H215=BK$6,$G215,0)-IF($I215=BK$6,$G215,0)</f>
        <v>0</v>
      </c>
      <c r="BL215" s="10">
        <f>+IF($H215=BL$6,$G215,0)-IF($I215=BL$6,$G215,0)</f>
        <v>0</v>
      </c>
      <c r="BM215" s="10">
        <f>+IF($H215=BM$6,$G215,0)-IF($I215=BM$6,$G215,0)</f>
        <v>0</v>
      </c>
      <c r="BN215" s="10">
        <f>+IF($H215=BN$6,$G215,0)-IF($I215=BN$6,$G215,0)</f>
        <v>0</v>
      </c>
      <c r="BO215" s="10">
        <f>+IF($H215=BO$6,$G215,0)-IF($I215=BO$6,$G215,0)</f>
        <v>0</v>
      </c>
      <c r="BP215" s="10">
        <f>+IF($H215=BP$6,$G215,0)-IF($I215=BP$6,$G215,0)</f>
        <v>0</v>
      </c>
      <c r="BQ215" s="10">
        <f>+IF($H215=BQ$6,$G215,0)-IF($I215=BQ$6,$G215,0)</f>
        <v>0</v>
      </c>
      <c r="BR215" s="10">
        <f>SUM(J215:BQ215)</f>
        <v>0</v>
      </c>
    </row>
    <row r="216" spans="2:70" s="9" customFormat="1" x14ac:dyDescent="0.25">
      <c r="B216" s="16"/>
      <c r="C216" s="11"/>
      <c r="D216" s="11"/>
      <c r="E216" s="11">
        <f>ROUND(IF(D216='[1]Liste choix'!$C$8,0,IF($H216=$S$6,(C216/1.14975*0.05*0.5),C216/1.14975*0.05)),2)</f>
        <v>0</v>
      </c>
      <c r="F216" s="11">
        <f>ROUND(IF(D216='[1]Liste choix'!$C$8,0,IF($H216=$S$6,C216/1.14975*0.09975*0.5,C216/1.14975*0.09975)),2)</f>
        <v>0</v>
      </c>
      <c r="G216" s="11">
        <f>C216-E216-F216</f>
        <v>0</v>
      </c>
      <c r="J216" s="10">
        <f>+IF($H216=$J$6,$G216,0)-IF($I216=$J$6,$G216,0)</f>
        <v>0</v>
      </c>
      <c r="K216" s="10">
        <f>+IF($H216=K$6,$G216,0)-IF($I216=K$6,$G216,0)</f>
        <v>0</v>
      </c>
      <c r="L216" s="10">
        <f>+IF($H216=L$6,$G216,0)-IF($I216=L$6,$G216,0)</f>
        <v>0</v>
      </c>
      <c r="M216" s="10">
        <f>+IF($H216=M$6,$G216,0)-IF($I216=M$6,$G216,0)</f>
        <v>0</v>
      </c>
      <c r="N216" s="10">
        <f>+IF($H216=N$6,$G216,0)-IF($I216=N$6,$G216,0)</f>
        <v>0</v>
      </c>
      <c r="O216" s="10">
        <f>+IF($H216=O$6,$G216,0)-IF($I216=O$6,$G216,0)</f>
        <v>0</v>
      </c>
      <c r="P216" s="10">
        <f>+IF($H216=P$6,$G216,0)-IF($I216=P$6,$G216,0)</f>
        <v>0</v>
      </c>
      <c r="Q216" s="10">
        <f>+IF($H216=Q$6,$G216,0)-IF($I216=Q$6,$G216,0)</f>
        <v>0</v>
      </c>
      <c r="R216" s="10">
        <f>+IF($H216=R$6,$G216,0)-IF($I216=R$6,$G216,0)</f>
        <v>0</v>
      </c>
      <c r="S216" s="10">
        <f>+IF($H216=S$6,$G216,0)-IF($I216=S$6,$G216,0)</f>
        <v>0</v>
      </c>
      <c r="T216" s="10">
        <f>+IF($H216=T$6,$G216,0)-IF($I216=T$6,$G216,0)</f>
        <v>0</v>
      </c>
      <c r="U216" s="10">
        <f>+IF($H216=U$6,$G216,0)-IF($I216=U$6,$G216,0)</f>
        <v>0</v>
      </c>
      <c r="V216" s="10">
        <f>+IF($H216=V$6,$G216,0)-IF($I216=V$6,$G216,0)</f>
        <v>0</v>
      </c>
      <c r="W216" s="10">
        <f>+IF($H216=W$6,$G216,0)-IF($I216=W$6,$G216,0)</f>
        <v>0</v>
      </c>
      <c r="X216" s="10">
        <f>+IF($H216=X$6,$G216,0)-IF($I216=X$6,$G216,0)</f>
        <v>0</v>
      </c>
      <c r="Y216" s="10">
        <f>+IF($H216=Y$6,$G216,0)-IF($I216=Y$6,$G216,0)</f>
        <v>0</v>
      </c>
      <c r="Z216" s="10">
        <f>+IF($H216=Z$6,$G216,0)-IF($I216=Z$6,$G216,0)</f>
        <v>0</v>
      </c>
      <c r="AA216" s="10">
        <f>+IF($H216=AA$6,$G216,0)-IF($I216=AA$6,$G216,0)</f>
        <v>0</v>
      </c>
      <c r="AB216" s="10">
        <f>+IF($H216=AB$6,$G216,0)-IF($I216=AB$6,$G216,0)</f>
        <v>0</v>
      </c>
      <c r="AC216" s="10">
        <f>+IF($H216=AC$6,$G216,0)-IF($I216=AC$6,$G216,0)</f>
        <v>0</v>
      </c>
      <c r="AD216" s="10">
        <f>+IF($H216=AD$6,$G216,0)-IF($I216=AD$6,$G216,0)</f>
        <v>0</v>
      </c>
      <c r="AE216" s="10">
        <f>+IF($H216=AE$6,$G216,0)-IF($I216=AE$6,$G216,0)</f>
        <v>0</v>
      </c>
      <c r="AF216" s="10">
        <f>+IF($H216=AF$6,$G216,0)-IF($I216=AF$6,$G216,0)</f>
        <v>0</v>
      </c>
      <c r="AG216" s="10">
        <f>+IF($H216=AG$6,$C216,0)-IF($I216=AG$6,$C216,0)</f>
        <v>0</v>
      </c>
      <c r="AH216" s="10">
        <f>+IF($H216=AH$6,$C216,0)-IF($I216=AH$6,$C216,0)</f>
        <v>0</v>
      </c>
      <c r="AI216" s="10">
        <f>+IF($H216=AI$6,$C216,0)-IF($I216=AI$6,$C216,0)</f>
        <v>0</v>
      </c>
      <c r="AJ216" s="10">
        <f>+IF($H216=AJ$6,$C216,0)-IF($I216=AJ$6,$C216,0)</f>
        <v>0</v>
      </c>
      <c r="AK216" s="10">
        <f>IF(D216="payée",$E216,0)</f>
        <v>0</v>
      </c>
      <c r="AL216" s="10">
        <f>IF(D216="payée",$F216,0)</f>
        <v>0</v>
      </c>
      <c r="AM216" s="10">
        <f>IF(D216="perçue",-$E216,0)</f>
        <v>0</v>
      </c>
      <c r="AN216" s="10">
        <f>IF(D216="perçue",-$F216,0)</f>
        <v>0</v>
      </c>
      <c r="AO216" s="10">
        <f>+IF($H216=AO$6,$G216,0)-IF($I216=AO$6,$G216,0)</f>
        <v>0</v>
      </c>
      <c r="AP216" s="10">
        <f>+IF($H216=AP$6,$G216,0)-IF($I216=AP$6,$G216,0)</f>
        <v>0</v>
      </c>
      <c r="AQ216" s="10">
        <f>+IF($H216=AQ$6,$G216,0)-IF($I216=AQ$6,$G216,0)</f>
        <v>0</v>
      </c>
      <c r="AR216" s="10">
        <f>+IF($H216=AR$6,$G216,0)-IF($I216=AR$6,$G216,0)</f>
        <v>0</v>
      </c>
      <c r="AS216" s="10">
        <f>+IF($H216=AS$6,$G216,0)-IF($I216=AS$6,$G216,0)</f>
        <v>0</v>
      </c>
      <c r="AT216" s="10">
        <f>+IF($H216=AT$6,$G216,0)-IF($I216=AT$6,$G216,0)</f>
        <v>0</v>
      </c>
      <c r="AU216" s="10">
        <f>+IF($H216=AU$6,$G216,0)-IF($I216=AU$6,$G216,0)</f>
        <v>0</v>
      </c>
      <c r="AV216" s="10">
        <f>+IF($H216=AV$6,$G216,0)-IF($I216=AV$6,$G216,0)</f>
        <v>0</v>
      </c>
      <c r="AW216" s="10">
        <f>+IF($H216=AW$6,$G216,0)-IF($I216=AW$6,$G216,0)</f>
        <v>0</v>
      </c>
      <c r="AX216" s="10">
        <f>+IF($H216=AX$6,$G216,0)-IF($I216=AX$6,$G216,0)</f>
        <v>0</v>
      </c>
      <c r="AY216" s="10">
        <f>+IF($H216=AY$6,$G216,0)-IF($I216=AY$6,$G216,0)</f>
        <v>0</v>
      </c>
      <c r="AZ216" s="10">
        <f>+IF($H216=AZ$6,$G216,0)-IF($I216=AZ$6,$G216,0)</f>
        <v>0</v>
      </c>
      <c r="BA216" s="10">
        <f>+IF($H216=BA$6,$C216,0)-IF($I216=BA$6,$C216,0)</f>
        <v>0</v>
      </c>
      <c r="BB216" s="10">
        <f>+IF($H216=BB$6,$C216,0)-IF($I216=BB$6,$C216,0)</f>
        <v>0</v>
      </c>
      <c r="BC216" s="10">
        <f>+IF($H216=BC$6,$C216,0)-IF($I216=BC$6,$C216,0)</f>
        <v>0</v>
      </c>
      <c r="BD216" s="10">
        <f>+IF($H216=BD$6,$C216,0)-IF($I216=BD$6,$C216,0)</f>
        <v>0</v>
      </c>
      <c r="BE216" s="10">
        <f>+IF($H216=BE$6,$C216,0)-IF($I216=BE$6,$C216,0)</f>
        <v>0</v>
      </c>
      <c r="BF216" s="10">
        <f>+IF($H216=BF$6,$C216,0)-IF($I216=BF$6,$C216,0)</f>
        <v>0</v>
      </c>
      <c r="BG216" s="10">
        <f>+IF($H216=BG$6,$C216,0)-IF($I216=BG$6,$C216,0)</f>
        <v>0</v>
      </c>
      <c r="BH216" s="10">
        <f>+IF($H216=BH$6,$C216,0)-IF($I216=BH$6,$C216,0)</f>
        <v>0</v>
      </c>
      <c r="BI216" s="10">
        <f>+IF($H216=BI$6,$G216,0)-IF($I216=BI$6,$G216,0)</f>
        <v>0</v>
      </c>
      <c r="BJ216" s="10">
        <f>+IF($H216=BJ$6,$G216,0)-IF($I216=BJ$6,$G216,0)</f>
        <v>0</v>
      </c>
      <c r="BK216" s="10">
        <f>+IF($H216=BK$6,$G216,0)-IF($I216=BK$6,$G216,0)</f>
        <v>0</v>
      </c>
      <c r="BL216" s="10">
        <f>+IF($H216=BL$6,$G216,0)-IF($I216=BL$6,$G216,0)</f>
        <v>0</v>
      </c>
      <c r="BM216" s="10">
        <f>+IF($H216=BM$6,$G216,0)-IF($I216=BM$6,$G216,0)</f>
        <v>0</v>
      </c>
      <c r="BN216" s="10">
        <f>+IF($H216=BN$6,$G216,0)-IF($I216=BN$6,$G216,0)</f>
        <v>0</v>
      </c>
      <c r="BO216" s="10">
        <f>+IF($H216=BO$6,$G216,0)-IF($I216=BO$6,$G216,0)</f>
        <v>0</v>
      </c>
      <c r="BP216" s="10">
        <f>+IF($H216=BP$6,$G216,0)-IF($I216=BP$6,$G216,0)</f>
        <v>0</v>
      </c>
      <c r="BQ216" s="10">
        <f>+IF($H216=BQ$6,$G216,0)-IF($I216=BQ$6,$G216,0)</f>
        <v>0</v>
      </c>
      <c r="BR216" s="10">
        <f>SUM(J216:BQ216)</f>
        <v>0</v>
      </c>
    </row>
    <row r="217" spans="2:70" s="9" customFormat="1" x14ac:dyDescent="0.25">
      <c r="B217" s="16"/>
      <c r="C217" s="11"/>
      <c r="D217" s="11"/>
      <c r="E217" s="11">
        <f>ROUND(IF(D217='[1]Liste choix'!$C$8,0,IF($H217=$S$6,(C217/1.14975*0.05*0.5),C217/1.14975*0.05)),2)</f>
        <v>0</v>
      </c>
      <c r="F217" s="11">
        <f>ROUND(IF(D217='[1]Liste choix'!$C$8,0,IF($H217=$S$6,C217/1.14975*0.09975*0.5,C217/1.14975*0.09975)),2)</f>
        <v>0</v>
      </c>
      <c r="G217" s="11">
        <f>C217-E217-F217</f>
        <v>0</v>
      </c>
      <c r="J217" s="10">
        <f>+IF($H217=$J$6,$G217,0)-IF($I217=$J$6,$G217,0)</f>
        <v>0</v>
      </c>
      <c r="K217" s="10">
        <f>+IF($H217=K$6,$G217,0)-IF($I217=K$6,$G217,0)</f>
        <v>0</v>
      </c>
      <c r="L217" s="10">
        <f>+IF($H217=L$6,$G217,0)-IF($I217=L$6,$G217,0)</f>
        <v>0</v>
      </c>
      <c r="M217" s="10">
        <f>+IF($H217=M$6,$G217,0)-IF($I217=M$6,$G217,0)</f>
        <v>0</v>
      </c>
      <c r="N217" s="10">
        <f>+IF($H217=N$6,$G217,0)-IF($I217=N$6,$G217,0)</f>
        <v>0</v>
      </c>
      <c r="O217" s="10">
        <f>+IF($H217=O$6,$G217,0)-IF($I217=O$6,$G217,0)</f>
        <v>0</v>
      </c>
      <c r="P217" s="10">
        <f>+IF($H217=P$6,$G217,0)-IF($I217=P$6,$G217,0)</f>
        <v>0</v>
      </c>
      <c r="Q217" s="10">
        <f>+IF($H217=Q$6,$G217,0)-IF($I217=Q$6,$G217,0)</f>
        <v>0</v>
      </c>
      <c r="R217" s="10">
        <f>+IF($H217=R$6,$G217,0)-IF($I217=R$6,$G217,0)</f>
        <v>0</v>
      </c>
      <c r="S217" s="10">
        <f>+IF($H217=S$6,$G217,0)-IF($I217=S$6,$G217,0)</f>
        <v>0</v>
      </c>
      <c r="T217" s="10">
        <f>+IF($H217=T$6,$G217,0)-IF($I217=T$6,$G217,0)</f>
        <v>0</v>
      </c>
      <c r="U217" s="10">
        <f>+IF($H217=U$6,$G217,0)-IF($I217=U$6,$G217,0)</f>
        <v>0</v>
      </c>
      <c r="V217" s="10">
        <f>+IF($H217=V$6,$G217,0)-IF($I217=V$6,$G217,0)</f>
        <v>0</v>
      </c>
      <c r="W217" s="10">
        <f>+IF($H217=W$6,$G217,0)-IF($I217=W$6,$G217,0)</f>
        <v>0</v>
      </c>
      <c r="X217" s="10">
        <f>+IF($H217=X$6,$G217,0)-IF($I217=X$6,$G217,0)</f>
        <v>0</v>
      </c>
      <c r="Y217" s="10">
        <f>+IF($H217=Y$6,$G217,0)-IF($I217=Y$6,$G217,0)</f>
        <v>0</v>
      </c>
      <c r="Z217" s="10">
        <f>+IF($H217=Z$6,$G217,0)-IF($I217=Z$6,$G217,0)</f>
        <v>0</v>
      </c>
      <c r="AA217" s="10">
        <f>+IF($H217=AA$6,$G217,0)-IF($I217=AA$6,$G217,0)</f>
        <v>0</v>
      </c>
      <c r="AB217" s="10">
        <f>+IF($H217=AB$6,$G217,0)-IF($I217=AB$6,$G217,0)</f>
        <v>0</v>
      </c>
      <c r="AC217" s="10">
        <f>+IF($H217=AC$6,$G217,0)-IF($I217=AC$6,$G217,0)</f>
        <v>0</v>
      </c>
      <c r="AD217" s="10">
        <f>+IF($H217=AD$6,$G217,0)-IF($I217=AD$6,$G217,0)</f>
        <v>0</v>
      </c>
      <c r="AE217" s="10">
        <f>+IF($H217=AE$6,$G217,0)-IF($I217=AE$6,$G217,0)</f>
        <v>0</v>
      </c>
      <c r="AF217" s="10">
        <f>+IF($H217=AF$6,$G217,0)-IF($I217=AF$6,$G217,0)</f>
        <v>0</v>
      </c>
      <c r="AG217" s="10">
        <f>+IF($H217=AG$6,$C217,0)-IF($I217=AG$6,$C217,0)</f>
        <v>0</v>
      </c>
      <c r="AH217" s="10">
        <f>+IF($H217=AH$6,$C217,0)-IF($I217=AH$6,$C217,0)</f>
        <v>0</v>
      </c>
      <c r="AI217" s="10">
        <f>+IF($H217=AI$6,$C217,0)-IF($I217=AI$6,$C217,0)</f>
        <v>0</v>
      </c>
      <c r="AJ217" s="10">
        <f>+IF($H217=AJ$6,$C217,0)-IF($I217=AJ$6,$C217,0)</f>
        <v>0</v>
      </c>
      <c r="AK217" s="10">
        <f>IF(D217="payée",$E217,0)</f>
        <v>0</v>
      </c>
      <c r="AL217" s="10">
        <f>IF(D217="payée",$F217,0)</f>
        <v>0</v>
      </c>
      <c r="AM217" s="10">
        <f>IF(D217="perçue",-$E217,0)</f>
        <v>0</v>
      </c>
      <c r="AN217" s="10">
        <f>IF(D217="perçue",-$F217,0)</f>
        <v>0</v>
      </c>
      <c r="AO217" s="10">
        <f>+IF($H217=AO$6,$G217,0)-IF($I217=AO$6,$G217,0)</f>
        <v>0</v>
      </c>
      <c r="AP217" s="10">
        <f>+IF($H217=AP$6,$G217,0)-IF($I217=AP$6,$G217,0)</f>
        <v>0</v>
      </c>
      <c r="AQ217" s="10">
        <f>+IF($H217=AQ$6,$G217,0)-IF($I217=AQ$6,$G217,0)</f>
        <v>0</v>
      </c>
      <c r="AR217" s="10">
        <f>+IF($H217=AR$6,$G217,0)-IF($I217=AR$6,$G217,0)</f>
        <v>0</v>
      </c>
      <c r="AS217" s="10">
        <f>+IF($H217=AS$6,$G217,0)-IF($I217=AS$6,$G217,0)</f>
        <v>0</v>
      </c>
      <c r="AT217" s="10">
        <f>+IF($H217=AT$6,$G217,0)-IF($I217=AT$6,$G217,0)</f>
        <v>0</v>
      </c>
      <c r="AU217" s="10">
        <f>+IF($H217=AU$6,$G217,0)-IF($I217=AU$6,$G217,0)</f>
        <v>0</v>
      </c>
      <c r="AV217" s="10">
        <f>+IF($H217=AV$6,$G217,0)-IF($I217=AV$6,$G217,0)</f>
        <v>0</v>
      </c>
      <c r="AW217" s="10">
        <f>+IF($H217=AW$6,$G217,0)-IF($I217=AW$6,$G217,0)</f>
        <v>0</v>
      </c>
      <c r="AX217" s="10">
        <f>+IF($H217=AX$6,$G217,0)-IF($I217=AX$6,$G217,0)</f>
        <v>0</v>
      </c>
      <c r="AY217" s="10">
        <f>+IF($H217=AY$6,$G217,0)-IF($I217=AY$6,$G217,0)</f>
        <v>0</v>
      </c>
      <c r="AZ217" s="10">
        <f>+IF($H217=AZ$6,$G217,0)-IF($I217=AZ$6,$G217,0)</f>
        <v>0</v>
      </c>
      <c r="BA217" s="10">
        <f>+IF($H217=BA$6,$C217,0)-IF($I217=BA$6,$C217,0)</f>
        <v>0</v>
      </c>
      <c r="BB217" s="10">
        <f>+IF($H217=BB$6,$C217,0)-IF($I217=BB$6,$C217,0)</f>
        <v>0</v>
      </c>
      <c r="BC217" s="10">
        <f>+IF($H217=BC$6,$C217,0)-IF($I217=BC$6,$C217,0)</f>
        <v>0</v>
      </c>
      <c r="BD217" s="10">
        <f>+IF($H217=BD$6,$C217,0)-IF($I217=BD$6,$C217,0)</f>
        <v>0</v>
      </c>
      <c r="BE217" s="10">
        <f>+IF($H217=BE$6,$C217,0)-IF($I217=BE$6,$C217,0)</f>
        <v>0</v>
      </c>
      <c r="BF217" s="10">
        <f>+IF($H217=BF$6,$C217,0)-IF($I217=BF$6,$C217,0)</f>
        <v>0</v>
      </c>
      <c r="BG217" s="10">
        <f>+IF($H217=BG$6,$C217,0)-IF($I217=BG$6,$C217,0)</f>
        <v>0</v>
      </c>
      <c r="BH217" s="10">
        <f>+IF($H217=BH$6,$C217,0)-IF($I217=BH$6,$C217,0)</f>
        <v>0</v>
      </c>
      <c r="BI217" s="10">
        <f>+IF($H217=BI$6,$G217,0)-IF($I217=BI$6,$G217,0)</f>
        <v>0</v>
      </c>
      <c r="BJ217" s="10">
        <f>+IF($H217=BJ$6,$G217,0)-IF($I217=BJ$6,$G217,0)</f>
        <v>0</v>
      </c>
      <c r="BK217" s="10">
        <f>+IF($H217=BK$6,$G217,0)-IF($I217=BK$6,$G217,0)</f>
        <v>0</v>
      </c>
      <c r="BL217" s="10">
        <f>+IF($H217=BL$6,$G217,0)-IF($I217=BL$6,$G217,0)</f>
        <v>0</v>
      </c>
      <c r="BM217" s="10">
        <f>+IF($H217=BM$6,$G217,0)-IF($I217=BM$6,$G217,0)</f>
        <v>0</v>
      </c>
      <c r="BN217" s="10">
        <f>+IF($H217=BN$6,$G217,0)-IF($I217=BN$6,$G217,0)</f>
        <v>0</v>
      </c>
      <c r="BO217" s="10">
        <f>+IF($H217=BO$6,$G217,0)-IF($I217=BO$6,$G217,0)</f>
        <v>0</v>
      </c>
      <c r="BP217" s="10">
        <f>+IF($H217=BP$6,$G217,0)-IF($I217=BP$6,$G217,0)</f>
        <v>0</v>
      </c>
      <c r="BQ217" s="10">
        <f>+IF($H217=BQ$6,$G217,0)-IF($I217=BQ$6,$G217,0)</f>
        <v>0</v>
      </c>
      <c r="BR217" s="10">
        <f>SUM(J217:BQ217)</f>
        <v>0</v>
      </c>
    </row>
    <row r="218" spans="2:70" s="9" customFormat="1" x14ac:dyDescent="0.25">
      <c r="B218" s="16"/>
      <c r="C218" s="11"/>
      <c r="D218" s="11"/>
      <c r="E218" s="11">
        <f>ROUND(IF(D218='[1]Liste choix'!$C$8,0,IF($H218=$S$6,(C218/1.14975*0.05*0.5),C218/1.14975*0.05)),2)</f>
        <v>0</v>
      </c>
      <c r="F218" s="11">
        <f>ROUND(IF(D218='[1]Liste choix'!$C$8,0,IF($H218=$S$6,C218/1.14975*0.09975*0.5,C218/1.14975*0.09975)),2)</f>
        <v>0</v>
      </c>
      <c r="G218" s="11">
        <f>C218-E218-F218</f>
        <v>0</v>
      </c>
      <c r="J218" s="10">
        <f>+IF($H218=$J$6,$G218,0)-IF($I218=$J$6,$G218,0)</f>
        <v>0</v>
      </c>
      <c r="K218" s="10">
        <f>+IF($H218=K$6,$G218,0)-IF($I218=K$6,$G218,0)</f>
        <v>0</v>
      </c>
      <c r="L218" s="10">
        <f>+IF($H218=L$6,$G218,0)-IF($I218=L$6,$G218,0)</f>
        <v>0</v>
      </c>
      <c r="M218" s="10">
        <f>+IF($H218=M$6,$G218,0)-IF($I218=M$6,$G218,0)</f>
        <v>0</v>
      </c>
      <c r="N218" s="10">
        <f>+IF($H218=N$6,$G218,0)-IF($I218=N$6,$G218,0)</f>
        <v>0</v>
      </c>
      <c r="O218" s="10">
        <f>+IF($H218=O$6,$G218,0)-IF($I218=O$6,$G218,0)</f>
        <v>0</v>
      </c>
      <c r="P218" s="10">
        <f>+IF($H218=P$6,$G218,0)-IF($I218=P$6,$G218,0)</f>
        <v>0</v>
      </c>
      <c r="Q218" s="10">
        <f>+IF($H218=Q$6,$G218,0)-IF($I218=Q$6,$G218,0)</f>
        <v>0</v>
      </c>
      <c r="R218" s="10">
        <f>+IF($H218=R$6,$G218,0)-IF($I218=R$6,$G218,0)</f>
        <v>0</v>
      </c>
      <c r="S218" s="10">
        <f>+IF($H218=S$6,$G218,0)-IF($I218=S$6,$G218,0)</f>
        <v>0</v>
      </c>
      <c r="T218" s="10">
        <f>+IF($H218=T$6,$G218,0)-IF($I218=T$6,$G218,0)</f>
        <v>0</v>
      </c>
      <c r="U218" s="10">
        <f>+IF($H218=U$6,$G218,0)-IF($I218=U$6,$G218,0)</f>
        <v>0</v>
      </c>
      <c r="V218" s="10">
        <f>+IF($H218=V$6,$G218,0)-IF($I218=V$6,$G218,0)</f>
        <v>0</v>
      </c>
      <c r="W218" s="10">
        <f>+IF($H218=W$6,$G218,0)-IF($I218=W$6,$G218,0)</f>
        <v>0</v>
      </c>
      <c r="X218" s="10">
        <f>+IF($H218=X$6,$G218,0)-IF($I218=X$6,$G218,0)</f>
        <v>0</v>
      </c>
      <c r="Y218" s="10">
        <f>+IF($H218=Y$6,$G218,0)-IF($I218=Y$6,$G218,0)</f>
        <v>0</v>
      </c>
      <c r="Z218" s="10">
        <f>+IF($H218=Z$6,$G218,0)-IF($I218=Z$6,$G218,0)</f>
        <v>0</v>
      </c>
      <c r="AA218" s="10">
        <f>+IF($H218=AA$6,$G218,0)-IF($I218=AA$6,$G218,0)</f>
        <v>0</v>
      </c>
      <c r="AB218" s="10">
        <f>+IF($H218=AB$6,$G218,0)-IF($I218=AB$6,$G218,0)</f>
        <v>0</v>
      </c>
      <c r="AC218" s="10">
        <f>+IF($H218=AC$6,$G218,0)-IF($I218=AC$6,$G218,0)</f>
        <v>0</v>
      </c>
      <c r="AD218" s="10">
        <f>+IF($H218=AD$6,$G218,0)-IF($I218=AD$6,$G218,0)</f>
        <v>0</v>
      </c>
      <c r="AE218" s="10">
        <f>+IF($H218=AE$6,$G218,0)-IF($I218=AE$6,$G218,0)</f>
        <v>0</v>
      </c>
      <c r="AF218" s="10">
        <f>+IF($H218=AF$6,$G218,0)-IF($I218=AF$6,$G218,0)</f>
        <v>0</v>
      </c>
      <c r="AG218" s="10">
        <f>+IF($H218=AG$6,$C218,0)-IF($I218=AG$6,$C218,0)</f>
        <v>0</v>
      </c>
      <c r="AH218" s="10">
        <f>+IF($H218=AH$6,$C218,0)-IF($I218=AH$6,$C218,0)</f>
        <v>0</v>
      </c>
      <c r="AI218" s="10">
        <f>+IF($H218=AI$6,$C218,0)-IF($I218=AI$6,$C218,0)</f>
        <v>0</v>
      </c>
      <c r="AJ218" s="10">
        <f>+IF($H218=AJ$6,$C218,0)-IF($I218=AJ$6,$C218,0)</f>
        <v>0</v>
      </c>
      <c r="AK218" s="10">
        <f>IF(D218="payée",$E218,0)</f>
        <v>0</v>
      </c>
      <c r="AL218" s="10">
        <f>IF(D218="payée",$F218,0)</f>
        <v>0</v>
      </c>
      <c r="AM218" s="10">
        <f>IF(D218="perçue",-$E218,0)</f>
        <v>0</v>
      </c>
      <c r="AN218" s="10">
        <f>IF(D218="perçue",-$F218,0)</f>
        <v>0</v>
      </c>
      <c r="AO218" s="10">
        <f>+IF($H218=AO$6,$G218,0)-IF($I218=AO$6,$G218,0)</f>
        <v>0</v>
      </c>
      <c r="AP218" s="10">
        <f>+IF($H218=AP$6,$G218,0)-IF($I218=AP$6,$G218,0)</f>
        <v>0</v>
      </c>
      <c r="AQ218" s="10">
        <f>+IF($H218=AQ$6,$G218,0)-IF($I218=AQ$6,$G218,0)</f>
        <v>0</v>
      </c>
      <c r="AR218" s="10">
        <f>+IF($H218=AR$6,$G218,0)-IF($I218=AR$6,$G218,0)</f>
        <v>0</v>
      </c>
      <c r="AS218" s="10">
        <f>+IF($H218=AS$6,$G218,0)-IF($I218=AS$6,$G218,0)</f>
        <v>0</v>
      </c>
      <c r="AT218" s="10">
        <f>+IF($H218=AT$6,$G218,0)-IF($I218=AT$6,$G218,0)</f>
        <v>0</v>
      </c>
      <c r="AU218" s="10">
        <f>+IF($H218=AU$6,$G218,0)-IF($I218=AU$6,$G218,0)</f>
        <v>0</v>
      </c>
      <c r="AV218" s="10">
        <f>+IF($H218=AV$6,$G218,0)-IF($I218=AV$6,$G218,0)</f>
        <v>0</v>
      </c>
      <c r="AW218" s="10">
        <f>+IF($H218=AW$6,$G218,0)-IF($I218=AW$6,$G218,0)</f>
        <v>0</v>
      </c>
      <c r="AX218" s="10">
        <f>+IF($H218=AX$6,$G218,0)-IF($I218=AX$6,$G218,0)</f>
        <v>0</v>
      </c>
      <c r="AY218" s="10">
        <f>+IF($H218=AY$6,$G218,0)-IF($I218=AY$6,$G218,0)</f>
        <v>0</v>
      </c>
      <c r="AZ218" s="10">
        <f>+IF($H218=AZ$6,$G218,0)-IF($I218=AZ$6,$G218,0)</f>
        <v>0</v>
      </c>
      <c r="BA218" s="10">
        <f>+IF($H218=BA$6,$C218,0)-IF($I218=BA$6,$C218,0)</f>
        <v>0</v>
      </c>
      <c r="BB218" s="10">
        <f>+IF($H218=BB$6,$C218,0)-IF($I218=BB$6,$C218,0)</f>
        <v>0</v>
      </c>
      <c r="BC218" s="10">
        <f>+IF($H218=BC$6,$C218,0)-IF($I218=BC$6,$C218,0)</f>
        <v>0</v>
      </c>
      <c r="BD218" s="10">
        <f>+IF($H218=BD$6,$C218,0)-IF($I218=BD$6,$C218,0)</f>
        <v>0</v>
      </c>
      <c r="BE218" s="10">
        <f>+IF($H218=BE$6,$C218,0)-IF($I218=BE$6,$C218,0)</f>
        <v>0</v>
      </c>
      <c r="BF218" s="10">
        <f>+IF($H218=BF$6,$C218,0)-IF($I218=BF$6,$C218,0)</f>
        <v>0</v>
      </c>
      <c r="BG218" s="10">
        <f>+IF($H218=BG$6,$C218,0)-IF($I218=BG$6,$C218,0)</f>
        <v>0</v>
      </c>
      <c r="BH218" s="10">
        <f>+IF($H218=BH$6,$C218,0)-IF($I218=BH$6,$C218,0)</f>
        <v>0</v>
      </c>
      <c r="BI218" s="10">
        <f>+IF($H218=BI$6,$G218,0)-IF($I218=BI$6,$G218,0)</f>
        <v>0</v>
      </c>
      <c r="BJ218" s="10">
        <f>+IF($H218=BJ$6,$G218,0)-IF($I218=BJ$6,$G218,0)</f>
        <v>0</v>
      </c>
      <c r="BK218" s="10">
        <f>+IF($H218=BK$6,$G218,0)-IF($I218=BK$6,$G218,0)</f>
        <v>0</v>
      </c>
      <c r="BL218" s="10">
        <f>+IF($H218=BL$6,$G218,0)-IF($I218=BL$6,$G218,0)</f>
        <v>0</v>
      </c>
      <c r="BM218" s="10">
        <f>+IF($H218=BM$6,$G218,0)-IF($I218=BM$6,$G218,0)</f>
        <v>0</v>
      </c>
      <c r="BN218" s="10">
        <f>+IF($H218=BN$6,$G218,0)-IF($I218=BN$6,$G218,0)</f>
        <v>0</v>
      </c>
      <c r="BO218" s="10">
        <f>+IF($H218=BO$6,$G218,0)-IF($I218=BO$6,$G218,0)</f>
        <v>0</v>
      </c>
      <c r="BP218" s="10">
        <f>+IF($H218=BP$6,$G218,0)-IF($I218=BP$6,$G218,0)</f>
        <v>0</v>
      </c>
      <c r="BQ218" s="10">
        <f>+IF($H218=BQ$6,$G218,0)-IF($I218=BQ$6,$G218,0)</f>
        <v>0</v>
      </c>
      <c r="BR218" s="10">
        <f>SUM(J218:BQ218)</f>
        <v>0</v>
      </c>
    </row>
    <row r="219" spans="2:70" s="9" customFormat="1" x14ac:dyDescent="0.25">
      <c r="B219" s="16"/>
      <c r="C219" s="11"/>
      <c r="D219" s="11"/>
      <c r="E219" s="11">
        <f>ROUND(IF(D219='[1]Liste choix'!$C$8,0,IF($H219=$S$6,(C219/1.14975*0.05*0.5),C219/1.14975*0.05)),2)</f>
        <v>0</v>
      </c>
      <c r="F219" s="11">
        <f>ROUND(IF(D219='[1]Liste choix'!$C$8,0,IF($H219=$S$6,C219/1.14975*0.09975*0.5,C219/1.14975*0.09975)),2)</f>
        <v>0</v>
      </c>
      <c r="G219" s="11">
        <f>C219-E219-F219</f>
        <v>0</v>
      </c>
      <c r="J219" s="10">
        <f>+IF($H219=$J$6,$G219,0)-IF($I219=$J$6,$G219,0)</f>
        <v>0</v>
      </c>
      <c r="K219" s="10">
        <f>+IF($H219=K$6,$G219,0)-IF($I219=K$6,$G219,0)</f>
        <v>0</v>
      </c>
      <c r="L219" s="10">
        <f>+IF($H219=L$6,$G219,0)-IF($I219=L$6,$G219,0)</f>
        <v>0</v>
      </c>
      <c r="M219" s="10">
        <f>+IF($H219=M$6,$G219,0)-IF($I219=M$6,$G219,0)</f>
        <v>0</v>
      </c>
      <c r="N219" s="10">
        <f>+IF($H219=N$6,$G219,0)-IF($I219=N$6,$G219,0)</f>
        <v>0</v>
      </c>
      <c r="O219" s="10">
        <f>+IF($H219=O$6,$G219,0)-IF($I219=O$6,$G219,0)</f>
        <v>0</v>
      </c>
      <c r="P219" s="10">
        <f>+IF($H219=P$6,$G219,0)-IF($I219=P$6,$G219,0)</f>
        <v>0</v>
      </c>
      <c r="Q219" s="10">
        <f>+IF($H219=Q$6,$G219,0)-IF($I219=Q$6,$G219,0)</f>
        <v>0</v>
      </c>
      <c r="R219" s="10">
        <f>+IF($H219=R$6,$G219,0)-IF($I219=R$6,$G219,0)</f>
        <v>0</v>
      </c>
      <c r="S219" s="10">
        <f>+IF($H219=S$6,$G219,0)-IF($I219=S$6,$G219,0)</f>
        <v>0</v>
      </c>
      <c r="T219" s="10">
        <f>+IF($H219=T$6,$G219,0)-IF($I219=T$6,$G219,0)</f>
        <v>0</v>
      </c>
      <c r="U219" s="10">
        <f>+IF($H219=U$6,$G219,0)-IF($I219=U$6,$G219,0)</f>
        <v>0</v>
      </c>
      <c r="V219" s="10">
        <f>+IF($H219=V$6,$G219,0)-IF($I219=V$6,$G219,0)</f>
        <v>0</v>
      </c>
      <c r="W219" s="10">
        <f>+IF($H219=W$6,$G219,0)-IF($I219=W$6,$G219,0)</f>
        <v>0</v>
      </c>
      <c r="X219" s="10">
        <f>+IF($H219=X$6,$G219,0)-IF($I219=X$6,$G219,0)</f>
        <v>0</v>
      </c>
      <c r="Y219" s="10">
        <f>+IF($H219=Y$6,$G219,0)-IF($I219=Y$6,$G219,0)</f>
        <v>0</v>
      </c>
      <c r="Z219" s="10">
        <f>+IF($H219=Z$6,$G219,0)-IF($I219=Z$6,$G219,0)</f>
        <v>0</v>
      </c>
      <c r="AA219" s="10">
        <f>+IF($H219=AA$6,$G219,0)-IF($I219=AA$6,$G219,0)</f>
        <v>0</v>
      </c>
      <c r="AB219" s="10">
        <f>+IF($H219=AB$6,$G219,0)-IF($I219=AB$6,$G219,0)</f>
        <v>0</v>
      </c>
      <c r="AC219" s="10">
        <f>+IF($H219=AC$6,$G219,0)-IF($I219=AC$6,$G219,0)</f>
        <v>0</v>
      </c>
      <c r="AD219" s="10">
        <f>+IF($H219=AD$6,$G219,0)-IF($I219=AD$6,$G219,0)</f>
        <v>0</v>
      </c>
      <c r="AE219" s="10">
        <f>+IF($H219=AE$6,$G219,0)-IF($I219=AE$6,$G219,0)</f>
        <v>0</v>
      </c>
      <c r="AF219" s="10">
        <f>+IF($H219=AF$6,$G219,0)-IF($I219=AF$6,$G219,0)</f>
        <v>0</v>
      </c>
      <c r="AG219" s="10">
        <f>+IF($H219=AG$6,$C219,0)-IF($I219=AG$6,$C219,0)</f>
        <v>0</v>
      </c>
      <c r="AH219" s="10">
        <f>+IF($H219=AH$6,$C219,0)-IF($I219=AH$6,$C219,0)</f>
        <v>0</v>
      </c>
      <c r="AI219" s="10">
        <f>+IF($H219=AI$6,$C219,0)-IF($I219=AI$6,$C219,0)</f>
        <v>0</v>
      </c>
      <c r="AJ219" s="10">
        <f>+IF($H219=AJ$6,$C219,0)-IF($I219=AJ$6,$C219,0)</f>
        <v>0</v>
      </c>
      <c r="AK219" s="10">
        <f>IF(D219="payée",$E219,0)</f>
        <v>0</v>
      </c>
      <c r="AL219" s="10">
        <f>IF(D219="payée",$F219,0)</f>
        <v>0</v>
      </c>
      <c r="AM219" s="10">
        <f>IF(D219="perçue",-$E219,0)</f>
        <v>0</v>
      </c>
      <c r="AN219" s="10">
        <f>IF(D219="perçue",-$F219,0)</f>
        <v>0</v>
      </c>
      <c r="AO219" s="10">
        <f>+IF($H219=AO$6,$G219,0)-IF($I219=AO$6,$G219,0)</f>
        <v>0</v>
      </c>
      <c r="AP219" s="10">
        <f>+IF($H219=AP$6,$G219,0)-IF($I219=AP$6,$G219,0)</f>
        <v>0</v>
      </c>
      <c r="AQ219" s="10">
        <f>+IF($H219=AQ$6,$G219,0)-IF($I219=AQ$6,$G219,0)</f>
        <v>0</v>
      </c>
      <c r="AR219" s="10">
        <f>+IF($H219=AR$6,$G219,0)-IF($I219=AR$6,$G219,0)</f>
        <v>0</v>
      </c>
      <c r="AS219" s="10">
        <f>+IF($H219=AS$6,$G219,0)-IF($I219=AS$6,$G219,0)</f>
        <v>0</v>
      </c>
      <c r="AT219" s="10">
        <f>+IF($H219=AT$6,$G219,0)-IF($I219=AT$6,$G219,0)</f>
        <v>0</v>
      </c>
      <c r="AU219" s="10">
        <f>+IF($H219=AU$6,$G219,0)-IF($I219=AU$6,$G219,0)</f>
        <v>0</v>
      </c>
      <c r="AV219" s="10">
        <f>+IF($H219=AV$6,$G219,0)-IF($I219=AV$6,$G219,0)</f>
        <v>0</v>
      </c>
      <c r="AW219" s="10">
        <f>+IF($H219=AW$6,$G219,0)-IF($I219=AW$6,$G219,0)</f>
        <v>0</v>
      </c>
      <c r="AX219" s="10">
        <f>+IF($H219=AX$6,$G219,0)-IF($I219=AX$6,$G219,0)</f>
        <v>0</v>
      </c>
      <c r="AY219" s="10">
        <f>+IF($H219=AY$6,$G219,0)-IF($I219=AY$6,$G219,0)</f>
        <v>0</v>
      </c>
      <c r="AZ219" s="10">
        <f>+IF($H219=AZ$6,$G219,0)-IF($I219=AZ$6,$G219,0)</f>
        <v>0</v>
      </c>
      <c r="BA219" s="10">
        <f>+IF($H219=BA$6,$C219,0)-IF($I219=BA$6,$C219,0)</f>
        <v>0</v>
      </c>
      <c r="BB219" s="10">
        <f>+IF($H219=BB$6,$C219,0)-IF($I219=BB$6,$C219,0)</f>
        <v>0</v>
      </c>
      <c r="BC219" s="10">
        <f>+IF($H219=BC$6,$C219,0)-IF($I219=BC$6,$C219,0)</f>
        <v>0</v>
      </c>
      <c r="BD219" s="10">
        <f>+IF($H219=BD$6,$C219,0)-IF($I219=BD$6,$C219,0)</f>
        <v>0</v>
      </c>
      <c r="BE219" s="10">
        <f>+IF($H219=BE$6,$C219,0)-IF($I219=BE$6,$C219,0)</f>
        <v>0</v>
      </c>
      <c r="BF219" s="10">
        <f>+IF($H219=BF$6,$C219,0)-IF($I219=BF$6,$C219,0)</f>
        <v>0</v>
      </c>
      <c r="BG219" s="10">
        <f>+IF($H219=BG$6,$C219,0)-IF($I219=BG$6,$C219,0)</f>
        <v>0</v>
      </c>
      <c r="BH219" s="10">
        <f>+IF($H219=BH$6,$C219,0)-IF($I219=BH$6,$C219,0)</f>
        <v>0</v>
      </c>
      <c r="BI219" s="10">
        <f>+IF($H219=BI$6,$G219,0)-IF($I219=BI$6,$G219,0)</f>
        <v>0</v>
      </c>
      <c r="BJ219" s="10">
        <f>+IF($H219=BJ$6,$G219,0)-IF($I219=BJ$6,$G219,0)</f>
        <v>0</v>
      </c>
      <c r="BK219" s="10">
        <f>+IF($H219=BK$6,$G219,0)-IF($I219=BK$6,$G219,0)</f>
        <v>0</v>
      </c>
      <c r="BL219" s="10">
        <f>+IF($H219=BL$6,$G219,0)-IF($I219=BL$6,$G219,0)</f>
        <v>0</v>
      </c>
      <c r="BM219" s="10">
        <f>+IF($H219=BM$6,$G219,0)-IF($I219=BM$6,$G219,0)</f>
        <v>0</v>
      </c>
      <c r="BN219" s="10">
        <f>+IF($H219=BN$6,$G219,0)-IF($I219=BN$6,$G219,0)</f>
        <v>0</v>
      </c>
      <c r="BO219" s="10">
        <f>+IF($H219=BO$6,$G219,0)-IF($I219=BO$6,$G219,0)</f>
        <v>0</v>
      </c>
      <c r="BP219" s="10">
        <f>+IF($H219=BP$6,$G219,0)-IF($I219=BP$6,$G219,0)</f>
        <v>0</v>
      </c>
      <c r="BQ219" s="10">
        <f>+IF($H219=BQ$6,$G219,0)-IF($I219=BQ$6,$G219,0)</f>
        <v>0</v>
      </c>
      <c r="BR219" s="10">
        <f>SUM(J219:BQ219)</f>
        <v>0</v>
      </c>
    </row>
    <row r="220" spans="2:70" s="9" customFormat="1" x14ac:dyDescent="0.25">
      <c r="B220" s="16"/>
      <c r="C220" s="11"/>
      <c r="D220" s="11"/>
      <c r="E220" s="11">
        <f>ROUND(IF(D220='[1]Liste choix'!$C$8,0,IF($H220=$S$6,(C220/1.14975*0.05*0.5),C220/1.14975*0.05)),2)</f>
        <v>0</v>
      </c>
      <c r="F220" s="11">
        <f>ROUND(IF(D220='[1]Liste choix'!$C$8,0,IF($H220=$S$6,C220/1.14975*0.09975*0.5,C220/1.14975*0.09975)),2)</f>
        <v>0</v>
      </c>
      <c r="G220" s="11">
        <f>C220-E220-F220</f>
        <v>0</v>
      </c>
      <c r="J220" s="10">
        <f>+IF($H220=$J$6,$G220,0)-IF($I220=$J$6,$G220,0)</f>
        <v>0</v>
      </c>
      <c r="K220" s="10">
        <f>+IF($H220=K$6,$G220,0)-IF($I220=K$6,$G220,0)</f>
        <v>0</v>
      </c>
      <c r="L220" s="10">
        <f>+IF($H220=L$6,$G220,0)-IF($I220=L$6,$G220,0)</f>
        <v>0</v>
      </c>
      <c r="M220" s="10">
        <f>+IF($H220=M$6,$G220,0)-IF($I220=M$6,$G220,0)</f>
        <v>0</v>
      </c>
      <c r="N220" s="10">
        <f>+IF($H220=N$6,$G220,0)-IF($I220=N$6,$G220,0)</f>
        <v>0</v>
      </c>
      <c r="O220" s="10">
        <f>+IF($H220=O$6,$G220,0)-IF($I220=O$6,$G220,0)</f>
        <v>0</v>
      </c>
      <c r="P220" s="10">
        <f>+IF($H220=P$6,$G220,0)-IF($I220=P$6,$G220,0)</f>
        <v>0</v>
      </c>
      <c r="Q220" s="10">
        <f>+IF($H220=Q$6,$G220,0)-IF($I220=Q$6,$G220,0)</f>
        <v>0</v>
      </c>
      <c r="R220" s="10">
        <f>+IF($H220=R$6,$G220,0)-IF($I220=R$6,$G220,0)</f>
        <v>0</v>
      </c>
      <c r="S220" s="10">
        <f>+IF($H220=S$6,$G220,0)-IF($I220=S$6,$G220,0)</f>
        <v>0</v>
      </c>
      <c r="T220" s="10">
        <f>+IF($H220=T$6,$G220,0)-IF($I220=T$6,$G220,0)</f>
        <v>0</v>
      </c>
      <c r="U220" s="10">
        <f>+IF($H220=U$6,$G220,0)-IF($I220=U$6,$G220,0)</f>
        <v>0</v>
      </c>
      <c r="V220" s="10">
        <f>+IF($H220=V$6,$G220,0)-IF($I220=V$6,$G220,0)</f>
        <v>0</v>
      </c>
      <c r="W220" s="10">
        <f>+IF($H220=W$6,$G220,0)-IF($I220=W$6,$G220,0)</f>
        <v>0</v>
      </c>
      <c r="X220" s="10">
        <f>+IF($H220=X$6,$G220,0)-IF($I220=X$6,$G220,0)</f>
        <v>0</v>
      </c>
      <c r="Y220" s="10">
        <f>+IF($H220=Y$6,$G220,0)-IF($I220=Y$6,$G220,0)</f>
        <v>0</v>
      </c>
      <c r="Z220" s="10">
        <f>+IF($H220=Z$6,$G220,0)-IF($I220=Z$6,$G220,0)</f>
        <v>0</v>
      </c>
      <c r="AA220" s="10">
        <f>+IF($H220=AA$6,$G220,0)-IF($I220=AA$6,$G220,0)</f>
        <v>0</v>
      </c>
      <c r="AB220" s="10">
        <f>+IF($H220=AB$6,$G220,0)-IF($I220=AB$6,$G220,0)</f>
        <v>0</v>
      </c>
      <c r="AC220" s="10">
        <f>+IF($H220=AC$6,$G220,0)-IF($I220=AC$6,$G220,0)</f>
        <v>0</v>
      </c>
      <c r="AD220" s="10">
        <f>+IF($H220=AD$6,$G220,0)-IF($I220=AD$6,$G220,0)</f>
        <v>0</v>
      </c>
      <c r="AE220" s="10">
        <f>+IF($H220=AE$6,$G220,0)-IF($I220=AE$6,$G220,0)</f>
        <v>0</v>
      </c>
      <c r="AF220" s="10">
        <f>+IF($H220=AF$6,$G220,0)-IF($I220=AF$6,$G220,0)</f>
        <v>0</v>
      </c>
      <c r="AG220" s="10">
        <f>+IF($H220=AG$6,$C220,0)-IF($I220=AG$6,$C220,0)</f>
        <v>0</v>
      </c>
      <c r="AH220" s="10">
        <f>+IF($H220=AH$6,$C220,0)-IF($I220=AH$6,$C220,0)</f>
        <v>0</v>
      </c>
      <c r="AI220" s="10">
        <f>+IF($H220=AI$6,$C220,0)-IF($I220=AI$6,$C220,0)</f>
        <v>0</v>
      </c>
      <c r="AJ220" s="10">
        <f>+IF($H220=AJ$6,$C220,0)-IF($I220=AJ$6,$C220,0)</f>
        <v>0</v>
      </c>
      <c r="AK220" s="10">
        <f>IF(D220="payée",$E220,0)</f>
        <v>0</v>
      </c>
      <c r="AL220" s="10">
        <f>IF(D220="payée",$F220,0)</f>
        <v>0</v>
      </c>
      <c r="AM220" s="10">
        <f>IF(D220="perçue",-$E220,0)</f>
        <v>0</v>
      </c>
      <c r="AN220" s="10">
        <f>IF(D220="perçue",-$F220,0)</f>
        <v>0</v>
      </c>
      <c r="AO220" s="10">
        <f>+IF($H220=AO$6,$G220,0)-IF($I220=AO$6,$G220,0)</f>
        <v>0</v>
      </c>
      <c r="AP220" s="10">
        <f>+IF($H220=AP$6,$G220,0)-IF($I220=AP$6,$G220,0)</f>
        <v>0</v>
      </c>
      <c r="AQ220" s="10">
        <f>+IF($H220=AQ$6,$G220,0)-IF($I220=AQ$6,$G220,0)</f>
        <v>0</v>
      </c>
      <c r="AR220" s="10">
        <f>+IF($H220=AR$6,$G220,0)-IF($I220=AR$6,$G220,0)</f>
        <v>0</v>
      </c>
      <c r="AS220" s="10">
        <f>+IF($H220=AS$6,$G220,0)-IF($I220=AS$6,$G220,0)</f>
        <v>0</v>
      </c>
      <c r="AT220" s="10">
        <f>+IF($H220=AT$6,$G220,0)-IF($I220=AT$6,$G220,0)</f>
        <v>0</v>
      </c>
      <c r="AU220" s="10">
        <f>+IF($H220=AU$6,$G220,0)-IF($I220=AU$6,$G220,0)</f>
        <v>0</v>
      </c>
      <c r="AV220" s="10">
        <f>+IF($H220=AV$6,$G220,0)-IF($I220=AV$6,$G220,0)</f>
        <v>0</v>
      </c>
      <c r="AW220" s="10">
        <f>+IF($H220=AW$6,$G220,0)-IF($I220=AW$6,$G220,0)</f>
        <v>0</v>
      </c>
      <c r="AX220" s="10">
        <f>+IF($H220=AX$6,$G220,0)-IF($I220=AX$6,$G220,0)</f>
        <v>0</v>
      </c>
      <c r="AY220" s="10">
        <f>+IF($H220=AY$6,$G220,0)-IF($I220=AY$6,$G220,0)</f>
        <v>0</v>
      </c>
      <c r="AZ220" s="10">
        <f>+IF($H220=AZ$6,$G220,0)-IF($I220=AZ$6,$G220,0)</f>
        <v>0</v>
      </c>
      <c r="BA220" s="10">
        <f>+IF($H220=BA$6,$C220,0)-IF($I220=BA$6,$C220,0)</f>
        <v>0</v>
      </c>
      <c r="BB220" s="10">
        <f>+IF($H220=BB$6,$C220,0)-IF($I220=BB$6,$C220,0)</f>
        <v>0</v>
      </c>
      <c r="BC220" s="10">
        <f>+IF($H220=BC$6,$C220,0)-IF($I220=BC$6,$C220,0)</f>
        <v>0</v>
      </c>
      <c r="BD220" s="10">
        <f>+IF($H220=BD$6,$C220,0)-IF($I220=BD$6,$C220,0)</f>
        <v>0</v>
      </c>
      <c r="BE220" s="10">
        <f>+IF($H220=BE$6,$C220,0)-IF($I220=BE$6,$C220,0)</f>
        <v>0</v>
      </c>
      <c r="BF220" s="10">
        <f>+IF($H220=BF$6,$C220,0)-IF($I220=BF$6,$C220,0)</f>
        <v>0</v>
      </c>
      <c r="BG220" s="10">
        <f>+IF($H220=BG$6,$C220,0)-IF($I220=BG$6,$C220,0)</f>
        <v>0</v>
      </c>
      <c r="BH220" s="10">
        <f>+IF($H220=BH$6,$C220,0)-IF($I220=BH$6,$C220,0)</f>
        <v>0</v>
      </c>
      <c r="BI220" s="10">
        <f>+IF($H220=BI$6,$G220,0)-IF($I220=BI$6,$G220,0)</f>
        <v>0</v>
      </c>
      <c r="BJ220" s="10">
        <f>+IF($H220=BJ$6,$G220,0)-IF($I220=BJ$6,$G220,0)</f>
        <v>0</v>
      </c>
      <c r="BK220" s="10">
        <f>+IF($H220=BK$6,$G220,0)-IF($I220=BK$6,$G220,0)</f>
        <v>0</v>
      </c>
      <c r="BL220" s="10">
        <f>+IF($H220=BL$6,$G220,0)-IF($I220=BL$6,$G220,0)</f>
        <v>0</v>
      </c>
      <c r="BM220" s="10">
        <f>+IF($H220=BM$6,$G220,0)-IF($I220=BM$6,$G220,0)</f>
        <v>0</v>
      </c>
      <c r="BN220" s="10">
        <f>+IF($H220=BN$6,$G220,0)-IF($I220=BN$6,$G220,0)</f>
        <v>0</v>
      </c>
      <c r="BO220" s="10">
        <f>+IF($H220=BO$6,$G220,0)-IF($I220=BO$6,$G220,0)</f>
        <v>0</v>
      </c>
      <c r="BP220" s="10">
        <f>+IF($H220=BP$6,$G220,0)-IF($I220=BP$6,$G220,0)</f>
        <v>0</v>
      </c>
      <c r="BQ220" s="10">
        <f>+IF($H220=BQ$6,$G220,0)-IF($I220=BQ$6,$G220,0)</f>
        <v>0</v>
      </c>
      <c r="BR220" s="10">
        <f>SUM(J220:BQ220)</f>
        <v>0</v>
      </c>
    </row>
    <row r="221" spans="2:70" s="9" customFormat="1" x14ac:dyDescent="0.25">
      <c r="B221" s="16"/>
      <c r="C221" s="11"/>
      <c r="D221" s="11"/>
      <c r="E221" s="11">
        <f>ROUND(IF(D221='[1]Liste choix'!$C$8,0,IF($H221=$S$6,(C221/1.14975*0.05*0.5),C221/1.14975*0.05)),2)</f>
        <v>0</v>
      </c>
      <c r="F221" s="11">
        <f>ROUND(IF(D221='[1]Liste choix'!$C$8,0,IF($H221=$S$6,C221/1.14975*0.09975*0.5,C221/1.14975*0.09975)),2)</f>
        <v>0</v>
      </c>
      <c r="G221" s="11">
        <f>C221-E221-F221</f>
        <v>0</v>
      </c>
      <c r="J221" s="10">
        <f>+IF($H221=$J$6,$G221,0)-IF($I221=$J$6,$G221,0)</f>
        <v>0</v>
      </c>
      <c r="K221" s="10">
        <f>+IF($H221=K$6,$G221,0)-IF($I221=K$6,$G221,0)</f>
        <v>0</v>
      </c>
      <c r="L221" s="10">
        <f>+IF($H221=L$6,$G221,0)-IF($I221=L$6,$G221,0)</f>
        <v>0</v>
      </c>
      <c r="M221" s="10">
        <f>+IF($H221=M$6,$G221,0)-IF($I221=M$6,$G221,0)</f>
        <v>0</v>
      </c>
      <c r="N221" s="10">
        <f>+IF($H221=N$6,$G221,0)-IF($I221=N$6,$G221,0)</f>
        <v>0</v>
      </c>
      <c r="O221" s="10">
        <f>+IF($H221=O$6,$G221,0)-IF($I221=O$6,$G221,0)</f>
        <v>0</v>
      </c>
      <c r="P221" s="10">
        <f>+IF($H221=P$6,$G221,0)-IF($I221=P$6,$G221,0)</f>
        <v>0</v>
      </c>
      <c r="Q221" s="10">
        <f>+IF($H221=Q$6,$G221,0)-IF($I221=Q$6,$G221,0)</f>
        <v>0</v>
      </c>
      <c r="R221" s="10">
        <f>+IF($H221=R$6,$G221,0)-IF($I221=R$6,$G221,0)</f>
        <v>0</v>
      </c>
      <c r="S221" s="10">
        <f>+IF($H221=S$6,$G221,0)-IF($I221=S$6,$G221,0)</f>
        <v>0</v>
      </c>
      <c r="T221" s="10">
        <f>+IF($H221=T$6,$G221,0)-IF($I221=T$6,$G221,0)</f>
        <v>0</v>
      </c>
      <c r="U221" s="10">
        <f>+IF($H221=U$6,$G221,0)-IF($I221=U$6,$G221,0)</f>
        <v>0</v>
      </c>
      <c r="V221" s="10">
        <f>+IF($H221=V$6,$G221,0)-IF($I221=V$6,$G221,0)</f>
        <v>0</v>
      </c>
      <c r="W221" s="10">
        <f>+IF($H221=W$6,$G221,0)-IF($I221=W$6,$G221,0)</f>
        <v>0</v>
      </c>
      <c r="X221" s="10">
        <f>+IF($H221=X$6,$G221,0)-IF($I221=X$6,$G221,0)</f>
        <v>0</v>
      </c>
      <c r="Y221" s="10">
        <f>+IF($H221=Y$6,$G221,0)-IF($I221=Y$6,$G221,0)</f>
        <v>0</v>
      </c>
      <c r="Z221" s="10">
        <f>+IF($H221=Z$6,$G221,0)-IF($I221=Z$6,$G221,0)</f>
        <v>0</v>
      </c>
      <c r="AA221" s="10">
        <f>+IF($H221=AA$6,$G221,0)-IF($I221=AA$6,$G221,0)</f>
        <v>0</v>
      </c>
      <c r="AB221" s="10">
        <f>+IF($H221=AB$6,$G221,0)-IF($I221=AB$6,$G221,0)</f>
        <v>0</v>
      </c>
      <c r="AC221" s="10">
        <f>+IF($H221=AC$6,$G221,0)-IF($I221=AC$6,$G221,0)</f>
        <v>0</v>
      </c>
      <c r="AD221" s="10">
        <f>+IF($H221=AD$6,$G221,0)-IF($I221=AD$6,$G221,0)</f>
        <v>0</v>
      </c>
      <c r="AE221" s="10">
        <f>+IF($H221=AE$6,$G221,0)-IF($I221=AE$6,$G221,0)</f>
        <v>0</v>
      </c>
      <c r="AF221" s="10">
        <f>+IF($H221=AF$6,$G221,0)-IF($I221=AF$6,$G221,0)</f>
        <v>0</v>
      </c>
      <c r="AG221" s="10">
        <f>+IF($H221=AG$6,$C221,0)-IF($I221=AG$6,$C221,0)</f>
        <v>0</v>
      </c>
      <c r="AH221" s="10">
        <f>+IF($H221=AH$6,$C221,0)-IF($I221=AH$6,$C221,0)</f>
        <v>0</v>
      </c>
      <c r="AI221" s="10">
        <f>+IF($H221=AI$6,$C221,0)-IF($I221=AI$6,$C221,0)</f>
        <v>0</v>
      </c>
      <c r="AJ221" s="10">
        <f>+IF($H221=AJ$6,$C221,0)-IF($I221=AJ$6,$C221,0)</f>
        <v>0</v>
      </c>
      <c r="AK221" s="10">
        <f>IF(D221="payée",$E221,0)</f>
        <v>0</v>
      </c>
      <c r="AL221" s="10">
        <f>IF(D221="payée",$F221,0)</f>
        <v>0</v>
      </c>
      <c r="AM221" s="10">
        <f>IF(D221="perçue",-$E221,0)</f>
        <v>0</v>
      </c>
      <c r="AN221" s="10">
        <f>IF(D221="perçue",-$F221,0)</f>
        <v>0</v>
      </c>
      <c r="AO221" s="10">
        <f>+IF($H221=AO$6,$G221,0)-IF($I221=AO$6,$G221,0)</f>
        <v>0</v>
      </c>
      <c r="AP221" s="10">
        <f>+IF($H221=AP$6,$G221,0)-IF($I221=AP$6,$G221,0)</f>
        <v>0</v>
      </c>
      <c r="AQ221" s="10">
        <f>+IF($H221=AQ$6,$G221,0)-IF($I221=AQ$6,$G221,0)</f>
        <v>0</v>
      </c>
      <c r="AR221" s="10">
        <f>+IF($H221=AR$6,$G221,0)-IF($I221=AR$6,$G221,0)</f>
        <v>0</v>
      </c>
      <c r="AS221" s="10">
        <f>+IF($H221=AS$6,$G221,0)-IF($I221=AS$6,$G221,0)</f>
        <v>0</v>
      </c>
      <c r="AT221" s="10">
        <f>+IF($H221=AT$6,$G221,0)-IF($I221=AT$6,$G221,0)</f>
        <v>0</v>
      </c>
      <c r="AU221" s="10">
        <f>+IF($H221=AU$6,$G221,0)-IF($I221=AU$6,$G221,0)</f>
        <v>0</v>
      </c>
      <c r="AV221" s="10">
        <f>+IF($H221=AV$6,$G221,0)-IF($I221=AV$6,$G221,0)</f>
        <v>0</v>
      </c>
      <c r="AW221" s="10">
        <f>+IF($H221=AW$6,$G221,0)-IF($I221=AW$6,$G221,0)</f>
        <v>0</v>
      </c>
      <c r="AX221" s="10">
        <f>+IF($H221=AX$6,$G221,0)-IF($I221=AX$6,$G221,0)</f>
        <v>0</v>
      </c>
      <c r="AY221" s="10">
        <f>+IF($H221=AY$6,$G221,0)-IF($I221=AY$6,$G221,0)</f>
        <v>0</v>
      </c>
      <c r="AZ221" s="10">
        <f>+IF($H221=AZ$6,$G221,0)-IF($I221=AZ$6,$G221,0)</f>
        <v>0</v>
      </c>
      <c r="BA221" s="10">
        <f>+IF($H221=BA$6,$C221,0)-IF($I221=BA$6,$C221,0)</f>
        <v>0</v>
      </c>
      <c r="BB221" s="10">
        <f>+IF($H221=BB$6,$C221,0)-IF($I221=BB$6,$C221,0)</f>
        <v>0</v>
      </c>
      <c r="BC221" s="10">
        <f>+IF($H221=BC$6,$C221,0)-IF($I221=BC$6,$C221,0)</f>
        <v>0</v>
      </c>
      <c r="BD221" s="10">
        <f>+IF($H221=BD$6,$C221,0)-IF($I221=BD$6,$C221,0)</f>
        <v>0</v>
      </c>
      <c r="BE221" s="10">
        <f>+IF($H221=BE$6,$C221,0)-IF($I221=BE$6,$C221,0)</f>
        <v>0</v>
      </c>
      <c r="BF221" s="10">
        <f>+IF($H221=BF$6,$C221,0)-IF($I221=BF$6,$C221,0)</f>
        <v>0</v>
      </c>
      <c r="BG221" s="10">
        <f>+IF($H221=BG$6,$C221,0)-IF($I221=BG$6,$C221,0)</f>
        <v>0</v>
      </c>
      <c r="BH221" s="10">
        <f>+IF($H221=BH$6,$C221,0)-IF($I221=BH$6,$C221,0)</f>
        <v>0</v>
      </c>
      <c r="BI221" s="10">
        <f>+IF($H221=BI$6,$G221,0)-IF($I221=BI$6,$G221,0)</f>
        <v>0</v>
      </c>
      <c r="BJ221" s="10">
        <f>+IF($H221=BJ$6,$G221,0)-IF($I221=BJ$6,$G221,0)</f>
        <v>0</v>
      </c>
      <c r="BK221" s="10">
        <f>+IF($H221=BK$6,$G221,0)-IF($I221=BK$6,$G221,0)</f>
        <v>0</v>
      </c>
      <c r="BL221" s="10">
        <f>+IF($H221=BL$6,$G221,0)-IF($I221=BL$6,$G221,0)</f>
        <v>0</v>
      </c>
      <c r="BM221" s="10">
        <f>+IF($H221=BM$6,$G221,0)-IF($I221=BM$6,$G221,0)</f>
        <v>0</v>
      </c>
      <c r="BN221" s="10">
        <f>+IF($H221=BN$6,$G221,0)-IF($I221=BN$6,$G221,0)</f>
        <v>0</v>
      </c>
      <c r="BO221" s="10">
        <f>+IF($H221=BO$6,$G221,0)-IF($I221=BO$6,$G221,0)</f>
        <v>0</v>
      </c>
      <c r="BP221" s="10">
        <f>+IF($H221=BP$6,$G221,0)-IF($I221=BP$6,$G221,0)</f>
        <v>0</v>
      </c>
      <c r="BQ221" s="10">
        <f>+IF($H221=BQ$6,$G221,0)-IF($I221=BQ$6,$G221,0)</f>
        <v>0</v>
      </c>
      <c r="BR221" s="10">
        <f>SUM(J221:BQ221)</f>
        <v>0</v>
      </c>
    </row>
    <row r="222" spans="2:70" s="9" customFormat="1" x14ac:dyDescent="0.25">
      <c r="B222" s="16"/>
      <c r="C222" s="11"/>
      <c r="D222" s="11"/>
      <c r="E222" s="11">
        <f>ROUND(IF(D222='[1]Liste choix'!$C$8,0,IF($H222=$S$6,(C222/1.14975*0.05*0.5),C222/1.14975*0.05)),2)</f>
        <v>0</v>
      </c>
      <c r="F222" s="11">
        <f>ROUND(IF(D222='[1]Liste choix'!$C$8,0,IF($H222=$S$6,C222/1.14975*0.09975*0.5,C222/1.14975*0.09975)),2)</f>
        <v>0</v>
      </c>
      <c r="G222" s="11">
        <f>C222-E222-F222</f>
        <v>0</v>
      </c>
      <c r="J222" s="10">
        <f>+IF($H222=$J$6,$G222,0)-IF($I222=$J$6,$G222,0)</f>
        <v>0</v>
      </c>
      <c r="K222" s="10">
        <f>+IF($H222=K$6,$G222,0)-IF($I222=K$6,$G222,0)</f>
        <v>0</v>
      </c>
      <c r="L222" s="10">
        <f>+IF($H222=L$6,$G222,0)-IF($I222=L$6,$G222,0)</f>
        <v>0</v>
      </c>
      <c r="M222" s="10">
        <f>+IF($H222=M$6,$G222,0)-IF($I222=M$6,$G222,0)</f>
        <v>0</v>
      </c>
      <c r="N222" s="10">
        <f>+IF($H222=N$6,$G222,0)-IF($I222=N$6,$G222,0)</f>
        <v>0</v>
      </c>
      <c r="O222" s="10">
        <f>+IF($H222=O$6,$G222,0)-IF($I222=O$6,$G222,0)</f>
        <v>0</v>
      </c>
      <c r="P222" s="10">
        <f>+IF($H222=P$6,$G222,0)-IF($I222=P$6,$G222,0)</f>
        <v>0</v>
      </c>
      <c r="Q222" s="10">
        <f>+IF($H222=Q$6,$G222,0)-IF($I222=Q$6,$G222,0)</f>
        <v>0</v>
      </c>
      <c r="R222" s="10">
        <f>+IF($H222=R$6,$G222,0)-IF($I222=R$6,$G222,0)</f>
        <v>0</v>
      </c>
      <c r="S222" s="10">
        <f>+IF($H222=S$6,$G222,0)-IF($I222=S$6,$G222,0)</f>
        <v>0</v>
      </c>
      <c r="T222" s="10">
        <f>+IF($H222=T$6,$G222,0)-IF($I222=T$6,$G222,0)</f>
        <v>0</v>
      </c>
      <c r="U222" s="10">
        <f>+IF($H222=U$6,$G222,0)-IF($I222=U$6,$G222,0)</f>
        <v>0</v>
      </c>
      <c r="V222" s="10">
        <f>+IF($H222=V$6,$G222,0)-IF($I222=V$6,$G222,0)</f>
        <v>0</v>
      </c>
      <c r="W222" s="10">
        <f>+IF($H222=W$6,$G222,0)-IF($I222=W$6,$G222,0)</f>
        <v>0</v>
      </c>
      <c r="X222" s="10">
        <f>+IF($H222=X$6,$G222,0)-IF($I222=X$6,$G222,0)</f>
        <v>0</v>
      </c>
      <c r="Y222" s="10">
        <f>+IF($H222=Y$6,$G222,0)-IF($I222=Y$6,$G222,0)</f>
        <v>0</v>
      </c>
      <c r="Z222" s="10">
        <f>+IF($H222=Z$6,$G222,0)-IF($I222=Z$6,$G222,0)</f>
        <v>0</v>
      </c>
      <c r="AA222" s="10">
        <f>+IF($H222=AA$6,$G222,0)-IF($I222=AA$6,$G222,0)</f>
        <v>0</v>
      </c>
      <c r="AB222" s="10">
        <f>+IF($H222=AB$6,$G222,0)-IF($I222=AB$6,$G222,0)</f>
        <v>0</v>
      </c>
      <c r="AC222" s="10">
        <f>+IF($H222=AC$6,$G222,0)-IF($I222=AC$6,$G222,0)</f>
        <v>0</v>
      </c>
      <c r="AD222" s="10">
        <f>+IF($H222=AD$6,$G222,0)-IF($I222=AD$6,$G222,0)</f>
        <v>0</v>
      </c>
      <c r="AE222" s="10">
        <f>+IF($H222=AE$6,$G222,0)-IF($I222=AE$6,$G222,0)</f>
        <v>0</v>
      </c>
      <c r="AF222" s="10">
        <f>+IF($H222=AF$6,$G222,0)-IF($I222=AF$6,$G222,0)</f>
        <v>0</v>
      </c>
      <c r="AG222" s="10">
        <f>+IF($H222=AG$6,$C222,0)-IF($I222=AG$6,$C222,0)</f>
        <v>0</v>
      </c>
      <c r="AH222" s="10">
        <f>+IF($H222=AH$6,$C222,0)-IF($I222=AH$6,$C222,0)</f>
        <v>0</v>
      </c>
      <c r="AI222" s="10">
        <f>+IF($H222=AI$6,$C222,0)-IF($I222=AI$6,$C222,0)</f>
        <v>0</v>
      </c>
      <c r="AJ222" s="10">
        <f>+IF($H222=AJ$6,$C222,0)-IF($I222=AJ$6,$C222,0)</f>
        <v>0</v>
      </c>
      <c r="AK222" s="10">
        <f>IF(D222="payée",$E222,0)</f>
        <v>0</v>
      </c>
      <c r="AL222" s="10">
        <f>IF(D222="payée",$F222,0)</f>
        <v>0</v>
      </c>
      <c r="AM222" s="10">
        <f>IF(D222="perçue",-$E222,0)</f>
        <v>0</v>
      </c>
      <c r="AN222" s="10">
        <f>IF(D222="perçue",-$F222,0)</f>
        <v>0</v>
      </c>
      <c r="AO222" s="10">
        <f>+IF($H222=AO$6,$G222,0)-IF($I222=AO$6,$G222,0)</f>
        <v>0</v>
      </c>
      <c r="AP222" s="10">
        <f>+IF($H222=AP$6,$G222,0)-IF($I222=AP$6,$G222,0)</f>
        <v>0</v>
      </c>
      <c r="AQ222" s="10">
        <f>+IF($H222=AQ$6,$G222,0)-IF($I222=AQ$6,$G222,0)</f>
        <v>0</v>
      </c>
      <c r="AR222" s="10">
        <f>+IF($H222=AR$6,$G222,0)-IF($I222=AR$6,$G222,0)</f>
        <v>0</v>
      </c>
      <c r="AS222" s="10">
        <f>+IF($H222=AS$6,$G222,0)-IF($I222=AS$6,$G222,0)</f>
        <v>0</v>
      </c>
      <c r="AT222" s="10">
        <f>+IF($H222=AT$6,$G222,0)-IF($I222=AT$6,$G222,0)</f>
        <v>0</v>
      </c>
      <c r="AU222" s="10">
        <f>+IF($H222=AU$6,$G222,0)-IF($I222=AU$6,$G222,0)</f>
        <v>0</v>
      </c>
      <c r="AV222" s="10">
        <f>+IF($H222=AV$6,$G222,0)-IF($I222=AV$6,$G222,0)</f>
        <v>0</v>
      </c>
      <c r="AW222" s="10">
        <f>+IF($H222=AW$6,$G222,0)-IF($I222=AW$6,$G222,0)</f>
        <v>0</v>
      </c>
      <c r="AX222" s="10">
        <f>+IF($H222=AX$6,$G222,0)-IF($I222=AX$6,$G222,0)</f>
        <v>0</v>
      </c>
      <c r="AY222" s="10">
        <f>+IF($H222=AY$6,$G222,0)-IF($I222=AY$6,$G222,0)</f>
        <v>0</v>
      </c>
      <c r="AZ222" s="10">
        <f>+IF($H222=AZ$6,$G222,0)-IF($I222=AZ$6,$G222,0)</f>
        <v>0</v>
      </c>
      <c r="BA222" s="10">
        <f>+IF($H222=BA$6,$C222,0)-IF($I222=BA$6,$C222,0)</f>
        <v>0</v>
      </c>
      <c r="BB222" s="10">
        <f>+IF($H222=BB$6,$C222,0)-IF($I222=BB$6,$C222,0)</f>
        <v>0</v>
      </c>
      <c r="BC222" s="10">
        <f>+IF($H222=BC$6,$C222,0)-IF($I222=BC$6,$C222,0)</f>
        <v>0</v>
      </c>
      <c r="BD222" s="10">
        <f>+IF($H222=BD$6,$C222,0)-IF($I222=BD$6,$C222,0)</f>
        <v>0</v>
      </c>
      <c r="BE222" s="10">
        <f>+IF($H222=BE$6,$C222,0)-IF($I222=BE$6,$C222,0)</f>
        <v>0</v>
      </c>
      <c r="BF222" s="10">
        <f>+IF($H222=BF$6,$C222,0)-IF($I222=BF$6,$C222,0)</f>
        <v>0</v>
      </c>
      <c r="BG222" s="10">
        <f>+IF($H222=BG$6,$C222,0)-IF($I222=BG$6,$C222,0)</f>
        <v>0</v>
      </c>
      <c r="BH222" s="10">
        <f>+IF($H222=BH$6,$C222,0)-IF($I222=BH$6,$C222,0)</f>
        <v>0</v>
      </c>
      <c r="BI222" s="10">
        <f>+IF($H222=BI$6,$G222,0)-IF($I222=BI$6,$G222,0)</f>
        <v>0</v>
      </c>
      <c r="BJ222" s="10">
        <f>+IF($H222=BJ$6,$G222,0)-IF($I222=BJ$6,$G222,0)</f>
        <v>0</v>
      </c>
      <c r="BK222" s="10">
        <f>+IF($H222=BK$6,$G222,0)-IF($I222=BK$6,$G222,0)</f>
        <v>0</v>
      </c>
      <c r="BL222" s="10">
        <f>+IF($H222=BL$6,$G222,0)-IF($I222=BL$6,$G222,0)</f>
        <v>0</v>
      </c>
      <c r="BM222" s="10">
        <f>+IF($H222=BM$6,$G222,0)-IF($I222=BM$6,$G222,0)</f>
        <v>0</v>
      </c>
      <c r="BN222" s="10">
        <f>+IF($H222=BN$6,$G222,0)-IF($I222=BN$6,$G222,0)</f>
        <v>0</v>
      </c>
      <c r="BO222" s="10">
        <f>+IF($H222=BO$6,$G222,0)-IF($I222=BO$6,$G222,0)</f>
        <v>0</v>
      </c>
      <c r="BP222" s="10">
        <f>+IF($H222=BP$6,$G222,0)-IF($I222=BP$6,$G222,0)</f>
        <v>0</v>
      </c>
      <c r="BQ222" s="10">
        <f>+IF($H222=BQ$6,$G222,0)-IF($I222=BQ$6,$G222,0)</f>
        <v>0</v>
      </c>
      <c r="BR222" s="10">
        <f>SUM(J222:BQ222)</f>
        <v>0</v>
      </c>
    </row>
    <row r="223" spans="2:70" s="9" customFormat="1" x14ac:dyDescent="0.25">
      <c r="B223" s="16"/>
      <c r="C223" s="11"/>
      <c r="D223" s="11"/>
      <c r="E223" s="11">
        <f>ROUND(IF(D223='[1]Liste choix'!$C$8,0,IF($H223=$S$6,(C223/1.14975*0.05*0.5),C223/1.14975*0.05)),2)</f>
        <v>0</v>
      </c>
      <c r="F223" s="11">
        <f>ROUND(IF(D223='[1]Liste choix'!$C$8,0,IF($H223=$S$6,C223/1.14975*0.09975*0.5,C223/1.14975*0.09975)),2)</f>
        <v>0</v>
      </c>
      <c r="G223" s="11">
        <f>C223-E223-F223</f>
        <v>0</v>
      </c>
      <c r="J223" s="10">
        <f>+IF($H223=$J$6,$G223,0)-IF($I223=$J$6,$G223,0)</f>
        <v>0</v>
      </c>
      <c r="K223" s="10">
        <f>+IF($H223=K$6,$G223,0)-IF($I223=K$6,$G223,0)</f>
        <v>0</v>
      </c>
      <c r="L223" s="10">
        <f>+IF($H223=L$6,$G223,0)-IF($I223=L$6,$G223,0)</f>
        <v>0</v>
      </c>
      <c r="M223" s="10">
        <f>+IF($H223=M$6,$G223,0)-IF($I223=M$6,$G223,0)</f>
        <v>0</v>
      </c>
      <c r="N223" s="10">
        <f>+IF($H223=N$6,$G223,0)-IF($I223=N$6,$G223,0)</f>
        <v>0</v>
      </c>
      <c r="O223" s="10">
        <f>+IF($H223=O$6,$G223,0)-IF($I223=O$6,$G223,0)</f>
        <v>0</v>
      </c>
      <c r="P223" s="10">
        <f>+IF($H223=P$6,$G223,0)-IF($I223=P$6,$G223,0)</f>
        <v>0</v>
      </c>
      <c r="Q223" s="10">
        <f>+IF($H223=Q$6,$G223,0)-IF($I223=Q$6,$G223,0)</f>
        <v>0</v>
      </c>
      <c r="R223" s="10">
        <f>+IF($H223=R$6,$G223,0)-IF($I223=R$6,$G223,0)</f>
        <v>0</v>
      </c>
      <c r="S223" s="10">
        <f>+IF($H223=S$6,$G223,0)-IF($I223=S$6,$G223,0)</f>
        <v>0</v>
      </c>
      <c r="T223" s="10">
        <f>+IF($H223=T$6,$G223,0)-IF($I223=T$6,$G223,0)</f>
        <v>0</v>
      </c>
      <c r="U223" s="10">
        <f>+IF($H223=U$6,$G223,0)-IF($I223=U$6,$G223,0)</f>
        <v>0</v>
      </c>
      <c r="V223" s="10">
        <f>+IF($H223=V$6,$G223,0)-IF($I223=V$6,$G223,0)</f>
        <v>0</v>
      </c>
      <c r="W223" s="10">
        <f>+IF($H223=W$6,$G223,0)-IF($I223=W$6,$G223,0)</f>
        <v>0</v>
      </c>
      <c r="X223" s="10">
        <f>+IF($H223=X$6,$G223,0)-IF($I223=X$6,$G223,0)</f>
        <v>0</v>
      </c>
      <c r="Y223" s="10">
        <f>+IF($H223=Y$6,$G223,0)-IF($I223=Y$6,$G223,0)</f>
        <v>0</v>
      </c>
      <c r="Z223" s="10">
        <f>+IF($H223=Z$6,$G223,0)-IF($I223=Z$6,$G223,0)</f>
        <v>0</v>
      </c>
      <c r="AA223" s="10">
        <f>+IF($H223=AA$6,$G223,0)-IF($I223=AA$6,$G223,0)</f>
        <v>0</v>
      </c>
      <c r="AB223" s="10">
        <f>+IF($H223=AB$6,$G223,0)-IF($I223=AB$6,$G223,0)</f>
        <v>0</v>
      </c>
      <c r="AC223" s="10">
        <f>+IF($H223=AC$6,$G223,0)-IF($I223=AC$6,$G223,0)</f>
        <v>0</v>
      </c>
      <c r="AD223" s="10">
        <f>+IF($H223=AD$6,$G223,0)-IF($I223=AD$6,$G223,0)</f>
        <v>0</v>
      </c>
      <c r="AE223" s="10">
        <f>+IF($H223=AE$6,$G223,0)-IF($I223=AE$6,$G223,0)</f>
        <v>0</v>
      </c>
      <c r="AF223" s="10">
        <f>+IF($H223=AF$6,$G223,0)-IF($I223=AF$6,$G223,0)</f>
        <v>0</v>
      </c>
      <c r="AG223" s="10">
        <f>+IF($H223=AG$6,$C223,0)-IF($I223=AG$6,$C223,0)</f>
        <v>0</v>
      </c>
      <c r="AH223" s="10">
        <f>+IF($H223=AH$6,$C223,0)-IF($I223=AH$6,$C223,0)</f>
        <v>0</v>
      </c>
      <c r="AI223" s="10">
        <f>+IF($H223=AI$6,$C223,0)-IF($I223=AI$6,$C223,0)</f>
        <v>0</v>
      </c>
      <c r="AJ223" s="10">
        <f>+IF($H223=AJ$6,$C223,0)-IF($I223=AJ$6,$C223,0)</f>
        <v>0</v>
      </c>
      <c r="AK223" s="10">
        <f>IF(D223="payée",$E223,0)</f>
        <v>0</v>
      </c>
      <c r="AL223" s="10">
        <f>IF(D223="payée",$F223,0)</f>
        <v>0</v>
      </c>
      <c r="AM223" s="10">
        <f>IF(D223="perçue",-$E223,0)</f>
        <v>0</v>
      </c>
      <c r="AN223" s="10">
        <f>IF(D223="perçue",-$F223,0)</f>
        <v>0</v>
      </c>
      <c r="AO223" s="10">
        <f>+IF($H223=AO$6,$G223,0)-IF($I223=AO$6,$G223,0)</f>
        <v>0</v>
      </c>
      <c r="AP223" s="10">
        <f>+IF($H223=AP$6,$G223,0)-IF($I223=AP$6,$G223,0)</f>
        <v>0</v>
      </c>
      <c r="AQ223" s="10">
        <f>+IF($H223=AQ$6,$G223,0)-IF($I223=AQ$6,$G223,0)</f>
        <v>0</v>
      </c>
      <c r="AR223" s="10">
        <f>+IF($H223=AR$6,$G223,0)-IF($I223=AR$6,$G223,0)</f>
        <v>0</v>
      </c>
      <c r="AS223" s="10">
        <f>+IF($H223=AS$6,$G223,0)-IF($I223=AS$6,$G223,0)</f>
        <v>0</v>
      </c>
      <c r="AT223" s="10">
        <f>+IF($H223=AT$6,$G223,0)-IF($I223=AT$6,$G223,0)</f>
        <v>0</v>
      </c>
      <c r="AU223" s="10">
        <f>+IF($H223=AU$6,$G223,0)-IF($I223=AU$6,$G223,0)</f>
        <v>0</v>
      </c>
      <c r="AV223" s="10">
        <f>+IF($H223=AV$6,$G223,0)-IF($I223=AV$6,$G223,0)</f>
        <v>0</v>
      </c>
      <c r="AW223" s="10">
        <f>+IF($H223=AW$6,$G223,0)-IF($I223=AW$6,$G223,0)</f>
        <v>0</v>
      </c>
      <c r="AX223" s="10">
        <f>+IF($H223=AX$6,$G223,0)-IF($I223=AX$6,$G223,0)</f>
        <v>0</v>
      </c>
      <c r="AY223" s="10">
        <f>+IF($H223=AY$6,$G223,0)-IF($I223=AY$6,$G223,0)</f>
        <v>0</v>
      </c>
      <c r="AZ223" s="10">
        <f>+IF($H223=AZ$6,$G223,0)-IF($I223=AZ$6,$G223,0)</f>
        <v>0</v>
      </c>
      <c r="BA223" s="10">
        <f>+IF($H223=BA$6,$C223,0)-IF($I223=BA$6,$C223,0)</f>
        <v>0</v>
      </c>
      <c r="BB223" s="10">
        <f>+IF($H223=BB$6,$C223,0)-IF($I223=BB$6,$C223,0)</f>
        <v>0</v>
      </c>
      <c r="BC223" s="10">
        <f>+IF($H223=BC$6,$C223,0)-IF($I223=BC$6,$C223,0)</f>
        <v>0</v>
      </c>
      <c r="BD223" s="10">
        <f>+IF($H223=BD$6,$C223,0)-IF($I223=BD$6,$C223,0)</f>
        <v>0</v>
      </c>
      <c r="BE223" s="10">
        <f>+IF($H223=BE$6,$C223,0)-IF($I223=BE$6,$C223,0)</f>
        <v>0</v>
      </c>
      <c r="BF223" s="10">
        <f>+IF($H223=BF$6,$C223,0)-IF($I223=BF$6,$C223,0)</f>
        <v>0</v>
      </c>
      <c r="BG223" s="10">
        <f>+IF($H223=BG$6,$C223,0)-IF($I223=BG$6,$C223,0)</f>
        <v>0</v>
      </c>
      <c r="BH223" s="10">
        <f>+IF($H223=BH$6,$C223,0)-IF($I223=BH$6,$C223,0)</f>
        <v>0</v>
      </c>
      <c r="BI223" s="10">
        <f>+IF($H223=BI$6,$G223,0)-IF($I223=BI$6,$G223,0)</f>
        <v>0</v>
      </c>
      <c r="BJ223" s="10">
        <f>+IF($H223=BJ$6,$G223,0)-IF($I223=BJ$6,$G223,0)</f>
        <v>0</v>
      </c>
      <c r="BK223" s="10">
        <f>+IF($H223=BK$6,$G223,0)-IF($I223=BK$6,$G223,0)</f>
        <v>0</v>
      </c>
      <c r="BL223" s="10">
        <f>+IF($H223=BL$6,$G223,0)-IF($I223=BL$6,$G223,0)</f>
        <v>0</v>
      </c>
      <c r="BM223" s="10">
        <f>+IF($H223=BM$6,$G223,0)-IF($I223=BM$6,$G223,0)</f>
        <v>0</v>
      </c>
      <c r="BN223" s="10">
        <f>+IF($H223=BN$6,$G223,0)-IF($I223=BN$6,$G223,0)</f>
        <v>0</v>
      </c>
      <c r="BO223" s="10">
        <f>+IF($H223=BO$6,$G223,0)-IF($I223=BO$6,$G223,0)</f>
        <v>0</v>
      </c>
      <c r="BP223" s="10">
        <f>+IF($H223=BP$6,$G223,0)-IF($I223=BP$6,$G223,0)</f>
        <v>0</v>
      </c>
      <c r="BQ223" s="10">
        <f>+IF($H223=BQ$6,$G223,0)-IF($I223=BQ$6,$G223,0)</f>
        <v>0</v>
      </c>
      <c r="BR223" s="10">
        <f>SUM(J223:BQ223)</f>
        <v>0</v>
      </c>
    </row>
    <row r="224" spans="2:70" s="9" customFormat="1" x14ac:dyDescent="0.25">
      <c r="B224" s="16"/>
      <c r="C224" s="11"/>
      <c r="D224" s="11"/>
      <c r="E224" s="11">
        <f>ROUND(IF(D224='[1]Liste choix'!$C$8,0,IF($H224=$S$6,(C224/1.14975*0.05*0.5),C224/1.14975*0.05)),2)</f>
        <v>0</v>
      </c>
      <c r="F224" s="11">
        <f>ROUND(IF(D224='[1]Liste choix'!$C$8,0,IF($H224=$S$6,C224/1.14975*0.09975*0.5,C224/1.14975*0.09975)),2)</f>
        <v>0</v>
      </c>
      <c r="G224" s="11">
        <f>C224-E224-F224</f>
        <v>0</v>
      </c>
      <c r="J224" s="10">
        <f>+IF($H224=$J$6,$G224,0)-IF($I224=$J$6,$G224,0)</f>
        <v>0</v>
      </c>
      <c r="K224" s="10">
        <f>+IF($H224=K$6,$G224,0)-IF($I224=K$6,$G224,0)</f>
        <v>0</v>
      </c>
      <c r="L224" s="10">
        <f>+IF($H224=L$6,$G224,0)-IF($I224=L$6,$G224,0)</f>
        <v>0</v>
      </c>
      <c r="M224" s="10">
        <f>+IF($H224=M$6,$G224,0)-IF($I224=M$6,$G224,0)</f>
        <v>0</v>
      </c>
      <c r="N224" s="10">
        <f>+IF($H224=N$6,$G224,0)-IF($I224=N$6,$G224,0)</f>
        <v>0</v>
      </c>
      <c r="O224" s="10">
        <f>+IF($H224=O$6,$G224,0)-IF($I224=O$6,$G224,0)</f>
        <v>0</v>
      </c>
      <c r="P224" s="10">
        <f>+IF($H224=P$6,$G224,0)-IF($I224=P$6,$G224,0)</f>
        <v>0</v>
      </c>
      <c r="Q224" s="10">
        <f>+IF($H224=Q$6,$G224,0)-IF($I224=Q$6,$G224,0)</f>
        <v>0</v>
      </c>
      <c r="R224" s="10">
        <f>+IF($H224=R$6,$G224,0)-IF($I224=R$6,$G224,0)</f>
        <v>0</v>
      </c>
      <c r="S224" s="10">
        <f>+IF($H224=S$6,$G224,0)-IF($I224=S$6,$G224,0)</f>
        <v>0</v>
      </c>
      <c r="T224" s="10">
        <f>+IF($H224=T$6,$G224,0)-IF($I224=T$6,$G224,0)</f>
        <v>0</v>
      </c>
      <c r="U224" s="10">
        <f>+IF($H224=U$6,$G224,0)-IF($I224=U$6,$G224,0)</f>
        <v>0</v>
      </c>
      <c r="V224" s="10">
        <f>+IF($H224=V$6,$G224,0)-IF($I224=V$6,$G224,0)</f>
        <v>0</v>
      </c>
      <c r="W224" s="10">
        <f>+IF($H224=W$6,$G224,0)-IF($I224=W$6,$G224,0)</f>
        <v>0</v>
      </c>
      <c r="X224" s="10">
        <f>+IF($H224=X$6,$G224,0)-IF($I224=X$6,$G224,0)</f>
        <v>0</v>
      </c>
      <c r="Y224" s="10">
        <f>+IF($H224=Y$6,$G224,0)-IF($I224=Y$6,$G224,0)</f>
        <v>0</v>
      </c>
      <c r="Z224" s="10">
        <f>+IF($H224=Z$6,$G224,0)-IF($I224=Z$6,$G224,0)</f>
        <v>0</v>
      </c>
      <c r="AA224" s="10">
        <f>+IF($H224=AA$6,$G224,0)-IF($I224=AA$6,$G224,0)</f>
        <v>0</v>
      </c>
      <c r="AB224" s="10">
        <f>+IF($H224=AB$6,$G224,0)-IF($I224=AB$6,$G224,0)</f>
        <v>0</v>
      </c>
      <c r="AC224" s="10">
        <f>+IF($H224=AC$6,$G224,0)-IF($I224=AC$6,$G224,0)</f>
        <v>0</v>
      </c>
      <c r="AD224" s="10">
        <f>+IF($H224=AD$6,$G224,0)-IF($I224=AD$6,$G224,0)</f>
        <v>0</v>
      </c>
      <c r="AE224" s="10">
        <f>+IF($H224=AE$6,$G224,0)-IF($I224=AE$6,$G224,0)</f>
        <v>0</v>
      </c>
      <c r="AF224" s="10">
        <f>+IF($H224=AF$6,$G224,0)-IF($I224=AF$6,$G224,0)</f>
        <v>0</v>
      </c>
      <c r="AG224" s="10">
        <f>+IF($H224=AG$6,$C224,0)-IF($I224=AG$6,$C224,0)</f>
        <v>0</v>
      </c>
      <c r="AH224" s="10">
        <f>+IF($H224=AH$6,$C224,0)-IF($I224=AH$6,$C224,0)</f>
        <v>0</v>
      </c>
      <c r="AI224" s="10">
        <f>+IF($H224=AI$6,$C224,0)-IF($I224=AI$6,$C224,0)</f>
        <v>0</v>
      </c>
      <c r="AJ224" s="10">
        <f>+IF($H224=AJ$6,$C224,0)-IF($I224=AJ$6,$C224,0)</f>
        <v>0</v>
      </c>
      <c r="AK224" s="10">
        <f>IF(D224="payée",$E224,0)</f>
        <v>0</v>
      </c>
      <c r="AL224" s="10">
        <f>IF(D224="payée",$F224,0)</f>
        <v>0</v>
      </c>
      <c r="AM224" s="10">
        <f>IF(D224="perçue",-$E224,0)</f>
        <v>0</v>
      </c>
      <c r="AN224" s="10">
        <f>IF(D224="perçue",-$F224,0)</f>
        <v>0</v>
      </c>
      <c r="AO224" s="10">
        <f>+IF($H224=AO$6,$G224,0)-IF($I224=AO$6,$G224,0)</f>
        <v>0</v>
      </c>
      <c r="AP224" s="10">
        <f>+IF($H224=AP$6,$G224,0)-IF($I224=AP$6,$G224,0)</f>
        <v>0</v>
      </c>
      <c r="AQ224" s="10">
        <f>+IF($H224=AQ$6,$G224,0)-IF($I224=AQ$6,$G224,0)</f>
        <v>0</v>
      </c>
      <c r="AR224" s="10">
        <f>+IF($H224=AR$6,$G224,0)-IF($I224=AR$6,$G224,0)</f>
        <v>0</v>
      </c>
      <c r="AS224" s="10">
        <f>+IF($H224=AS$6,$G224,0)-IF($I224=AS$6,$G224,0)</f>
        <v>0</v>
      </c>
      <c r="AT224" s="10">
        <f>+IF($H224=AT$6,$G224,0)-IF($I224=AT$6,$G224,0)</f>
        <v>0</v>
      </c>
      <c r="AU224" s="10">
        <f>+IF($H224=AU$6,$G224,0)-IF($I224=AU$6,$G224,0)</f>
        <v>0</v>
      </c>
      <c r="AV224" s="10">
        <f>+IF($H224=AV$6,$G224,0)-IF($I224=AV$6,$G224,0)</f>
        <v>0</v>
      </c>
      <c r="AW224" s="10">
        <f>+IF($H224=AW$6,$G224,0)-IF($I224=AW$6,$G224,0)</f>
        <v>0</v>
      </c>
      <c r="AX224" s="10">
        <f>+IF($H224=AX$6,$G224,0)-IF($I224=AX$6,$G224,0)</f>
        <v>0</v>
      </c>
      <c r="AY224" s="10">
        <f>+IF($H224=AY$6,$G224,0)-IF($I224=AY$6,$G224,0)</f>
        <v>0</v>
      </c>
      <c r="AZ224" s="10">
        <f>+IF($H224=AZ$6,$G224,0)-IF($I224=AZ$6,$G224,0)</f>
        <v>0</v>
      </c>
      <c r="BA224" s="10">
        <f>+IF($H224=BA$6,$C224,0)-IF($I224=BA$6,$C224,0)</f>
        <v>0</v>
      </c>
      <c r="BB224" s="10">
        <f>+IF($H224=BB$6,$C224,0)-IF($I224=BB$6,$C224,0)</f>
        <v>0</v>
      </c>
      <c r="BC224" s="10">
        <f>+IF($H224=BC$6,$C224,0)-IF($I224=BC$6,$C224,0)</f>
        <v>0</v>
      </c>
      <c r="BD224" s="10">
        <f>+IF($H224=BD$6,$C224,0)-IF($I224=BD$6,$C224,0)</f>
        <v>0</v>
      </c>
      <c r="BE224" s="10">
        <f>+IF($H224=BE$6,$C224,0)-IF($I224=BE$6,$C224,0)</f>
        <v>0</v>
      </c>
      <c r="BF224" s="10">
        <f>+IF($H224=BF$6,$C224,0)-IF($I224=BF$6,$C224,0)</f>
        <v>0</v>
      </c>
      <c r="BG224" s="10">
        <f>+IF($H224=BG$6,$C224,0)-IF($I224=BG$6,$C224,0)</f>
        <v>0</v>
      </c>
      <c r="BH224" s="10">
        <f>+IF($H224=BH$6,$C224,0)-IF($I224=BH$6,$C224,0)</f>
        <v>0</v>
      </c>
      <c r="BI224" s="10">
        <f>+IF($H224=BI$6,$G224,0)-IF($I224=BI$6,$G224,0)</f>
        <v>0</v>
      </c>
      <c r="BJ224" s="10">
        <f>+IF($H224=BJ$6,$G224,0)-IF($I224=BJ$6,$G224,0)</f>
        <v>0</v>
      </c>
      <c r="BK224" s="10">
        <f>+IF($H224=BK$6,$G224,0)-IF($I224=BK$6,$G224,0)</f>
        <v>0</v>
      </c>
      <c r="BL224" s="10">
        <f>+IF($H224=BL$6,$G224,0)-IF($I224=BL$6,$G224,0)</f>
        <v>0</v>
      </c>
      <c r="BM224" s="10">
        <f>+IF($H224=BM$6,$G224,0)-IF($I224=BM$6,$G224,0)</f>
        <v>0</v>
      </c>
      <c r="BN224" s="10">
        <f>+IF($H224=BN$6,$G224,0)-IF($I224=BN$6,$G224,0)</f>
        <v>0</v>
      </c>
      <c r="BO224" s="10">
        <f>+IF($H224=BO$6,$G224,0)-IF($I224=BO$6,$G224,0)</f>
        <v>0</v>
      </c>
      <c r="BP224" s="10">
        <f>+IF($H224=BP$6,$G224,0)-IF($I224=BP$6,$G224,0)</f>
        <v>0</v>
      </c>
      <c r="BQ224" s="10">
        <f>+IF($H224=BQ$6,$G224,0)-IF($I224=BQ$6,$G224,0)</f>
        <v>0</v>
      </c>
      <c r="BR224" s="10">
        <f>SUM(J224:BQ224)</f>
        <v>0</v>
      </c>
    </row>
    <row r="225" spans="2:70" s="9" customFormat="1" x14ac:dyDescent="0.25">
      <c r="B225" s="16"/>
      <c r="C225" s="11"/>
      <c r="D225" s="11"/>
      <c r="E225" s="11">
        <f>ROUND(IF(D225='[1]Liste choix'!$C$8,0,IF($H225=$S$6,(C225/1.14975*0.05*0.5),C225/1.14975*0.05)),2)</f>
        <v>0</v>
      </c>
      <c r="F225" s="11">
        <f>ROUND(IF(D225='[1]Liste choix'!$C$8,0,IF($H225=$S$6,C225/1.14975*0.09975*0.5,C225/1.14975*0.09975)),2)</f>
        <v>0</v>
      </c>
      <c r="G225" s="11">
        <f>C225-E225-F225</f>
        <v>0</v>
      </c>
      <c r="J225" s="10">
        <f>+IF($H225=$J$6,$G225,0)-IF($I225=$J$6,$G225,0)</f>
        <v>0</v>
      </c>
      <c r="K225" s="10">
        <f>+IF($H225=K$6,$G225,0)-IF($I225=K$6,$G225,0)</f>
        <v>0</v>
      </c>
      <c r="L225" s="10">
        <f>+IF($H225=L$6,$G225,0)-IF($I225=L$6,$G225,0)</f>
        <v>0</v>
      </c>
      <c r="M225" s="10">
        <f>+IF($H225=M$6,$G225,0)-IF($I225=M$6,$G225,0)</f>
        <v>0</v>
      </c>
      <c r="N225" s="10">
        <f>+IF($H225=N$6,$G225,0)-IF($I225=N$6,$G225,0)</f>
        <v>0</v>
      </c>
      <c r="O225" s="10">
        <f>+IF($H225=O$6,$G225,0)-IF($I225=O$6,$G225,0)</f>
        <v>0</v>
      </c>
      <c r="P225" s="10">
        <f>+IF($H225=P$6,$G225,0)-IF($I225=P$6,$G225,0)</f>
        <v>0</v>
      </c>
      <c r="Q225" s="10">
        <f>+IF($H225=Q$6,$G225,0)-IF($I225=Q$6,$G225,0)</f>
        <v>0</v>
      </c>
      <c r="R225" s="10">
        <f>+IF($H225=R$6,$G225,0)-IF($I225=R$6,$G225,0)</f>
        <v>0</v>
      </c>
      <c r="S225" s="10">
        <f>+IF($H225=S$6,$G225,0)-IF($I225=S$6,$G225,0)</f>
        <v>0</v>
      </c>
      <c r="T225" s="10">
        <f>+IF($H225=T$6,$G225,0)-IF($I225=T$6,$G225,0)</f>
        <v>0</v>
      </c>
      <c r="U225" s="10">
        <f>+IF($H225=U$6,$G225,0)-IF($I225=U$6,$G225,0)</f>
        <v>0</v>
      </c>
      <c r="V225" s="10">
        <f>+IF($H225=V$6,$G225,0)-IF($I225=V$6,$G225,0)</f>
        <v>0</v>
      </c>
      <c r="W225" s="10">
        <f>+IF($H225=W$6,$G225,0)-IF($I225=W$6,$G225,0)</f>
        <v>0</v>
      </c>
      <c r="X225" s="10">
        <f>+IF($H225=X$6,$G225,0)-IF($I225=X$6,$G225,0)</f>
        <v>0</v>
      </c>
      <c r="Y225" s="10">
        <f>+IF($H225=Y$6,$G225,0)-IF($I225=Y$6,$G225,0)</f>
        <v>0</v>
      </c>
      <c r="Z225" s="10">
        <f>+IF($H225=Z$6,$G225,0)-IF($I225=Z$6,$G225,0)</f>
        <v>0</v>
      </c>
      <c r="AA225" s="10">
        <f>+IF($H225=AA$6,$G225,0)-IF($I225=AA$6,$G225,0)</f>
        <v>0</v>
      </c>
      <c r="AB225" s="10">
        <f>+IF($H225=AB$6,$G225,0)-IF($I225=AB$6,$G225,0)</f>
        <v>0</v>
      </c>
      <c r="AC225" s="10">
        <f>+IF($H225=AC$6,$G225,0)-IF($I225=AC$6,$G225,0)</f>
        <v>0</v>
      </c>
      <c r="AD225" s="10">
        <f>+IF($H225=AD$6,$G225,0)-IF($I225=AD$6,$G225,0)</f>
        <v>0</v>
      </c>
      <c r="AE225" s="10">
        <f>+IF($H225=AE$6,$G225,0)-IF($I225=AE$6,$G225,0)</f>
        <v>0</v>
      </c>
      <c r="AF225" s="10">
        <f>+IF($H225=AF$6,$G225,0)-IF($I225=AF$6,$G225,0)</f>
        <v>0</v>
      </c>
      <c r="AG225" s="10">
        <f>+IF($H225=AG$6,$C225,0)-IF($I225=AG$6,$C225,0)</f>
        <v>0</v>
      </c>
      <c r="AH225" s="10">
        <f>+IF($H225=AH$6,$C225,0)-IF($I225=AH$6,$C225,0)</f>
        <v>0</v>
      </c>
      <c r="AI225" s="10">
        <f>+IF($H225=AI$6,$C225,0)-IF($I225=AI$6,$C225,0)</f>
        <v>0</v>
      </c>
      <c r="AJ225" s="10">
        <f>+IF($H225=AJ$6,$C225,0)-IF($I225=AJ$6,$C225,0)</f>
        <v>0</v>
      </c>
      <c r="AK225" s="10">
        <f>IF(D225="payée",$E225,0)</f>
        <v>0</v>
      </c>
      <c r="AL225" s="10">
        <f>IF(D225="payée",$F225,0)</f>
        <v>0</v>
      </c>
      <c r="AM225" s="10">
        <f>IF(D225="perçue",-$E225,0)</f>
        <v>0</v>
      </c>
      <c r="AN225" s="10">
        <f>IF(D225="perçue",-$F225,0)</f>
        <v>0</v>
      </c>
      <c r="AO225" s="10">
        <f>+IF($H225=AO$6,$G225,0)-IF($I225=AO$6,$G225,0)</f>
        <v>0</v>
      </c>
      <c r="AP225" s="10">
        <f>+IF($H225=AP$6,$G225,0)-IF($I225=AP$6,$G225,0)</f>
        <v>0</v>
      </c>
      <c r="AQ225" s="10">
        <f>+IF($H225=AQ$6,$G225,0)-IF($I225=AQ$6,$G225,0)</f>
        <v>0</v>
      </c>
      <c r="AR225" s="10">
        <f>+IF($H225=AR$6,$G225,0)-IF($I225=AR$6,$G225,0)</f>
        <v>0</v>
      </c>
      <c r="AS225" s="10">
        <f>+IF($H225=AS$6,$G225,0)-IF($I225=AS$6,$G225,0)</f>
        <v>0</v>
      </c>
      <c r="AT225" s="10">
        <f>+IF($H225=AT$6,$G225,0)-IF($I225=AT$6,$G225,0)</f>
        <v>0</v>
      </c>
      <c r="AU225" s="10">
        <f>+IF($H225=AU$6,$G225,0)-IF($I225=AU$6,$G225,0)</f>
        <v>0</v>
      </c>
      <c r="AV225" s="10">
        <f>+IF($H225=AV$6,$G225,0)-IF($I225=AV$6,$G225,0)</f>
        <v>0</v>
      </c>
      <c r="AW225" s="10">
        <f>+IF($H225=AW$6,$G225,0)-IF($I225=AW$6,$G225,0)</f>
        <v>0</v>
      </c>
      <c r="AX225" s="10">
        <f>+IF($H225=AX$6,$G225,0)-IF($I225=AX$6,$G225,0)</f>
        <v>0</v>
      </c>
      <c r="AY225" s="10">
        <f>+IF($H225=AY$6,$G225,0)-IF($I225=AY$6,$G225,0)</f>
        <v>0</v>
      </c>
      <c r="AZ225" s="10">
        <f>+IF($H225=AZ$6,$G225,0)-IF($I225=AZ$6,$G225,0)</f>
        <v>0</v>
      </c>
      <c r="BA225" s="10">
        <f>+IF($H225=BA$6,$C225,0)-IF($I225=BA$6,$C225,0)</f>
        <v>0</v>
      </c>
      <c r="BB225" s="10">
        <f>+IF($H225=BB$6,$C225,0)-IF($I225=BB$6,$C225,0)</f>
        <v>0</v>
      </c>
      <c r="BC225" s="10">
        <f>+IF($H225=BC$6,$C225,0)-IF($I225=BC$6,$C225,0)</f>
        <v>0</v>
      </c>
      <c r="BD225" s="10">
        <f>+IF($H225=BD$6,$C225,0)-IF($I225=BD$6,$C225,0)</f>
        <v>0</v>
      </c>
      <c r="BE225" s="10">
        <f>+IF($H225=BE$6,$C225,0)-IF($I225=BE$6,$C225,0)</f>
        <v>0</v>
      </c>
      <c r="BF225" s="10">
        <f>+IF($H225=BF$6,$C225,0)-IF($I225=BF$6,$C225,0)</f>
        <v>0</v>
      </c>
      <c r="BG225" s="10">
        <f>+IF($H225=BG$6,$C225,0)-IF($I225=BG$6,$C225,0)</f>
        <v>0</v>
      </c>
      <c r="BH225" s="10">
        <f>+IF($H225=BH$6,$C225,0)-IF($I225=BH$6,$C225,0)</f>
        <v>0</v>
      </c>
      <c r="BI225" s="10">
        <f>+IF($H225=BI$6,$G225,0)-IF($I225=BI$6,$G225,0)</f>
        <v>0</v>
      </c>
      <c r="BJ225" s="10">
        <f>+IF($H225=BJ$6,$G225,0)-IF($I225=BJ$6,$G225,0)</f>
        <v>0</v>
      </c>
      <c r="BK225" s="10">
        <f>+IF($H225=BK$6,$G225,0)-IF($I225=BK$6,$G225,0)</f>
        <v>0</v>
      </c>
      <c r="BL225" s="10">
        <f>+IF($H225=BL$6,$G225,0)-IF($I225=BL$6,$G225,0)</f>
        <v>0</v>
      </c>
      <c r="BM225" s="10">
        <f>+IF($H225=BM$6,$G225,0)-IF($I225=BM$6,$G225,0)</f>
        <v>0</v>
      </c>
      <c r="BN225" s="10">
        <f>+IF($H225=BN$6,$G225,0)-IF($I225=BN$6,$G225,0)</f>
        <v>0</v>
      </c>
      <c r="BO225" s="10">
        <f>+IF($H225=BO$6,$G225,0)-IF($I225=BO$6,$G225,0)</f>
        <v>0</v>
      </c>
      <c r="BP225" s="10">
        <f>+IF($H225=BP$6,$G225,0)-IF($I225=BP$6,$G225,0)</f>
        <v>0</v>
      </c>
      <c r="BQ225" s="10">
        <f>+IF($H225=BQ$6,$G225,0)-IF($I225=BQ$6,$G225,0)</f>
        <v>0</v>
      </c>
      <c r="BR225" s="10">
        <f>SUM(J225:BQ225)</f>
        <v>0</v>
      </c>
    </row>
    <row r="226" spans="2:70" s="9" customFormat="1" x14ac:dyDescent="0.25">
      <c r="B226" s="16"/>
      <c r="C226" s="11"/>
      <c r="D226" s="11"/>
      <c r="E226" s="11">
        <f>ROUND(IF(D226='[1]Liste choix'!$C$8,0,IF($H226=$S$6,(C226/1.14975*0.05*0.5),C226/1.14975*0.05)),2)</f>
        <v>0</v>
      </c>
      <c r="F226" s="11">
        <f>ROUND(IF(D226='[1]Liste choix'!$C$8,0,IF($H226=$S$6,C226/1.14975*0.09975*0.5,C226/1.14975*0.09975)),2)</f>
        <v>0</v>
      </c>
      <c r="G226" s="11">
        <f>C226-E226-F226</f>
        <v>0</v>
      </c>
      <c r="J226" s="10">
        <f>+IF($H226=$J$6,$G226,0)-IF($I226=$J$6,$G226,0)</f>
        <v>0</v>
      </c>
      <c r="K226" s="10">
        <f>+IF($H226=K$6,$G226,0)-IF($I226=K$6,$G226,0)</f>
        <v>0</v>
      </c>
      <c r="L226" s="10">
        <f>+IF($H226=L$6,$G226,0)-IF($I226=L$6,$G226,0)</f>
        <v>0</v>
      </c>
      <c r="M226" s="10">
        <f>+IF($H226=M$6,$G226,0)-IF($I226=M$6,$G226,0)</f>
        <v>0</v>
      </c>
      <c r="N226" s="10">
        <f>+IF($H226=N$6,$G226,0)-IF($I226=N$6,$G226,0)</f>
        <v>0</v>
      </c>
      <c r="O226" s="10">
        <f>+IF($H226=O$6,$G226,0)-IF($I226=O$6,$G226,0)</f>
        <v>0</v>
      </c>
      <c r="P226" s="10">
        <f>+IF($H226=P$6,$G226,0)-IF($I226=P$6,$G226,0)</f>
        <v>0</v>
      </c>
      <c r="Q226" s="10">
        <f>+IF($H226=Q$6,$G226,0)-IF($I226=Q$6,$G226,0)</f>
        <v>0</v>
      </c>
      <c r="R226" s="10">
        <f>+IF($H226=R$6,$G226,0)-IF($I226=R$6,$G226,0)</f>
        <v>0</v>
      </c>
      <c r="S226" s="10">
        <f>+IF($H226=S$6,$G226,0)-IF($I226=S$6,$G226,0)</f>
        <v>0</v>
      </c>
      <c r="T226" s="10">
        <f>+IF($H226=T$6,$G226,0)-IF($I226=T$6,$G226,0)</f>
        <v>0</v>
      </c>
      <c r="U226" s="10">
        <f>+IF($H226=U$6,$G226,0)-IF($I226=U$6,$G226,0)</f>
        <v>0</v>
      </c>
      <c r="V226" s="10">
        <f>+IF($H226=V$6,$G226,0)-IF($I226=V$6,$G226,0)</f>
        <v>0</v>
      </c>
      <c r="W226" s="10">
        <f>+IF($H226=W$6,$G226,0)-IF($I226=W$6,$G226,0)</f>
        <v>0</v>
      </c>
      <c r="X226" s="10">
        <f>+IF($H226=X$6,$G226,0)-IF($I226=X$6,$G226,0)</f>
        <v>0</v>
      </c>
      <c r="Y226" s="10">
        <f>+IF($H226=Y$6,$G226,0)-IF($I226=Y$6,$G226,0)</f>
        <v>0</v>
      </c>
      <c r="Z226" s="10">
        <f>+IF($H226=Z$6,$G226,0)-IF($I226=Z$6,$G226,0)</f>
        <v>0</v>
      </c>
      <c r="AA226" s="10">
        <f>+IF($H226=AA$6,$G226,0)-IF($I226=AA$6,$G226,0)</f>
        <v>0</v>
      </c>
      <c r="AB226" s="10">
        <f>+IF($H226=AB$6,$G226,0)-IF($I226=AB$6,$G226,0)</f>
        <v>0</v>
      </c>
      <c r="AC226" s="10">
        <f>+IF($H226=AC$6,$G226,0)-IF($I226=AC$6,$G226,0)</f>
        <v>0</v>
      </c>
      <c r="AD226" s="10">
        <f>+IF($H226=AD$6,$G226,0)-IF($I226=AD$6,$G226,0)</f>
        <v>0</v>
      </c>
      <c r="AE226" s="10">
        <f>+IF($H226=AE$6,$G226,0)-IF($I226=AE$6,$G226,0)</f>
        <v>0</v>
      </c>
      <c r="AF226" s="10">
        <f>+IF($H226=AF$6,$G226,0)-IF($I226=AF$6,$G226,0)</f>
        <v>0</v>
      </c>
      <c r="AG226" s="10">
        <f>+IF($H226=AG$6,$C226,0)-IF($I226=AG$6,$C226,0)</f>
        <v>0</v>
      </c>
      <c r="AH226" s="10">
        <f>+IF($H226=AH$6,$C226,0)-IF($I226=AH$6,$C226,0)</f>
        <v>0</v>
      </c>
      <c r="AI226" s="10">
        <f>+IF($H226=AI$6,$C226,0)-IF($I226=AI$6,$C226,0)</f>
        <v>0</v>
      </c>
      <c r="AJ226" s="10">
        <f>+IF($H226=AJ$6,$C226,0)-IF($I226=AJ$6,$C226,0)</f>
        <v>0</v>
      </c>
      <c r="AK226" s="10">
        <f>IF(D226="payée",$E226,0)</f>
        <v>0</v>
      </c>
      <c r="AL226" s="10">
        <f>IF(D226="payée",$F226,0)</f>
        <v>0</v>
      </c>
      <c r="AM226" s="10">
        <f>IF(D226="perçue",-$E226,0)</f>
        <v>0</v>
      </c>
      <c r="AN226" s="10">
        <f>IF(D226="perçue",-$F226,0)</f>
        <v>0</v>
      </c>
      <c r="AO226" s="10">
        <f>+IF($H226=AO$6,$G226,0)-IF($I226=AO$6,$G226,0)</f>
        <v>0</v>
      </c>
      <c r="AP226" s="10">
        <f>+IF($H226=AP$6,$G226,0)-IF($I226=AP$6,$G226,0)</f>
        <v>0</v>
      </c>
      <c r="AQ226" s="10">
        <f>+IF($H226=AQ$6,$G226,0)-IF($I226=AQ$6,$G226,0)</f>
        <v>0</v>
      </c>
      <c r="AR226" s="10">
        <f>+IF($H226=AR$6,$G226,0)-IF($I226=AR$6,$G226,0)</f>
        <v>0</v>
      </c>
      <c r="AS226" s="10">
        <f>+IF($H226=AS$6,$G226,0)-IF($I226=AS$6,$G226,0)</f>
        <v>0</v>
      </c>
      <c r="AT226" s="10">
        <f>+IF($H226=AT$6,$G226,0)-IF($I226=AT$6,$G226,0)</f>
        <v>0</v>
      </c>
      <c r="AU226" s="10">
        <f>+IF($H226=AU$6,$G226,0)-IF($I226=AU$6,$G226,0)</f>
        <v>0</v>
      </c>
      <c r="AV226" s="10">
        <f>+IF($H226=AV$6,$G226,0)-IF($I226=AV$6,$G226,0)</f>
        <v>0</v>
      </c>
      <c r="AW226" s="10">
        <f>+IF($H226=AW$6,$G226,0)-IF($I226=AW$6,$G226,0)</f>
        <v>0</v>
      </c>
      <c r="AX226" s="10">
        <f>+IF($H226=AX$6,$G226,0)-IF($I226=AX$6,$G226,0)</f>
        <v>0</v>
      </c>
      <c r="AY226" s="10">
        <f>+IF($H226=AY$6,$G226,0)-IF($I226=AY$6,$G226,0)</f>
        <v>0</v>
      </c>
      <c r="AZ226" s="10">
        <f>+IF($H226=AZ$6,$G226,0)-IF($I226=AZ$6,$G226,0)</f>
        <v>0</v>
      </c>
      <c r="BA226" s="10">
        <f>+IF($H226=BA$6,$C226,0)-IF($I226=BA$6,$C226,0)</f>
        <v>0</v>
      </c>
      <c r="BB226" s="10">
        <f>+IF($H226=BB$6,$C226,0)-IF($I226=BB$6,$C226,0)</f>
        <v>0</v>
      </c>
      <c r="BC226" s="10">
        <f>+IF($H226=BC$6,$C226,0)-IF($I226=BC$6,$C226,0)</f>
        <v>0</v>
      </c>
      <c r="BD226" s="10">
        <f>+IF($H226=BD$6,$C226,0)-IF($I226=BD$6,$C226,0)</f>
        <v>0</v>
      </c>
      <c r="BE226" s="10">
        <f>+IF($H226=BE$6,$C226,0)-IF($I226=BE$6,$C226,0)</f>
        <v>0</v>
      </c>
      <c r="BF226" s="10">
        <f>+IF($H226=BF$6,$C226,0)-IF($I226=BF$6,$C226,0)</f>
        <v>0</v>
      </c>
      <c r="BG226" s="10">
        <f>+IF($H226=BG$6,$C226,0)-IF($I226=BG$6,$C226,0)</f>
        <v>0</v>
      </c>
      <c r="BH226" s="10">
        <f>+IF($H226=BH$6,$C226,0)-IF($I226=BH$6,$C226,0)</f>
        <v>0</v>
      </c>
      <c r="BI226" s="10">
        <f>+IF($H226=BI$6,$G226,0)-IF($I226=BI$6,$G226,0)</f>
        <v>0</v>
      </c>
      <c r="BJ226" s="10">
        <f>+IF($H226=BJ$6,$G226,0)-IF($I226=BJ$6,$G226,0)</f>
        <v>0</v>
      </c>
      <c r="BK226" s="10">
        <f>+IF($H226=BK$6,$G226,0)-IF($I226=BK$6,$G226,0)</f>
        <v>0</v>
      </c>
      <c r="BL226" s="10">
        <f>+IF($H226=BL$6,$G226,0)-IF($I226=BL$6,$G226,0)</f>
        <v>0</v>
      </c>
      <c r="BM226" s="10">
        <f>+IF($H226=BM$6,$G226,0)-IF($I226=BM$6,$G226,0)</f>
        <v>0</v>
      </c>
      <c r="BN226" s="10">
        <f>+IF($H226=BN$6,$G226,0)-IF($I226=BN$6,$G226,0)</f>
        <v>0</v>
      </c>
      <c r="BO226" s="10">
        <f>+IF($H226=BO$6,$G226,0)-IF($I226=BO$6,$G226,0)</f>
        <v>0</v>
      </c>
      <c r="BP226" s="10">
        <f>+IF($H226=BP$6,$G226,0)-IF($I226=BP$6,$G226,0)</f>
        <v>0</v>
      </c>
      <c r="BQ226" s="10">
        <f>+IF($H226=BQ$6,$G226,0)-IF($I226=BQ$6,$G226,0)</f>
        <v>0</v>
      </c>
      <c r="BR226" s="10">
        <f>SUM(J226:BQ226)</f>
        <v>0</v>
      </c>
    </row>
    <row r="227" spans="2:70" s="9" customFormat="1" x14ac:dyDescent="0.25">
      <c r="B227" s="16"/>
      <c r="C227" s="11"/>
      <c r="D227" s="11"/>
      <c r="E227" s="11">
        <f>ROUND(IF(D227='[1]Liste choix'!$C$8,0,IF($H227=$S$6,(C227/1.14975*0.05*0.5),C227/1.14975*0.05)),2)</f>
        <v>0</v>
      </c>
      <c r="F227" s="11">
        <f>ROUND(IF(D227='[1]Liste choix'!$C$8,0,IF($H227=$S$6,C227/1.14975*0.09975*0.5,C227/1.14975*0.09975)),2)</f>
        <v>0</v>
      </c>
      <c r="G227" s="11">
        <f>C227-E227-F227</f>
        <v>0</v>
      </c>
      <c r="J227" s="10">
        <f>+IF($H227=$J$6,$G227,0)-IF($I227=$J$6,$G227,0)</f>
        <v>0</v>
      </c>
      <c r="K227" s="10">
        <f>+IF($H227=K$6,$G227,0)-IF($I227=K$6,$G227,0)</f>
        <v>0</v>
      </c>
      <c r="L227" s="10">
        <f>+IF($H227=L$6,$G227,0)-IF($I227=L$6,$G227,0)</f>
        <v>0</v>
      </c>
      <c r="M227" s="10">
        <f>+IF($H227=M$6,$G227,0)-IF($I227=M$6,$G227,0)</f>
        <v>0</v>
      </c>
      <c r="N227" s="10">
        <f>+IF($H227=N$6,$G227,0)-IF($I227=N$6,$G227,0)</f>
        <v>0</v>
      </c>
      <c r="O227" s="10">
        <f>+IF($H227=O$6,$G227,0)-IF($I227=O$6,$G227,0)</f>
        <v>0</v>
      </c>
      <c r="P227" s="10">
        <f>+IF($H227=P$6,$G227,0)-IF($I227=P$6,$G227,0)</f>
        <v>0</v>
      </c>
      <c r="Q227" s="10">
        <f>+IF($H227=Q$6,$G227,0)-IF($I227=Q$6,$G227,0)</f>
        <v>0</v>
      </c>
      <c r="R227" s="10">
        <f>+IF($H227=R$6,$G227,0)-IF($I227=R$6,$G227,0)</f>
        <v>0</v>
      </c>
      <c r="S227" s="10">
        <f>+IF($H227=S$6,$G227,0)-IF($I227=S$6,$G227,0)</f>
        <v>0</v>
      </c>
      <c r="T227" s="10">
        <f>+IF($H227=T$6,$G227,0)-IF($I227=T$6,$G227,0)</f>
        <v>0</v>
      </c>
      <c r="U227" s="10">
        <f>+IF($H227=U$6,$G227,0)-IF($I227=U$6,$G227,0)</f>
        <v>0</v>
      </c>
      <c r="V227" s="10">
        <f>+IF($H227=V$6,$G227,0)-IF($I227=V$6,$G227,0)</f>
        <v>0</v>
      </c>
      <c r="W227" s="10">
        <f>+IF($H227=W$6,$G227,0)-IF($I227=W$6,$G227,0)</f>
        <v>0</v>
      </c>
      <c r="X227" s="10">
        <f>+IF($H227=X$6,$G227,0)-IF($I227=X$6,$G227,0)</f>
        <v>0</v>
      </c>
      <c r="Y227" s="10">
        <f>+IF($H227=Y$6,$G227,0)-IF($I227=Y$6,$G227,0)</f>
        <v>0</v>
      </c>
      <c r="Z227" s="10">
        <f>+IF($H227=Z$6,$G227,0)-IF($I227=Z$6,$G227,0)</f>
        <v>0</v>
      </c>
      <c r="AA227" s="10">
        <f>+IF($H227=AA$6,$G227,0)-IF($I227=AA$6,$G227,0)</f>
        <v>0</v>
      </c>
      <c r="AB227" s="10">
        <f>+IF($H227=AB$6,$G227,0)-IF($I227=AB$6,$G227,0)</f>
        <v>0</v>
      </c>
      <c r="AC227" s="10">
        <f>+IF($H227=AC$6,$G227,0)-IF($I227=AC$6,$G227,0)</f>
        <v>0</v>
      </c>
      <c r="AD227" s="10">
        <f>+IF($H227=AD$6,$G227,0)-IF($I227=AD$6,$G227,0)</f>
        <v>0</v>
      </c>
      <c r="AE227" s="10">
        <f>+IF($H227=AE$6,$G227,0)-IF($I227=AE$6,$G227,0)</f>
        <v>0</v>
      </c>
      <c r="AF227" s="10">
        <f>+IF($H227=AF$6,$G227,0)-IF($I227=AF$6,$G227,0)</f>
        <v>0</v>
      </c>
      <c r="AG227" s="10">
        <f>+IF($H227=AG$6,$C227,0)-IF($I227=AG$6,$C227,0)</f>
        <v>0</v>
      </c>
      <c r="AH227" s="10">
        <f>+IF($H227=AH$6,$C227,0)-IF($I227=AH$6,$C227,0)</f>
        <v>0</v>
      </c>
      <c r="AI227" s="10">
        <f>+IF($H227=AI$6,$C227,0)-IF($I227=AI$6,$C227,0)</f>
        <v>0</v>
      </c>
      <c r="AJ227" s="10">
        <f>+IF($H227=AJ$6,$C227,0)-IF($I227=AJ$6,$C227,0)</f>
        <v>0</v>
      </c>
      <c r="AK227" s="10">
        <f>IF(D227="payée",$E227,0)</f>
        <v>0</v>
      </c>
      <c r="AL227" s="10">
        <f>IF(D227="payée",$F227,0)</f>
        <v>0</v>
      </c>
      <c r="AM227" s="10">
        <f>IF(D227="perçue",-$E227,0)</f>
        <v>0</v>
      </c>
      <c r="AN227" s="10">
        <f>IF(D227="perçue",-$F227,0)</f>
        <v>0</v>
      </c>
      <c r="AO227" s="10">
        <f>+IF($H227=AO$6,$G227,0)-IF($I227=AO$6,$G227,0)</f>
        <v>0</v>
      </c>
      <c r="AP227" s="10">
        <f>+IF($H227=AP$6,$G227,0)-IF($I227=AP$6,$G227,0)</f>
        <v>0</v>
      </c>
      <c r="AQ227" s="10">
        <f>+IF($H227=AQ$6,$G227,0)-IF($I227=AQ$6,$G227,0)</f>
        <v>0</v>
      </c>
      <c r="AR227" s="10">
        <f>+IF($H227=AR$6,$G227,0)-IF($I227=AR$6,$G227,0)</f>
        <v>0</v>
      </c>
      <c r="AS227" s="10">
        <f>+IF($H227=AS$6,$G227,0)-IF($I227=AS$6,$G227,0)</f>
        <v>0</v>
      </c>
      <c r="AT227" s="10">
        <f>+IF($H227=AT$6,$G227,0)-IF($I227=AT$6,$G227,0)</f>
        <v>0</v>
      </c>
      <c r="AU227" s="10">
        <f>+IF($H227=AU$6,$G227,0)-IF($I227=AU$6,$G227,0)</f>
        <v>0</v>
      </c>
      <c r="AV227" s="10">
        <f>+IF($H227=AV$6,$G227,0)-IF($I227=AV$6,$G227,0)</f>
        <v>0</v>
      </c>
      <c r="AW227" s="10">
        <f>+IF($H227=AW$6,$G227,0)-IF($I227=AW$6,$G227,0)</f>
        <v>0</v>
      </c>
      <c r="AX227" s="10">
        <f>+IF($H227=AX$6,$G227,0)-IF($I227=AX$6,$G227,0)</f>
        <v>0</v>
      </c>
      <c r="AY227" s="10">
        <f>+IF($H227=AY$6,$G227,0)-IF($I227=AY$6,$G227,0)</f>
        <v>0</v>
      </c>
      <c r="AZ227" s="10">
        <f>+IF($H227=AZ$6,$G227,0)-IF($I227=AZ$6,$G227,0)</f>
        <v>0</v>
      </c>
      <c r="BA227" s="10">
        <f>+IF($H227=BA$6,$C227,0)-IF($I227=BA$6,$C227,0)</f>
        <v>0</v>
      </c>
      <c r="BB227" s="10">
        <f>+IF($H227=BB$6,$C227,0)-IF($I227=BB$6,$C227,0)</f>
        <v>0</v>
      </c>
      <c r="BC227" s="10">
        <f>+IF($H227=BC$6,$C227,0)-IF($I227=BC$6,$C227,0)</f>
        <v>0</v>
      </c>
      <c r="BD227" s="10">
        <f>+IF($H227=BD$6,$C227,0)-IF($I227=BD$6,$C227,0)</f>
        <v>0</v>
      </c>
      <c r="BE227" s="10">
        <f>+IF($H227=BE$6,$C227,0)-IF($I227=BE$6,$C227,0)</f>
        <v>0</v>
      </c>
      <c r="BF227" s="10">
        <f>+IF($H227=BF$6,$C227,0)-IF($I227=BF$6,$C227,0)</f>
        <v>0</v>
      </c>
      <c r="BG227" s="10">
        <f>+IF($H227=BG$6,$C227,0)-IF($I227=BG$6,$C227,0)</f>
        <v>0</v>
      </c>
      <c r="BH227" s="10">
        <f>+IF($H227=BH$6,$C227,0)-IF($I227=BH$6,$C227,0)</f>
        <v>0</v>
      </c>
      <c r="BI227" s="10">
        <f>+IF($H227=BI$6,$G227,0)-IF($I227=BI$6,$G227,0)</f>
        <v>0</v>
      </c>
      <c r="BJ227" s="10">
        <f>+IF($H227=BJ$6,$G227,0)-IF($I227=BJ$6,$G227,0)</f>
        <v>0</v>
      </c>
      <c r="BK227" s="10">
        <f>+IF($H227=BK$6,$G227,0)-IF($I227=BK$6,$G227,0)</f>
        <v>0</v>
      </c>
      <c r="BL227" s="10">
        <f>+IF($H227=BL$6,$G227,0)-IF($I227=BL$6,$G227,0)</f>
        <v>0</v>
      </c>
      <c r="BM227" s="10">
        <f>+IF($H227=BM$6,$G227,0)-IF($I227=BM$6,$G227,0)</f>
        <v>0</v>
      </c>
      <c r="BN227" s="10">
        <f>+IF($H227=BN$6,$G227,0)-IF($I227=BN$6,$G227,0)</f>
        <v>0</v>
      </c>
      <c r="BO227" s="10">
        <f>+IF($H227=BO$6,$G227,0)-IF($I227=BO$6,$G227,0)</f>
        <v>0</v>
      </c>
      <c r="BP227" s="10">
        <f>+IF($H227=BP$6,$G227,0)-IF($I227=BP$6,$G227,0)</f>
        <v>0</v>
      </c>
      <c r="BQ227" s="10">
        <f>+IF($H227=BQ$6,$G227,0)-IF($I227=BQ$6,$G227,0)</f>
        <v>0</v>
      </c>
      <c r="BR227" s="10">
        <f>SUM(J227:BQ227)</f>
        <v>0</v>
      </c>
    </row>
    <row r="228" spans="2:70" s="9" customFormat="1" x14ac:dyDescent="0.25">
      <c r="B228" s="16"/>
      <c r="C228" s="11"/>
      <c r="D228" s="11"/>
      <c r="E228" s="11">
        <f>ROUND(IF(D228='[1]Liste choix'!$C$8,0,IF($H228=$S$6,(C228/1.14975*0.05*0.5),C228/1.14975*0.05)),2)</f>
        <v>0</v>
      </c>
      <c r="F228" s="11">
        <f>ROUND(IF(D228='[1]Liste choix'!$C$8,0,IF($H228=$S$6,C228/1.14975*0.09975*0.5,C228/1.14975*0.09975)),2)</f>
        <v>0</v>
      </c>
      <c r="G228" s="11">
        <f>C228-E228-F228</f>
        <v>0</v>
      </c>
      <c r="J228" s="10">
        <f>+IF($H228=$J$6,$G228,0)-IF($I228=$J$6,$G228,0)</f>
        <v>0</v>
      </c>
      <c r="K228" s="10">
        <f>+IF($H228=K$6,$G228,0)-IF($I228=K$6,$G228,0)</f>
        <v>0</v>
      </c>
      <c r="L228" s="10">
        <f>+IF($H228=L$6,$G228,0)-IF($I228=L$6,$G228,0)</f>
        <v>0</v>
      </c>
      <c r="M228" s="10">
        <f>+IF($H228=M$6,$G228,0)-IF($I228=M$6,$G228,0)</f>
        <v>0</v>
      </c>
      <c r="N228" s="10">
        <f>+IF($H228=N$6,$G228,0)-IF($I228=N$6,$G228,0)</f>
        <v>0</v>
      </c>
      <c r="O228" s="10">
        <f>+IF($H228=O$6,$G228,0)-IF($I228=O$6,$G228,0)</f>
        <v>0</v>
      </c>
      <c r="P228" s="10">
        <f>+IF($H228=P$6,$G228,0)-IF($I228=P$6,$G228,0)</f>
        <v>0</v>
      </c>
      <c r="Q228" s="10">
        <f>+IF($H228=Q$6,$G228,0)-IF($I228=Q$6,$G228,0)</f>
        <v>0</v>
      </c>
      <c r="R228" s="10">
        <f>+IF($H228=R$6,$G228,0)-IF($I228=R$6,$G228,0)</f>
        <v>0</v>
      </c>
      <c r="S228" s="10">
        <f>+IF($H228=S$6,$G228,0)-IF($I228=S$6,$G228,0)</f>
        <v>0</v>
      </c>
      <c r="T228" s="10">
        <f>+IF($H228=T$6,$G228,0)-IF($I228=T$6,$G228,0)</f>
        <v>0</v>
      </c>
      <c r="U228" s="10">
        <f>+IF($H228=U$6,$G228,0)-IF($I228=U$6,$G228,0)</f>
        <v>0</v>
      </c>
      <c r="V228" s="10">
        <f>+IF($H228=V$6,$G228,0)-IF($I228=V$6,$G228,0)</f>
        <v>0</v>
      </c>
      <c r="W228" s="10">
        <f>+IF($H228=W$6,$G228,0)-IF($I228=W$6,$G228,0)</f>
        <v>0</v>
      </c>
      <c r="X228" s="10">
        <f>+IF($H228=X$6,$G228,0)-IF($I228=X$6,$G228,0)</f>
        <v>0</v>
      </c>
      <c r="Y228" s="10">
        <f>+IF($H228=Y$6,$G228,0)-IF($I228=Y$6,$G228,0)</f>
        <v>0</v>
      </c>
      <c r="Z228" s="10">
        <f>+IF($H228=Z$6,$G228,0)-IF($I228=Z$6,$G228,0)</f>
        <v>0</v>
      </c>
      <c r="AA228" s="10">
        <f>+IF($H228=AA$6,$G228,0)-IF($I228=AA$6,$G228,0)</f>
        <v>0</v>
      </c>
      <c r="AB228" s="10">
        <f>+IF($H228=AB$6,$G228,0)-IF($I228=AB$6,$G228,0)</f>
        <v>0</v>
      </c>
      <c r="AC228" s="10">
        <f>+IF($H228=AC$6,$G228,0)-IF($I228=AC$6,$G228,0)</f>
        <v>0</v>
      </c>
      <c r="AD228" s="10">
        <f>+IF($H228=AD$6,$G228,0)-IF($I228=AD$6,$G228,0)</f>
        <v>0</v>
      </c>
      <c r="AE228" s="10">
        <f>+IF($H228=AE$6,$G228,0)-IF($I228=AE$6,$G228,0)</f>
        <v>0</v>
      </c>
      <c r="AF228" s="10">
        <f>+IF($H228=AF$6,$G228,0)-IF($I228=AF$6,$G228,0)</f>
        <v>0</v>
      </c>
      <c r="AG228" s="10">
        <f>+IF($H228=AG$6,$C228,0)-IF($I228=AG$6,$C228,0)</f>
        <v>0</v>
      </c>
      <c r="AH228" s="10">
        <f>+IF($H228=AH$6,$C228,0)-IF($I228=AH$6,$C228,0)</f>
        <v>0</v>
      </c>
      <c r="AI228" s="10">
        <f>+IF($H228=AI$6,$C228,0)-IF($I228=AI$6,$C228,0)</f>
        <v>0</v>
      </c>
      <c r="AJ228" s="10">
        <f>+IF($H228=AJ$6,$C228,0)-IF($I228=AJ$6,$C228,0)</f>
        <v>0</v>
      </c>
      <c r="AK228" s="10">
        <f>IF(D228="payée",$E228,0)</f>
        <v>0</v>
      </c>
      <c r="AL228" s="10">
        <f>IF(D228="payée",$F228,0)</f>
        <v>0</v>
      </c>
      <c r="AM228" s="10">
        <f>IF(D228="perçue",-$E228,0)</f>
        <v>0</v>
      </c>
      <c r="AN228" s="10">
        <f>IF(D228="perçue",-$F228,0)</f>
        <v>0</v>
      </c>
      <c r="AO228" s="10">
        <f>+IF($H228=AO$6,$G228,0)-IF($I228=AO$6,$G228,0)</f>
        <v>0</v>
      </c>
      <c r="AP228" s="10">
        <f>+IF($H228=AP$6,$G228,0)-IF($I228=AP$6,$G228,0)</f>
        <v>0</v>
      </c>
      <c r="AQ228" s="10">
        <f>+IF($H228=AQ$6,$G228,0)-IF($I228=AQ$6,$G228,0)</f>
        <v>0</v>
      </c>
      <c r="AR228" s="10">
        <f>+IF($H228=AR$6,$G228,0)-IF($I228=AR$6,$G228,0)</f>
        <v>0</v>
      </c>
      <c r="AS228" s="10">
        <f>+IF($H228=AS$6,$G228,0)-IF($I228=AS$6,$G228,0)</f>
        <v>0</v>
      </c>
      <c r="AT228" s="10">
        <f>+IF($H228=AT$6,$G228,0)-IF($I228=AT$6,$G228,0)</f>
        <v>0</v>
      </c>
      <c r="AU228" s="10">
        <f>+IF($H228=AU$6,$G228,0)-IF($I228=AU$6,$G228,0)</f>
        <v>0</v>
      </c>
      <c r="AV228" s="10">
        <f>+IF($H228=AV$6,$G228,0)-IF($I228=AV$6,$G228,0)</f>
        <v>0</v>
      </c>
      <c r="AW228" s="10">
        <f>+IF($H228=AW$6,$G228,0)-IF($I228=AW$6,$G228,0)</f>
        <v>0</v>
      </c>
      <c r="AX228" s="10">
        <f>+IF($H228=AX$6,$G228,0)-IF($I228=AX$6,$G228,0)</f>
        <v>0</v>
      </c>
      <c r="AY228" s="10">
        <f>+IF($H228=AY$6,$G228,0)-IF($I228=AY$6,$G228,0)</f>
        <v>0</v>
      </c>
      <c r="AZ228" s="10">
        <f>+IF($H228=AZ$6,$G228,0)-IF($I228=AZ$6,$G228,0)</f>
        <v>0</v>
      </c>
      <c r="BA228" s="10">
        <f>+IF($H228=BA$6,$C228,0)-IF($I228=BA$6,$C228,0)</f>
        <v>0</v>
      </c>
      <c r="BB228" s="10">
        <f>+IF($H228=BB$6,$C228,0)-IF($I228=BB$6,$C228,0)</f>
        <v>0</v>
      </c>
      <c r="BC228" s="10">
        <f>+IF($H228=BC$6,$C228,0)-IF($I228=BC$6,$C228,0)</f>
        <v>0</v>
      </c>
      <c r="BD228" s="10">
        <f>+IF($H228=BD$6,$C228,0)-IF($I228=BD$6,$C228,0)</f>
        <v>0</v>
      </c>
      <c r="BE228" s="10">
        <f>+IF($H228=BE$6,$C228,0)-IF($I228=BE$6,$C228,0)</f>
        <v>0</v>
      </c>
      <c r="BF228" s="10">
        <f>+IF($H228=BF$6,$C228,0)-IF($I228=BF$6,$C228,0)</f>
        <v>0</v>
      </c>
      <c r="BG228" s="10">
        <f>+IF($H228=BG$6,$C228,0)-IF($I228=BG$6,$C228,0)</f>
        <v>0</v>
      </c>
      <c r="BH228" s="10">
        <f>+IF($H228=BH$6,$C228,0)-IF($I228=BH$6,$C228,0)</f>
        <v>0</v>
      </c>
      <c r="BI228" s="10">
        <f>+IF($H228=BI$6,$G228,0)-IF($I228=BI$6,$G228,0)</f>
        <v>0</v>
      </c>
      <c r="BJ228" s="10">
        <f>+IF($H228=BJ$6,$G228,0)-IF($I228=BJ$6,$G228,0)</f>
        <v>0</v>
      </c>
      <c r="BK228" s="10">
        <f>+IF($H228=BK$6,$G228,0)-IF($I228=BK$6,$G228,0)</f>
        <v>0</v>
      </c>
      <c r="BL228" s="10">
        <f>+IF($H228=BL$6,$G228,0)-IF($I228=BL$6,$G228,0)</f>
        <v>0</v>
      </c>
      <c r="BM228" s="10">
        <f>+IF($H228=BM$6,$G228,0)-IF($I228=BM$6,$G228,0)</f>
        <v>0</v>
      </c>
      <c r="BN228" s="10">
        <f>+IF($H228=BN$6,$G228,0)-IF($I228=BN$6,$G228,0)</f>
        <v>0</v>
      </c>
      <c r="BO228" s="10">
        <f>+IF($H228=BO$6,$G228,0)-IF($I228=BO$6,$G228,0)</f>
        <v>0</v>
      </c>
      <c r="BP228" s="10">
        <f>+IF($H228=BP$6,$G228,0)-IF($I228=BP$6,$G228,0)</f>
        <v>0</v>
      </c>
      <c r="BQ228" s="10">
        <f>+IF($H228=BQ$6,$G228,0)-IF($I228=BQ$6,$G228,0)</f>
        <v>0</v>
      </c>
      <c r="BR228" s="10">
        <f>SUM(J228:BQ228)</f>
        <v>0</v>
      </c>
    </row>
    <row r="229" spans="2:70" s="9" customFormat="1" x14ac:dyDescent="0.25">
      <c r="B229" s="16"/>
      <c r="C229" s="11"/>
      <c r="D229" s="11"/>
      <c r="E229" s="11">
        <f>ROUND(IF(D229='[1]Liste choix'!$C$8,0,IF($H229=$S$6,(C229/1.14975*0.05*0.5),C229/1.14975*0.05)),2)</f>
        <v>0</v>
      </c>
      <c r="F229" s="11">
        <f>ROUND(IF(D229='[1]Liste choix'!$C$8,0,IF($H229=$S$6,C229/1.14975*0.09975*0.5,C229/1.14975*0.09975)),2)</f>
        <v>0</v>
      </c>
      <c r="G229" s="11">
        <f>C229-E229-F229</f>
        <v>0</v>
      </c>
      <c r="J229" s="10">
        <f>+IF($H229=$J$6,$G229,0)-IF($I229=$J$6,$G229,0)</f>
        <v>0</v>
      </c>
      <c r="K229" s="10">
        <f>+IF($H229=K$6,$G229,0)-IF($I229=K$6,$G229,0)</f>
        <v>0</v>
      </c>
      <c r="L229" s="10">
        <f>+IF($H229=L$6,$G229,0)-IF($I229=L$6,$G229,0)</f>
        <v>0</v>
      </c>
      <c r="M229" s="10">
        <f>+IF($H229=M$6,$G229,0)-IF($I229=M$6,$G229,0)</f>
        <v>0</v>
      </c>
      <c r="N229" s="10">
        <f>+IF($H229=N$6,$G229,0)-IF($I229=N$6,$G229,0)</f>
        <v>0</v>
      </c>
      <c r="O229" s="10">
        <f>+IF($H229=O$6,$G229,0)-IF($I229=O$6,$G229,0)</f>
        <v>0</v>
      </c>
      <c r="P229" s="10">
        <f>+IF($H229=P$6,$G229,0)-IF($I229=P$6,$G229,0)</f>
        <v>0</v>
      </c>
      <c r="Q229" s="10">
        <f>+IF($H229=Q$6,$G229,0)-IF($I229=Q$6,$G229,0)</f>
        <v>0</v>
      </c>
      <c r="R229" s="10">
        <f>+IF($H229=R$6,$G229,0)-IF($I229=R$6,$G229,0)</f>
        <v>0</v>
      </c>
      <c r="S229" s="10">
        <f>+IF($H229=S$6,$G229,0)-IF($I229=S$6,$G229,0)</f>
        <v>0</v>
      </c>
      <c r="T229" s="10">
        <f>+IF($H229=T$6,$G229,0)-IF($I229=T$6,$G229,0)</f>
        <v>0</v>
      </c>
      <c r="U229" s="10">
        <f>+IF($H229=U$6,$G229,0)-IF($I229=U$6,$G229,0)</f>
        <v>0</v>
      </c>
      <c r="V229" s="10">
        <f>+IF($H229=V$6,$G229,0)-IF($I229=V$6,$G229,0)</f>
        <v>0</v>
      </c>
      <c r="W229" s="10">
        <f>+IF($H229=W$6,$G229,0)-IF($I229=W$6,$G229,0)</f>
        <v>0</v>
      </c>
      <c r="X229" s="10">
        <f>+IF($H229=X$6,$G229,0)-IF($I229=X$6,$G229,0)</f>
        <v>0</v>
      </c>
      <c r="Y229" s="10">
        <f>+IF($H229=Y$6,$G229,0)-IF($I229=Y$6,$G229,0)</f>
        <v>0</v>
      </c>
      <c r="Z229" s="10">
        <f>+IF($H229=Z$6,$G229,0)-IF($I229=Z$6,$G229,0)</f>
        <v>0</v>
      </c>
      <c r="AA229" s="10">
        <f>+IF($H229=AA$6,$G229,0)-IF($I229=AA$6,$G229,0)</f>
        <v>0</v>
      </c>
      <c r="AB229" s="10">
        <f>+IF($H229=AB$6,$G229,0)-IF($I229=AB$6,$G229,0)</f>
        <v>0</v>
      </c>
      <c r="AC229" s="10">
        <f>+IF($H229=AC$6,$G229,0)-IF($I229=AC$6,$G229,0)</f>
        <v>0</v>
      </c>
      <c r="AD229" s="10">
        <f>+IF($H229=AD$6,$G229,0)-IF($I229=AD$6,$G229,0)</f>
        <v>0</v>
      </c>
      <c r="AE229" s="10">
        <f>+IF($H229=AE$6,$G229,0)-IF($I229=AE$6,$G229,0)</f>
        <v>0</v>
      </c>
      <c r="AF229" s="10">
        <f>+IF($H229=AF$6,$G229,0)-IF($I229=AF$6,$G229,0)</f>
        <v>0</v>
      </c>
      <c r="AG229" s="10">
        <f>+IF($H229=AG$6,$C229,0)-IF($I229=AG$6,$C229,0)</f>
        <v>0</v>
      </c>
      <c r="AH229" s="10">
        <f>+IF($H229=AH$6,$C229,0)-IF($I229=AH$6,$C229,0)</f>
        <v>0</v>
      </c>
      <c r="AI229" s="10">
        <f>+IF($H229=AI$6,$C229,0)-IF($I229=AI$6,$C229,0)</f>
        <v>0</v>
      </c>
      <c r="AJ229" s="10">
        <f>+IF($H229=AJ$6,$C229,0)-IF($I229=AJ$6,$C229,0)</f>
        <v>0</v>
      </c>
      <c r="AK229" s="10">
        <f>IF(D229="payée",$E229,0)</f>
        <v>0</v>
      </c>
      <c r="AL229" s="10">
        <f>IF(D229="payée",$F229,0)</f>
        <v>0</v>
      </c>
      <c r="AM229" s="10">
        <f>IF(D229="perçue",-$E229,0)</f>
        <v>0</v>
      </c>
      <c r="AN229" s="10">
        <f>IF(D229="perçue",-$F229,0)</f>
        <v>0</v>
      </c>
      <c r="AO229" s="10">
        <f>+IF($H229=AO$6,$G229,0)-IF($I229=AO$6,$G229,0)</f>
        <v>0</v>
      </c>
      <c r="AP229" s="10">
        <f>+IF($H229=AP$6,$G229,0)-IF($I229=AP$6,$G229,0)</f>
        <v>0</v>
      </c>
      <c r="AQ229" s="10">
        <f>+IF($H229=AQ$6,$G229,0)-IF($I229=AQ$6,$G229,0)</f>
        <v>0</v>
      </c>
      <c r="AR229" s="10">
        <f>+IF($H229=AR$6,$G229,0)-IF($I229=AR$6,$G229,0)</f>
        <v>0</v>
      </c>
      <c r="AS229" s="10">
        <f>+IF($H229=AS$6,$G229,0)-IF($I229=AS$6,$G229,0)</f>
        <v>0</v>
      </c>
      <c r="AT229" s="10">
        <f>+IF($H229=AT$6,$G229,0)-IF($I229=AT$6,$G229,0)</f>
        <v>0</v>
      </c>
      <c r="AU229" s="10">
        <f>+IF($H229=AU$6,$G229,0)-IF($I229=AU$6,$G229,0)</f>
        <v>0</v>
      </c>
      <c r="AV229" s="10">
        <f>+IF($H229=AV$6,$G229,0)-IF($I229=AV$6,$G229,0)</f>
        <v>0</v>
      </c>
      <c r="AW229" s="10">
        <f>+IF($H229=AW$6,$G229,0)-IF($I229=AW$6,$G229,0)</f>
        <v>0</v>
      </c>
      <c r="AX229" s="10">
        <f>+IF($H229=AX$6,$G229,0)-IF($I229=AX$6,$G229,0)</f>
        <v>0</v>
      </c>
      <c r="AY229" s="10">
        <f>+IF($H229=AY$6,$G229,0)-IF($I229=AY$6,$G229,0)</f>
        <v>0</v>
      </c>
      <c r="AZ229" s="10">
        <f>+IF($H229=AZ$6,$G229,0)-IF($I229=AZ$6,$G229,0)</f>
        <v>0</v>
      </c>
      <c r="BA229" s="10">
        <f>+IF($H229=BA$6,$C229,0)-IF($I229=BA$6,$C229,0)</f>
        <v>0</v>
      </c>
      <c r="BB229" s="10">
        <f>+IF($H229=BB$6,$C229,0)-IF($I229=BB$6,$C229,0)</f>
        <v>0</v>
      </c>
      <c r="BC229" s="10">
        <f>+IF($H229=BC$6,$C229,0)-IF($I229=BC$6,$C229,0)</f>
        <v>0</v>
      </c>
      <c r="BD229" s="10">
        <f>+IF($H229=BD$6,$C229,0)-IF($I229=BD$6,$C229,0)</f>
        <v>0</v>
      </c>
      <c r="BE229" s="10">
        <f>+IF($H229=BE$6,$C229,0)-IF($I229=BE$6,$C229,0)</f>
        <v>0</v>
      </c>
      <c r="BF229" s="10">
        <f>+IF($H229=BF$6,$C229,0)-IF($I229=BF$6,$C229,0)</f>
        <v>0</v>
      </c>
      <c r="BG229" s="10">
        <f>+IF($H229=BG$6,$C229,0)-IF($I229=BG$6,$C229,0)</f>
        <v>0</v>
      </c>
      <c r="BH229" s="10">
        <f>+IF($H229=BH$6,$C229,0)-IF($I229=BH$6,$C229,0)</f>
        <v>0</v>
      </c>
      <c r="BI229" s="10">
        <f>+IF($H229=BI$6,$G229,0)-IF($I229=BI$6,$G229,0)</f>
        <v>0</v>
      </c>
      <c r="BJ229" s="10">
        <f>+IF($H229=BJ$6,$G229,0)-IF($I229=BJ$6,$G229,0)</f>
        <v>0</v>
      </c>
      <c r="BK229" s="10">
        <f>+IF($H229=BK$6,$G229,0)-IF($I229=BK$6,$G229,0)</f>
        <v>0</v>
      </c>
      <c r="BL229" s="10">
        <f>+IF($H229=BL$6,$G229,0)-IF($I229=BL$6,$G229,0)</f>
        <v>0</v>
      </c>
      <c r="BM229" s="10">
        <f>+IF($H229=BM$6,$G229,0)-IF($I229=BM$6,$G229,0)</f>
        <v>0</v>
      </c>
      <c r="BN229" s="10">
        <f>+IF($H229=BN$6,$G229,0)-IF($I229=BN$6,$G229,0)</f>
        <v>0</v>
      </c>
      <c r="BO229" s="10">
        <f>+IF($H229=BO$6,$G229,0)-IF($I229=BO$6,$G229,0)</f>
        <v>0</v>
      </c>
      <c r="BP229" s="10">
        <f>+IF($H229=BP$6,$G229,0)-IF($I229=BP$6,$G229,0)</f>
        <v>0</v>
      </c>
      <c r="BQ229" s="10">
        <f>+IF($H229=BQ$6,$G229,0)-IF($I229=BQ$6,$G229,0)</f>
        <v>0</v>
      </c>
      <c r="BR229" s="10">
        <f>SUM(J229:BQ229)</f>
        <v>0</v>
      </c>
    </row>
    <row r="230" spans="2:70" s="9" customFormat="1" x14ac:dyDescent="0.25">
      <c r="B230" s="16"/>
      <c r="C230" s="11"/>
      <c r="D230" s="11"/>
      <c r="E230" s="11">
        <f>ROUND(IF(D230='[1]Liste choix'!$C$8,0,IF($H230=$S$6,(C230/1.14975*0.05*0.5),C230/1.14975*0.05)),2)</f>
        <v>0</v>
      </c>
      <c r="F230" s="11">
        <f>ROUND(IF(D230='[1]Liste choix'!$C$8,0,IF($H230=$S$6,C230/1.14975*0.09975*0.5,C230/1.14975*0.09975)),2)</f>
        <v>0</v>
      </c>
      <c r="G230" s="11">
        <f>C230-E230-F230</f>
        <v>0</v>
      </c>
      <c r="J230" s="10">
        <f>+IF($H230=$J$6,$G230,0)-IF($I230=$J$6,$G230,0)</f>
        <v>0</v>
      </c>
      <c r="K230" s="10">
        <f>+IF($H230=K$6,$G230,0)-IF($I230=K$6,$G230,0)</f>
        <v>0</v>
      </c>
      <c r="L230" s="10">
        <f>+IF($H230=L$6,$G230,0)-IF($I230=L$6,$G230,0)</f>
        <v>0</v>
      </c>
      <c r="M230" s="10">
        <f>+IF($H230=M$6,$G230,0)-IF($I230=M$6,$G230,0)</f>
        <v>0</v>
      </c>
      <c r="N230" s="10">
        <f>+IF($H230=N$6,$G230,0)-IF($I230=N$6,$G230,0)</f>
        <v>0</v>
      </c>
      <c r="O230" s="10">
        <f>+IF($H230=O$6,$G230,0)-IF($I230=O$6,$G230,0)</f>
        <v>0</v>
      </c>
      <c r="P230" s="10">
        <f>+IF($H230=P$6,$G230,0)-IF($I230=P$6,$G230,0)</f>
        <v>0</v>
      </c>
      <c r="Q230" s="10">
        <f>+IF($H230=Q$6,$G230,0)-IF($I230=Q$6,$G230,0)</f>
        <v>0</v>
      </c>
      <c r="R230" s="10">
        <f>+IF($H230=R$6,$G230,0)-IF($I230=R$6,$G230,0)</f>
        <v>0</v>
      </c>
      <c r="S230" s="10">
        <f>+IF($H230=S$6,$G230,0)-IF($I230=S$6,$G230,0)</f>
        <v>0</v>
      </c>
      <c r="T230" s="10">
        <f>+IF($H230=T$6,$G230,0)-IF($I230=T$6,$G230,0)</f>
        <v>0</v>
      </c>
      <c r="U230" s="10">
        <f>+IF($H230=U$6,$G230,0)-IF($I230=U$6,$G230,0)</f>
        <v>0</v>
      </c>
      <c r="V230" s="10">
        <f>+IF($H230=V$6,$G230,0)-IF($I230=V$6,$G230,0)</f>
        <v>0</v>
      </c>
      <c r="W230" s="10">
        <f>+IF($H230=W$6,$G230,0)-IF($I230=W$6,$G230,0)</f>
        <v>0</v>
      </c>
      <c r="X230" s="10">
        <f>+IF($H230=X$6,$G230,0)-IF($I230=X$6,$G230,0)</f>
        <v>0</v>
      </c>
      <c r="Y230" s="10">
        <f>+IF($H230=Y$6,$G230,0)-IF($I230=Y$6,$G230,0)</f>
        <v>0</v>
      </c>
      <c r="Z230" s="10">
        <f>+IF($H230=Z$6,$G230,0)-IF($I230=Z$6,$G230,0)</f>
        <v>0</v>
      </c>
      <c r="AA230" s="10">
        <f>+IF($H230=AA$6,$G230,0)-IF($I230=AA$6,$G230,0)</f>
        <v>0</v>
      </c>
      <c r="AB230" s="10">
        <f>+IF($H230=AB$6,$G230,0)-IF($I230=AB$6,$G230,0)</f>
        <v>0</v>
      </c>
      <c r="AC230" s="10">
        <f>+IF($H230=AC$6,$G230,0)-IF($I230=AC$6,$G230,0)</f>
        <v>0</v>
      </c>
      <c r="AD230" s="10">
        <f>+IF($H230=AD$6,$G230,0)-IF($I230=AD$6,$G230,0)</f>
        <v>0</v>
      </c>
      <c r="AE230" s="10">
        <f>+IF($H230=AE$6,$G230,0)-IF($I230=AE$6,$G230,0)</f>
        <v>0</v>
      </c>
      <c r="AF230" s="10">
        <f>+IF($H230=AF$6,$G230,0)-IF($I230=AF$6,$G230,0)</f>
        <v>0</v>
      </c>
      <c r="AG230" s="10">
        <f>+IF($H230=AG$6,$C230,0)-IF($I230=AG$6,$C230,0)</f>
        <v>0</v>
      </c>
      <c r="AH230" s="10">
        <f>+IF($H230=AH$6,$C230,0)-IF($I230=AH$6,$C230,0)</f>
        <v>0</v>
      </c>
      <c r="AI230" s="10">
        <f>+IF($H230=AI$6,$C230,0)-IF($I230=AI$6,$C230,0)</f>
        <v>0</v>
      </c>
      <c r="AJ230" s="10">
        <f>+IF($H230=AJ$6,$C230,0)-IF($I230=AJ$6,$C230,0)</f>
        <v>0</v>
      </c>
      <c r="AK230" s="10">
        <f>IF(D230="payée",$E230,0)</f>
        <v>0</v>
      </c>
      <c r="AL230" s="10">
        <f>IF(D230="payée",$F230,0)</f>
        <v>0</v>
      </c>
      <c r="AM230" s="10">
        <f>IF(D230="perçue",-$E230,0)</f>
        <v>0</v>
      </c>
      <c r="AN230" s="10">
        <f>IF(D230="perçue",-$F230,0)</f>
        <v>0</v>
      </c>
      <c r="AO230" s="10">
        <f>+IF($H230=AO$6,$G230,0)-IF($I230=AO$6,$G230,0)</f>
        <v>0</v>
      </c>
      <c r="AP230" s="10">
        <f>+IF($H230=AP$6,$G230,0)-IF($I230=AP$6,$G230,0)</f>
        <v>0</v>
      </c>
      <c r="AQ230" s="10">
        <f>+IF($H230=AQ$6,$G230,0)-IF($I230=AQ$6,$G230,0)</f>
        <v>0</v>
      </c>
      <c r="AR230" s="10">
        <f>+IF($H230=AR$6,$G230,0)-IF($I230=AR$6,$G230,0)</f>
        <v>0</v>
      </c>
      <c r="AS230" s="10">
        <f>+IF($H230=AS$6,$G230,0)-IF($I230=AS$6,$G230,0)</f>
        <v>0</v>
      </c>
      <c r="AT230" s="10">
        <f>+IF($H230=AT$6,$G230,0)-IF($I230=AT$6,$G230,0)</f>
        <v>0</v>
      </c>
      <c r="AU230" s="10">
        <f>+IF($H230=AU$6,$G230,0)-IF($I230=AU$6,$G230,0)</f>
        <v>0</v>
      </c>
      <c r="AV230" s="10">
        <f>+IF($H230=AV$6,$G230,0)-IF($I230=AV$6,$G230,0)</f>
        <v>0</v>
      </c>
      <c r="AW230" s="10">
        <f>+IF($H230=AW$6,$G230,0)-IF($I230=AW$6,$G230,0)</f>
        <v>0</v>
      </c>
      <c r="AX230" s="10">
        <f>+IF($H230=AX$6,$G230,0)-IF($I230=AX$6,$G230,0)</f>
        <v>0</v>
      </c>
      <c r="AY230" s="10">
        <f>+IF($H230=AY$6,$G230,0)-IF($I230=AY$6,$G230,0)</f>
        <v>0</v>
      </c>
      <c r="AZ230" s="10">
        <f>+IF($H230=AZ$6,$G230,0)-IF($I230=AZ$6,$G230,0)</f>
        <v>0</v>
      </c>
      <c r="BA230" s="10">
        <f>+IF($H230=BA$6,$C230,0)-IF($I230=BA$6,$C230,0)</f>
        <v>0</v>
      </c>
      <c r="BB230" s="10">
        <f>+IF($H230=BB$6,$C230,0)-IF($I230=BB$6,$C230,0)</f>
        <v>0</v>
      </c>
      <c r="BC230" s="10">
        <f>+IF($H230=BC$6,$C230,0)-IF($I230=BC$6,$C230,0)</f>
        <v>0</v>
      </c>
      <c r="BD230" s="10">
        <f>+IF($H230=BD$6,$C230,0)-IF($I230=BD$6,$C230,0)</f>
        <v>0</v>
      </c>
      <c r="BE230" s="10">
        <f>+IF($H230=BE$6,$C230,0)-IF($I230=BE$6,$C230,0)</f>
        <v>0</v>
      </c>
      <c r="BF230" s="10">
        <f>+IF($H230=BF$6,$C230,0)-IF($I230=BF$6,$C230,0)</f>
        <v>0</v>
      </c>
      <c r="BG230" s="10">
        <f>+IF($H230=BG$6,$C230,0)-IF($I230=BG$6,$C230,0)</f>
        <v>0</v>
      </c>
      <c r="BH230" s="10">
        <f>+IF($H230=BH$6,$C230,0)-IF($I230=BH$6,$C230,0)</f>
        <v>0</v>
      </c>
      <c r="BI230" s="10">
        <f>+IF($H230=BI$6,$G230,0)-IF($I230=BI$6,$G230,0)</f>
        <v>0</v>
      </c>
      <c r="BJ230" s="10">
        <f>+IF($H230=BJ$6,$G230,0)-IF($I230=BJ$6,$G230,0)</f>
        <v>0</v>
      </c>
      <c r="BK230" s="10">
        <f>+IF($H230=BK$6,$G230,0)-IF($I230=BK$6,$G230,0)</f>
        <v>0</v>
      </c>
      <c r="BL230" s="10">
        <f>+IF($H230=BL$6,$G230,0)-IF($I230=BL$6,$G230,0)</f>
        <v>0</v>
      </c>
      <c r="BM230" s="10">
        <f>+IF($H230=BM$6,$G230,0)-IF($I230=BM$6,$G230,0)</f>
        <v>0</v>
      </c>
      <c r="BN230" s="10">
        <f>+IF($H230=BN$6,$G230,0)-IF($I230=BN$6,$G230,0)</f>
        <v>0</v>
      </c>
      <c r="BO230" s="10">
        <f>+IF($H230=BO$6,$G230,0)-IF($I230=BO$6,$G230,0)</f>
        <v>0</v>
      </c>
      <c r="BP230" s="10">
        <f>+IF($H230=BP$6,$G230,0)-IF($I230=BP$6,$G230,0)</f>
        <v>0</v>
      </c>
      <c r="BQ230" s="10">
        <f>+IF($H230=BQ$6,$G230,0)-IF($I230=BQ$6,$G230,0)</f>
        <v>0</v>
      </c>
      <c r="BR230" s="10">
        <f>SUM(J230:BQ230)</f>
        <v>0</v>
      </c>
    </row>
    <row r="231" spans="2:70" s="9" customFormat="1" x14ac:dyDescent="0.25">
      <c r="B231" s="16"/>
      <c r="C231" s="11"/>
      <c r="D231" s="11"/>
      <c r="E231" s="11">
        <f>ROUND(IF(D231='[1]Liste choix'!$C$8,0,IF($H231=$S$6,(C231/1.14975*0.05*0.5),C231/1.14975*0.05)),2)</f>
        <v>0</v>
      </c>
      <c r="F231" s="11">
        <f>ROUND(IF(D231='[1]Liste choix'!$C$8,0,IF($H231=$S$6,C231/1.14975*0.09975*0.5,C231/1.14975*0.09975)),2)</f>
        <v>0</v>
      </c>
      <c r="G231" s="11">
        <f>C231-E231-F231</f>
        <v>0</v>
      </c>
      <c r="J231" s="10">
        <f>+IF($H231=$J$6,$G231,0)-IF($I231=$J$6,$G231,0)</f>
        <v>0</v>
      </c>
      <c r="K231" s="10">
        <f>+IF($H231=K$6,$G231,0)-IF($I231=K$6,$G231,0)</f>
        <v>0</v>
      </c>
      <c r="L231" s="10">
        <f>+IF($H231=L$6,$G231,0)-IF($I231=L$6,$G231,0)</f>
        <v>0</v>
      </c>
      <c r="M231" s="10">
        <f>+IF($H231=M$6,$G231,0)-IF($I231=M$6,$G231,0)</f>
        <v>0</v>
      </c>
      <c r="N231" s="10">
        <f>+IF($H231=N$6,$G231,0)-IF($I231=N$6,$G231,0)</f>
        <v>0</v>
      </c>
      <c r="O231" s="10">
        <f>+IF($H231=O$6,$G231,0)-IF($I231=O$6,$G231,0)</f>
        <v>0</v>
      </c>
      <c r="P231" s="10">
        <f>+IF($H231=P$6,$G231,0)-IF($I231=P$6,$G231,0)</f>
        <v>0</v>
      </c>
      <c r="Q231" s="10">
        <f>+IF($H231=Q$6,$G231,0)-IF($I231=Q$6,$G231,0)</f>
        <v>0</v>
      </c>
      <c r="R231" s="10">
        <f>+IF($H231=R$6,$G231,0)-IF($I231=R$6,$G231,0)</f>
        <v>0</v>
      </c>
      <c r="S231" s="10">
        <f>+IF($H231=S$6,$G231,0)-IF($I231=S$6,$G231,0)</f>
        <v>0</v>
      </c>
      <c r="T231" s="10">
        <f>+IF($H231=T$6,$G231,0)-IF($I231=T$6,$G231,0)</f>
        <v>0</v>
      </c>
      <c r="U231" s="10">
        <f>+IF($H231=U$6,$G231,0)-IF($I231=U$6,$G231,0)</f>
        <v>0</v>
      </c>
      <c r="V231" s="10">
        <f>+IF($H231=V$6,$G231,0)-IF($I231=V$6,$G231,0)</f>
        <v>0</v>
      </c>
      <c r="W231" s="10">
        <f>+IF($H231=W$6,$G231,0)-IF($I231=W$6,$G231,0)</f>
        <v>0</v>
      </c>
      <c r="X231" s="10">
        <f>+IF($H231=X$6,$G231,0)-IF($I231=X$6,$G231,0)</f>
        <v>0</v>
      </c>
      <c r="Y231" s="10">
        <f>+IF($H231=Y$6,$G231,0)-IF($I231=Y$6,$G231,0)</f>
        <v>0</v>
      </c>
      <c r="Z231" s="10">
        <f>+IF($H231=Z$6,$G231,0)-IF($I231=Z$6,$G231,0)</f>
        <v>0</v>
      </c>
      <c r="AA231" s="10">
        <f>+IF($H231=AA$6,$G231,0)-IF($I231=AA$6,$G231,0)</f>
        <v>0</v>
      </c>
      <c r="AB231" s="10">
        <f>+IF($H231=AB$6,$G231,0)-IF($I231=AB$6,$G231,0)</f>
        <v>0</v>
      </c>
      <c r="AC231" s="10">
        <f>+IF($H231=AC$6,$G231,0)-IF($I231=AC$6,$G231,0)</f>
        <v>0</v>
      </c>
      <c r="AD231" s="10">
        <f>+IF($H231=AD$6,$G231,0)-IF($I231=AD$6,$G231,0)</f>
        <v>0</v>
      </c>
      <c r="AE231" s="10">
        <f>+IF($H231=AE$6,$G231,0)-IF($I231=AE$6,$G231,0)</f>
        <v>0</v>
      </c>
      <c r="AF231" s="10">
        <f>+IF($H231=AF$6,$G231,0)-IF($I231=AF$6,$G231,0)</f>
        <v>0</v>
      </c>
      <c r="AG231" s="10">
        <f>+IF($H231=AG$6,$C231,0)-IF($I231=AG$6,$C231,0)</f>
        <v>0</v>
      </c>
      <c r="AH231" s="10">
        <f>+IF($H231=AH$6,$C231,0)-IF($I231=AH$6,$C231,0)</f>
        <v>0</v>
      </c>
      <c r="AI231" s="10">
        <f>+IF($H231=AI$6,$C231,0)-IF($I231=AI$6,$C231,0)</f>
        <v>0</v>
      </c>
      <c r="AJ231" s="10">
        <f>+IF($H231=AJ$6,$C231,0)-IF($I231=AJ$6,$C231,0)</f>
        <v>0</v>
      </c>
      <c r="AK231" s="10">
        <f>IF(D231="payée",$E231,0)</f>
        <v>0</v>
      </c>
      <c r="AL231" s="10">
        <f>IF(D231="payée",$F231,0)</f>
        <v>0</v>
      </c>
      <c r="AM231" s="10">
        <f>IF(D231="perçue",-$E231,0)</f>
        <v>0</v>
      </c>
      <c r="AN231" s="10">
        <f>IF(D231="perçue",-$F231,0)</f>
        <v>0</v>
      </c>
      <c r="AO231" s="10">
        <f>+IF($H231=AO$6,$G231,0)-IF($I231=AO$6,$G231,0)</f>
        <v>0</v>
      </c>
      <c r="AP231" s="10">
        <f>+IF($H231=AP$6,$G231,0)-IF($I231=AP$6,$G231,0)</f>
        <v>0</v>
      </c>
      <c r="AQ231" s="10">
        <f>+IF($H231=AQ$6,$G231,0)-IF($I231=AQ$6,$G231,0)</f>
        <v>0</v>
      </c>
      <c r="AR231" s="10">
        <f>+IF($H231=AR$6,$G231,0)-IF($I231=AR$6,$G231,0)</f>
        <v>0</v>
      </c>
      <c r="AS231" s="10">
        <f>+IF($H231=AS$6,$G231,0)-IF($I231=AS$6,$G231,0)</f>
        <v>0</v>
      </c>
      <c r="AT231" s="10">
        <f>+IF($H231=AT$6,$G231,0)-IF($I231=AT$6,$G231,0)</f>
        <v>0</v>
      </c>
      <c r="AU231" s="10">
        <f>+IF($H231=AU$6,$G231,0)-IF($I231=AU$6,$G231,0)</f>
        <v>0</v>
      </c>
      <c r="AV231" s="10">
        <f>+IF($H231=AV$6,$G231,0)-IF($I231=AV$6,$G231,0)</f>
        <v>0</v>
      </c>
      <c r="AW231" s="10">
        <f>+IF($H231=AW$6,$G231,0)-IF($I231=AW$6,$G231,0)</f>
        <v>0</v>
      </c>
      <c r="AX231" s="10">
        <f>+IF($H231=AX$6,$G231,0)-IF($I231=AX$6,$G231,0)</f>
        <v>0</v>
      </c>
      <c r="AY231" s="10">
        <f>+IF($H231=AY$6,$G231,0)-IF($I231=AY$6,$G231,0)</f>
        <v>0</v>
      </c>
      <c r="AZ231" s="10">
        <f>+IF($H231=AZ$6,$G231,0)-IF($I231=AZ$6,$G231,0)</f>
        <v>0</v>
      </c>
      <c r="BA231" s="10">
        <f>+IF($H231=BA$6,$C231,0)-IF($I231=BA$6,$C231,0)</f>
        <v>0</v>
      </c>
      <c r="BB231" s="10">
        <f>+IF($H231=BB$6,$C231,0)-IF($I231=BB$6,$C231,0)</f>
        <v>0</v>
      </c>
      <c r="BC231" s="10">
        <f>+IF($H231=BC$6,$C231,0)-IF($I231=BC$6,$C231,0)</f>
        <v>0</v>
      </c>
      <c r="BD231" s="10">
        <f>+IF($H231=BD$6,$C231,0)-IF($I231=BD$6,$C231,0)</f>
        <v>0</v>
      </c>
      <c r="BE231" s="10">
        <f>+IF($H231=BE$6,$C231,0)-IF($I231=BE$6,$C231,0)</f>
        <v>0</v>
      </c>
      <c r="BF231" s="10">
        <f>+IF($H231=BF$6,$C231,0)-IF($I231=BF$6,$C231,0)</f>
        <v>0</v>
      </c>
      <c r="BG231" s="10">
        <f>+IF($H231=BG$6,$C231,0)-IF($I231=BG$6,$C231,0)</f>
        <v>0</v>
      </c>
      <c r="BH231" s="10">
        <f>+IF($H231=BH$6,$C231,0)-IF($I231=BH$6,$C231,0)</f>
        <v>0</v>
      </c>
      <c r="BI231" s="10">
        <f>+IF($H231=BI$6,$G231,0)-IF($I231=BI$6,$G231,0)</f>
        <v>0</v>
      </c>
      <c r="BJ231" s="10">
        <f>+IF($H231=BJ$6,$G231,0)-IF($I231=BJ$6,$G231,0)</f>
        <v>0</v>
      </c>
      <c r="BK231" s="10">
        <f>+IF($H231=BK$6,$G231,0)-IF($I231=BK$6,$G231,0)</f>
        <v>0</v>
      </c>
      <c r="BL231" s="10">
        <f>+IF($H231=BL$6,$G231,0)-IF($I231=BL$6,$G231,0)</f>
        <v>0</v>
      </c>
      <c r="BM231" s="10">
        <f>+IF($H231=BM$6,$G231,0)-IF($I231=BM$6,$G231,0)</f>
        <v>0</v>
      </c>
      <c r="BN231" s="10">
        <f>+IF($H231=BN$6,$G231,0)-IF($I231=BN$6,$G231,0)</f>
        <v>0</v>
      </c>
      <c r="BO231" s="10">
        <f>+IF($H231=BO$6,$G231,0)-IF($I231=BO$6,$G231,0)</f>
        <v>0</v>
      </c>
      <c r="BP231" s="10">
        <f>+IF($H231=BP$6,$G231,0)-IF($I231=BP$6,$G231,0)</f>
        <v>0</v>
      </c>
      <c r="BQ231" s="10">
        <f>+IF($H231=BQ$6,$G231,0)-IF($I231=BQ$6,$G231,0)</f>
        <v>0</v>
      </c>
      <c r="BR231" s="10">
        <f>SUM(J231:BQ231)</f>
        <v>0</v>
      </c>
    </row>
    <row r="232" spans="2:70" s="9" customFormat="1" x14ac:dyDescent="0.25">
      <c r="B232" s="16"/>
      <c r="C232" s="11"/>
      <c r="D232" s="11"/>
      <c r="E232" s="11">
        <f>ROUND(IF(D232='[1]Liste choix'!$C$8,0,IF($H232=$S$6,(C232/1.14975*0.05*0.5),C232/1.14975*0.05)),2)</f>
        <v>0</v>
      </c>
      <c r="F232" s="11">
        <f>ROUND(IF(D232='[1]Liste choix'!$C$8,0,IF($H232=$S$6,C232/1.14975*0.09975*0.5,C232/1.14975*0.09975)),2)</f>
        <v>0</v>
      </c>
      <c r="G232" s="11">
        <f>C232-E232-F232</f>
        <v>0</v>
      </c>
      <c r="J232" s="10">
        <f>+IF($H232=$J$6,$G232,0)-IF($I232=$J$6,$G232,0)</f>
        <v>0</v>
      </c>
      <c r="K232" s="10">
        <f>+IF($H232=K$6,$G232,0)-IF($I232=K$6,$G232,0)</f>
        <v>0</v>
      </c>
      <c r="L232" s="10">
        <f>+IF($H232=L$6,$G232,0)-IF($I232=L$6,$G232,0)</f>
        <v>0</v>
      </c>
      <c r="M232" s="10">
        <f>+IF($H232=M$6,$G232,0)-IF($I232=M$6,$G232,0)</f>
        <v>0</v>
      </c>
      <c r="N232" s="10">
        <f>+IF($H232=N$6,$G232,0)-IF($I232=N$6,$G232,0)</f>
        <v>0</v>
      </c>
      <c r="O232" s="10">
        <f>+IF($H232=O$6,$G232,0)-IF($I232=O$6,$G232,0)</f>
        <v>0</v>
      </c>
      <c r="P232" s="10">
        <f>+IF($H232=P$6,$G232,0)-IF($I232=P$6,$G232,0)</f>
        <v>0</v>
      </c>
      <c r="Q232" s="10">
        <f>+IF($H232=Q$6,$G232,0)-IF($I232=Q$6,$G232,0)</f>
        <v>0</v>
      </c>
      <c r="R232" s="10">
        <f>+IF($H232=R$6,$G232,0)-IF($I232=R$6,$G232,0)</f>
        <v>0</v>
      </c>
      <c r="S232" s="10">
        <f>+IF($H232=S$6,$G232,0)-IF($I232=S$6,$G232,0)</f>
        <v>0</v>
      </c>
      <c r="T232" s="10">
        <f>+IF($H232=T$6,$G232,0)-IF($I232=T$6,$G232,0)</f>
        <v>0</v>
      </c>
      <c r="U232" s="10">
        <f>+IF($H232=U$6,$G232,0)-IF($I232=U$6,$G232,0)</f>
        <v>0</v>
      </c>
      <c r="V232" s="10">
        <f>+IF($H232=V$6,$G232,0)-IF($I232=V$6,$G232,0)</f>
        <v>0</v>
      </c>
      <c r="W232" s="10">
        <f>+IF($H232=W$6,$G232,0)-IF($I232=W$6,$G232,0)</f>
        <v>0</v>
      </c>
      <c r="X232" s="10">
        <f>+IF($H232=X$6,$G232,0)-IF($I232=X$6,$G232,0)</f>
        <v>0</v>
      </c>
      <c r="Y232" s="10">
        <f>+IF($H232=Y$6,$G232,0)-IF($I232=Y$6,$G232,0)</f>
        <v>0</v>
      </c>
      <c r="Z232" s="10">
        <f>+IF($H232=Z$6,$G232,0)-IF($I232=Z$6,$G232,0)</f>
        <v>0</v>
      </c>
      <c r="AA232" s="10">
        <f>+IF($H232=AA$6,$G232,0)-IF($I232=AA$6,$G232,0)</f>
        <v>0</v>
      </c>
      <c r="AB232" s="10">
        <f>+IF($H232=AB$6,$G232,0)-IF($I232=AB$6,$G232,0)</f>
        <v>0</v>
      </c>
      <c r="AC232" s="10">
        <f>+IF($H232=AC$6,$G232,0)-IF($I232=AC$6,$G232,0)</f>
        <v>0</v>
      </c>
      <c r="AD232" s="10">
        <f>+IF($H232=AD$6,$G232,0)-IF($I232=AD$6,$G232,0)</f>
        <v>0</v>
      </c>
      <c r="AE232" s="10">
        <f>+IF($H232=AE$6,$G232,0)-IF($I232=AE$6,$G232,0)</f>
        <v>0</v>
      </c>
      <c r="AF232" s="10">
        <f>+IF($H232=AF$6,$G232,0)-IF($I232=AF$6,$G232,0)</f>
        <v>0</v>
      </c>
      <c r="AG232" s="10">
        <f>+IF($H232=AG$6,$C232,0)-IF($I232=AG$6,$C232,0)</f>
        <v>0</v>
      </c>
      <c r="AH232" s="10">
        <f>+IF($H232=AH$6,$C232,0)-IF($I232=AH$6,$C232,0)</f>
        <v>0</v>
      </c>
      <c r="AI232" s="10">
        <f>+IF($H232=AI$6,$C232,0)-IF($I232=AI$6,$C232,0)</f>
        <v>0</v>
      </c>
      <c r="AJ232" s="10">
        <f>+IF($H232=AJ$6,$C232,0)-IF($I232=AJ$6,$C232,0)</f>
        <v>0</v>
      </c>
      <c r="AK232" s="10">
        <f>IF(D232="payée",$E232,0)</f>
        <v>0</v>
      </c>
      <c r="AL232" s="10">
        <f>IF(D232="payée",$F232,0)</f>
        <v>0</v>
      </c>
      <c r="AM232" s="10">
        <f>IF(D232="perçue",-$E232,0)</f>
        <v>0</v>
      </c>
      <c r="AN232" s="10">
        <f>IF(D232="perçue",-$F232,0)</f>
        <v>0</v>
      </c>
      <c r="AO232" s="10">
        <f>+IF($H232=AO$6,$G232,0)-IF($I232=AO$6,$G232,0)</f>
        <v>0</v>
      </c>
      <c r="AP232" s="10">
        <f>+IF($H232=AP$6,$G232,0)-IF($I232=AP$6,$G232,0)</f>
        <v>0</v>
      </c>
      <c r="AQ232" s="10">
        <f>+IF($H232=AQ$6,$G232,0)-IF($I232=AQ$6,$G232,0)</f>
        <v>0</v>
      </c>
      <c r="AR232" s="10">
        <f>+IF($H232=AR$6,$G232,0)-IF($I232=AR$6,$G232,0)</f>
        <v>0</v>
      </c>
      <c r="AS232" s="10">
        <f>+IF($H232=AS$6,$G232,0)-IF($I232=AS$6,$G232,0)</f>
        <v>0</v>
      </c>
      <c r="AT232" s="10">
        <f>+IF($H232=AT$6,$G232,0)-IF($I232=AT$6,$G232,0)</f>
        <v>0</v>
      </c>
      <c r="AU232" s="10">
        <f>+IF($H232=AU$6,$G232,0)-IF($I232=AU$6,$G232,0)</f>
        <v>0</v>
      </c>
      <c r="AV232" s="10">
        <f>+IF($H232=AV$6,$G232,0)-IF($I232=AV$6,$G232,0)</f>
        <v>0</v>
      </c>
      <c r="AW232" s="10">
        <f>+IF($H232=AW$6,$G232,0)-IF($I232=AW$6,$G232,0)</f>
        <v>0</v>
      </c>
      <c r="AX232" s="10">
        <f>+IF($H232=AX$6,$G232,0)-IF($I232=AX$6,$G232,0)</f>
        <v>0</v>
      </c>
      <c r="AY232" s="10">
        <f>+IF($H232=AY$6,$G232,0)-IF($I232=AY$6,$G232,0)</f>
        <v>0</v>
      </c>
      <c r="AZ232" s="10">
        <f>+IF($H232=AZ$6,$G232,0)-IF($I232=AZ$6,$G232,0)</f>
        <v>0</v>
      </c>
      <c r="BA232" s="10">
        <f>+IF($H232=BA$6,$C232,0)-IF($I232=BA$6,$C232,0)</f>
        <v>0</v>
      </c>
      <c r="BB232" s="10">
        <f>+IF($H232=BB$6,$C232,0)-IF($I232=BB$6,$C232,0)</f>
        <v>0</v>
      </c>
      <c r="BC232" s="10">
        <f>+IF($H232=BC$6,$C232,0)-IF($I232=BC$6,$C232,0)</f>
        <v>0</v>
      </c>
      <c r="BD232" s="10">
        <f>+IF($H232=BD$6,$C232,0)-IF($I232=BD$6,$C232,0)</f>
        <v>0</v>
      </c>
      <c r="BE232" s="10">
        <f>+IF($H232=BE$6,$C232,0)-IF($I232=BE$6,$C232,0)</f>
        <v>0</v>
      </c>
      <c r="BF232" s="10">
        <f>+IF($H232=BF$6,$C232,0)-IF($I232=BF$6,$C232,0)</f>
        <v>0</v>
      </c>
      <c r="BG232" s="10">
        <f>+IF($H232=BG$6,$C232,0)-IF($I232=BG$6,$C232,0)</f>
        <v>0</v>
      </c>
      <c r="BH232" s="10">
        <f>+IF($H232=BH$6,$C232,0)-IF($I232=BH$6,$C232,0)</f>
        <v>0</v>
      </c>
      <c r="BI232" s="10">
        <f>+IF($H232=BI$6,$G232,0)-IF($I232=BI$6,$G232,0)</f>
        <v>0</v>
      </c>
      <c r="BJ232" s="10">
        <f>+IF($H232=BJ$6,$G232,0)-IF($I232=BJ$6,$G232,0)</f>
        <v>0</v>
      </c>
      <c r="BK232" s="10">
        <f>+IF($H232=BK$6,$G232,0)-IF($I232=BK$6,$G232,0)</f>
        <v>0</v>
      </c>
      <c r="BL232" s="10">
        <f>+IF($H232=BL$6,$G232,0)-IF($I232=BL$6,$G232,0)</f>
        <v>0</v>
      </c>
      <c r="BM232" s="10">
        <f>+IF($H232=BM$6,$G232,0)-IF($I232=BM$6,$G232,0)</f>
        <v>0</v>
      </c>
      <c r="BN232" s="10">
        <f>+IF($H232=BN$6,$G232,0)-IF($I232=BN$6,$G232,0)</f>
        <v>0</v>
      </c>
      <c r="BO232" s="10">
        <f>+IF($H232=BO$6,$G232,0)-IF($I232=BO$6,$G232,0)</f>
        <v>0</v>
      </c>
      <c r="BP232" s="10">
        <f>+IF($H232=BP$6,$G232,0)-IF($I232=BP$6,$G232,0)</f>
        <v>0</v>
      </c>
      <c r="BQ232" s="10">
        <f>+IF($H232=BQ$6,$G232,0)-IF($I232=BQ$6,$G232,0)</f>
        <v>0</v>
      </c>
      <c r="BR232" s="10">
        <f>SUM(J232:BQ232)</f>
        <v>0</v>
      </c>
    </row>
    <row r="233" spans="2:70" s="9" customFormat="1" x14ac:dyDescent="0.25">
      <c r="B233" s="16"/>
      <c r="C233" s="11"/>
      <c r="D233" s="11"/>
      <c r="E233" s="11">
        <f>ROUND(IF(D233='[1]Liste choix'!$C$8,0,IF($H233=$S$6,(C233/1.14975*0.05*0.5),C233/1.14975*0.05)),2)</f>
        <v>0</v>
      </c>
      <c r="F233" s="11">
        <f>ROUND(IF(D233='[1]Liste choix'!$C$8,0,IF($H233=$S$6,C233/1.14975*0.09975*0.5,C233/1.14975*0.09975)),2)</f>
        <v>0</v>
      </c>
      <c r="G233" s="11">
        <f>C233-E233-F233</f>
        <v>0</v>
      </c>
      <c r="J233" s="10">
        <f>+IF($H233=$J$6,$G233,0)-IF($I233=$J$6,$G233,0)</f>
        <v>0</v>
      </c>
      <c r="K233" s="10">
        <f>+IF($H233=K$6,$G233,0)-IF($I233=K$6,$G233,0)</f>
        <v>0</v>
      </c>
      <c r="L233" s="10">
        <f>+IF($H233=L$6,$G233,0)-IF($I233=L$6,$G233,0)</f>
        <v>0</v>
      </c>
      <c r="M233" s="10">
        <f>+IF($H233=M$6,$G233,0)-IF($I233=M$6,$G233,0)</f>
        <v>0</v>
      </c>
      <c r="N233" s="10">
        <f>+IF($H233=N$6,$G233,0)-IF($I233=N$6,$G233,0)</f>
        <v>0</v>
      </c>
      <c r="O233" s="10">
        <f>+IF($H233=O$6,$G233,0)-IF($I233=O$6,$G233,0)</f>
        <v>0</v>
      </c>
      <c r="P233" s="10">
        <f>+IF($H233=P$6,$G233,0)-IF($I233=P$6,$G233,0)</f>
        <v>0</v>
      </c>
      <c r="Q233" s="10">
        <f>+IF($H233=Q$6,$G233,0)-IF($I233=Q$6,$G233,0)</f>
        <v>0</v>
      </c>
      <c r="R233" s="10">
        <f>+IF($H233=R$6,$G233,0)-IF($I233=R$6,$G233,0)</f>
        <v>0</v>
      </c>
      <c r="S233" s="10">
        <f>+IF($H233=S$6,$G233,0)-IF($I233=S$6,$G233,0)</f>
        <v>0</v>
      </c>
      <c r="T233" s="10">
        <f>+IF($H233=T$6,$G233,0)-IF($I233=T$6,$G233,0)</f>
        <v>0</v>
      </c>
      <c r="U233" s="10">
        <f>+IF($H233=U$6,$G233,0)-IF($I233=U$6,$G233,0)</f>
        <v>0</v>
      </c>
      <c r="V233" s="10">
        <f>+IF($H233=V$6,$G233,0)-IF($I233=V$6,$G233,0)</f>
        <v>0</v>
      </c>
      <c r="W233" s="10">
        <f>+IF($H233=W$6,$G233,0)-IF($I233=W$6,$G233,0)</f>
        <v>0</v>
      </c>
      <c r="X233" s="10">
        <f>+IF($H233=X$6,$G233,0)-IF($I233=X$6,$G233,0)</f>
        <v>0</v>
      </c>
      <c r="Y233" s="10">
        <f>+IF($H233=Y$6,$G233,0)-IF($I233=Y$6,$G233,0)</f>
        <v>0</v>
      </c>
      <c r="Z233" s="10">
        <f>+IF($H233=Z$6,$G233,0)-IF($I233=Z$6,$G233,0)</f>
        <v>0</v>
      </c>
      <c r="AA233" s="10">
        <f>+IF($H233=AA$6,$G233,0)-IF($I233=AA$6,$G233,0)</f>
        <v>0</v>
      </c>
      <c r="AB233" s="10">
        <f>+IF($H233=AB$6,$G233,0)-IF($I233=AB$6,$G233,0)</f>
        <v>0</v>
      </c>
      <c r="AC233" s="10">
        <f>+IF($H233=AC$6,$G233,0)-IF($I233=AC$6,$G233,0)</f>
        <v>0</v>
      </c>
      <c r="AD233" s="10">
        <f>+IF($H233=AD$6,$G233,0)-IF($I233=AD$6,$G233,0)</f>
        <v>0</v>
      </c>
      <c r="AE233" s="10">
        <f>+IF($H233=AE$6,$G233,0)-IF($I233=AE$6,$G233,0)</f>
        <v>0</v>
      </c>
      <c r="AF233" s="10">
        <f>+IF($H233=AF$6,$G233,0)-IF($I233=AF$6,$G233,0)</f>
        <v>0</v>
      </c>
      <c r="AG233" s="10">
        <f>+IF($H233=AG$6,$C233,0)-IF($I233=AG$6,$C233,0)</f>
        <v>0</v>
      </c>
      <c r="AH233" s="10">
        <f>+IF($H233=AH$6,$C233,0)-IF($I233=AH$6,$C233,0)</f>
        <v>0</v>
      </c>
      <c r="AI233" s="10">
        <f>+IF($H233=AI$6,$C233,0)-IF($I233=AI$6,$C233,0)</f>
        <v>0</v>
      </c>
      <c r="AJ233" s="10">
        <f>+IF($H233=AJ$6,$C233,0)-IF($I233=AJ$6,$C233,0)</f>
        <v>0</v>
      </c>
      <c r="AK233" s="10">
        <f>IF(D233="payée",$E233,0)</f>
        <v>0</v>
      </c>
      <c r="AL233" s="10">
        <f>IF(D233="payée",$F233,0)</f>
        <v>0</v>
      </c>
      <c r="AM233" s="10">
        <f>IF(D233="perçue",-$E233,0)</f>
        <v>0</v>
      </c>
      <c r="AN233" s="10">
        <f>IF(D233="perçue",-$F233,0)</f>
        <v>0</v>
      </c>
      <c r="AO233" s="10">
        <f>+IF($H233=AO$6,$G233,0)-IF($I233=AO$6,$G233,0)</f>
        <v>0</v>
      </c>
      <c r="AP233" s="10">
        <f>+IF($H233=AP$6,$G233,0)-IF($I233=AP$6,$G233,0)</f>
        <v>0</v>
      </c>
      <c r="AQ233" s="10">
        <f>+IF($H233=AQ$6,$G233,0)-IF($I233=AQ$6,$G233,0)</f>
        <v>0</v>
      </c>
      <c r="AR233" s="10">
        <f>+IF($H233=AR$6,$G233,0)-IF($I233=AR$6,$G233,0)</f>
        <v>0</v>
      </c>
      <c r="AS233" s="10">
        <f>+IF($H233=AS$6,$G233,0)-IF($I233=AS$6,$G233,0)</f>
        <v>0</v>
      </c>
      <c r="AT233" s="10">
        <f>+IF($H233=AT$6,$G233,0)-IF($I233=AT$6,$G233,0)</f>
        <v>0</v>
      </c>
      <c r="AU233" s="10">
        <f>+IF($H233=AU$6,$G233,0)-IF($I233=AU$6,$G233,0)</f>
        <v>0</v>
      </c>
      <c r="AV233" s="10">
        <f>+IF($H233=AV$6,$G233,0)-IF($I233=AV$6,$G233,0)</f>
        <v>0</v>
      </c>
      <c r="AW233" s="10">
        <f>+IF($H233=AW$6,$G233,0)-IF($I233=AW$6,$G233,0)</f>
        <v>0</v>
      </c>
      <c r="AX233" s="10">
        <f>+IF($H233=AX$6,$G233,0)-IF($I233=AX$6,$G233,0)</f>
        <v>0</v>
      </c>
      <c r="AY233" s="10">
        <f>+IF($H233=AY$6,$G233,0)-IF($I233=AY$6,$G233,0)</f>
        <v>0</v>
      </c>
      <c r="AZ233" s="10">
        <f>+IF($H233=AZ$6,$G233,0)-IF($I233=AZ$6,$G233,0)</f>
        <v>0</v>
      </c>
      <c r="BA233" s="10">
        <f>+IF($H233=BA$6,$C233,0)-IF($I233=BA$6,$C233,0)</f>
        <v>0</v>
      </c>
      <c r="BB233" s="10">
        <f>+IF($H233=BB$6,$C233,0)-IF($I233=BB$6,$C233,0)</f>
        <v>0</v>
      </c>
      <c r="BC233" s="10">
        <f>+IF($H233=BC$6,$C233,0)-IF($I233=BC$6,$C233,0)</f>
        <v>0</v>
      </c>
      <c r="BD233" s="10">
        <f>+IF($H233=BD$6,$C233,0)-IF($I233=BD$6,$C233,0)</f>
        <v>0</v>
      </c>
      <c r="BE233" s="10">
        <f>+IF($H233=BE$6,$C233,0)-IF($I233=BE$6,$C233,0)</f>
        <v>0</v>
      </c>
      <c r="BF233" s="10">
        <f>+IF($H233=BF$6,$C233,0)-IF($I233=BF$6,$C233,0)</f>
        <v>0</v>
      </c>
      <c r="BG233" s="10">
        <f>+IF($H233=BG$6,$C233,0)-IF($I233=BG$6,$C233,0)</f>
        <v>0</v>
      </c>
      <c r="BH233" s="10">
        <f>+IF($H233=BH$6,$C233,0)-IF($I233=BH$6,$C233,0)</f>
        <v>0</v>
      </c>
      <c r="BI233" s="10">
        <f>+IF($H233=BI$6,$G233,0)-IF($I233=BI$6,$G233,0)</f>
        <v>0</v>
      </c>
      <c r="BJ233" s="10">
        <f>+IF($H233=BJ$6,$G233,0)-IF($I233=BJ$6,$G233,0)</f>
        <v>0</v>
      </c>
      <c r="BK233" s="10">
        <f>+IF($H233=BK$6,$G233,0)-IF($I233=BK$6,$G233,0)</f>
        <v>0</v>
      </c>
      <c r="BL233" s="10">
        <f>+IF($H233=BL$6,$G233,0)-IF($I233=BL$6,$G233,0)</f>
        <v>0</v>
      </c>
      <c r="BM233" s="10">
        <f>+IF($H233=BM$6,$G233,0)-IF($I233=BM$6,$G233,0)</f>
        <v>0</v>
      </c>
      <c r="BN233" s="10">
        <f>+IF($H233=BN$6,$G233,0)-IF($I233=BN$6,$G233,0)</f>
        <v>0</v>
      </c>
      <c r="BO233" s="10">
        <f>+IF($H233=BO$6,$G233,0)-IF($I233=BO$6,$G233,0)</f>
        <v>0</v>
      </c>
      <c r="BP233" s="10">
        <f>+IF($H233=BP$6,$G233,0)-IF($I233=BP$6,$G233,0)</f>
        <v>0</v>
      </c>
      <c r="BQ233" s="10">
        <f>+IF($H233=BQ$6,$G233,0)-IF($I233=BQ$6,$G233,0)</f>
        <v>0</v>
      </c>
      <c r="BR233" s="10">
        <f>SUM(J233:BQ233)</f>
        <v>0</v>
      </c>
    </row>
    <row r="234" spans="2:70" s="9" customFormat="1" x14ac:dyDescent="0.25">
      <c r="B234" s="16"/>
      <c r="C234" s="11"/>
      <c r="D234" s="11"/>
      <c r="E234" s="11">
        <f>ROUND(IF(D234='[1]Liste choix'!$C$8,0,IF($H234=$S$6,(C234/1.14975*0.05*0.5),C234/1.14975*0.05)),2)</f>
        <v>0</v>
      </c>
      <c r="F234" s="11">
        <f>ROUND(IF(D234='[1]Liste choix'!$C$8,0,IF($H234=$S$6,C234/1.14975*0.09975*0.5,C234/1.14975*0.09975)),2)</f>
        <v>0</v>
      </c>
      <c r="G234" s="11">
        <f>C234-E234-F234</f>
        <v>0</v>
      </c>
      <c r="J234" s="10">
        <f>+IF($H234=$J$6,$G234,0)-IF($I234=$J$6,$G234,0)</f>
        <v>0</v>
      </c>
      <c r="K234" s="10">
        <f>+IF($H234=K$6,$G234,0)-IF($I234=K$6,$G234,0)</f>
        <v>0</v>
      </c>
      <c r="L234" s="10">
        <f>+IF($H234=L$6,$G234,0)-IF($I234=L$6,$G234,0)</f>
        <v>0</v>
      </c>
      <c r="M234" s="10">
        <f>+IF($H234=M$6,$G234,0)-IF($I234=M$6,$G234,0)</f>
        <v>0</v>
      </c>
      <c r="N234" s="10">
        <f>+IF($H234=N$6,$G234,0)-IF($I234=N$6,$G234,0)</f>
        <v>0</v>
      </c>
      <c r="O234" s="10">
        <f>+IF($H234=O$6,$G234,0)-IF($I234=O$6,$G234,0)</f>
        <v>0</v>
      </c>
      <c r="P234" s="10">
        <f>+IF($H234=P$6,$G234,0)-IF($I234=P$6,$G234,0)</f>
        <v>0</v>
      </c>
      <c r="Q234" s="10">
        <f>+IF($H234=Q$6,$G234,0)-IF($I234=Q$6,$G234,0)</f>
        <v>0</v>
      </c>
      <c r="R234" s="10">
        <f>+IF($H234=R$6,$G234,0)-IF($I234=R$6,$G234,0)</f>
        <v>0</v>
      </c>
      <c r="S234" s="10">
        <f>+IF($H234=S$6,$G234,0)-IF($I234=S$6,$G234,0)</f>
        <v>0</v>
      </c>
      <c r="T234" s="10">
        <f>+IF($H234=T$6,$G234,0)-IF($I234=T$6,$G234,0)</f>
        <v>0</v>
      </c>
      <c r="U234" s="10">
        <f>+IF($H234=U$6,$G234,0)-IF($I234=U$6,$G234,0)</f>
        <v>0</v>
      </c>
      <c r="V234" s="10">
        <f>+IF($H234=V$6,$G234,0)-IF($I234=V$6,$G234,0)</f>
        <v>0</v>
      </c>
      <c r="W234" s="10">
        <f>+IF($H234=W$6,$G234,0)-IF($I234=W$6,$G234,0)</f>
        <v>0</v>
      </c>
      <c r="X234" s="10">
        <f>+IF($H234=X$6,$G234,0)-IF($I234=X$6,$G234,0)</f>
        <v>0</v>
      </c>
      <c r="Y234" s="10">
        <f>+IF($H234=Y$6,$G234,0)-IF($I234=Y$6,$G234,0)</f>
        <v>0</v>
      </c>
      <c r="Z234" s="10">
        <f>+IF($H234=Z$6,$G234,0)-IF($I234=Z$6,$G234,0)</f>
        <v>0</v>
      </c>
      <c r="AA234" s="10">
        <f>+IF($H234=AA$6,$G234,0)-IF($I234=AA$6,$G234,0)</f>
        <v>0</v>
      </c>
      <c r="AB234" s="10">
        <f>+IF($H234=AB$6,$G234,0)-IF($I234=AB$6,$G234,0)</f>
        <v>0</v>
      </c>
      <c r="AC234" s="10">
        <f>+IF($H234=AC$6,$G234,0)-IF($I234=AC$6,$G234,0)</f>
        <v>0</v>
      </c>
      <c r="AD234" s="10">
        <f>+IF($H234=AD$6,$G234,0)-IF($I234=AD$6,$G234,0)</f>
        <v>0</v>
      </c>
      <c r="AE234" s="10">
        <f>+IF($H234=AE$6,$G234,0)-IF($I234=AE$6,$G234,0)</f>
        <v>0</v>
      </c>
      <c r="AF234" s="10">
        <f>+IF($H234=AF$6,$G234,0)-IF($I234=AF$6,$G234,0)</f>
        <v>0</v>
      </c>
      <c r="AG234" s="10">
        <f>+IF($H234=AG$6,$C234,0)-IF($I234=AG$6,$C234,0)</f>
        <v>0</v>
      </c>
      <c r="AH234" s="10">
        <f>+IF($H234=AH$6,$C234,0)-IF($I234=AH$6,$C234,0)</f>
        <v>0</v>
      </c>
      <c r="AI234" s="10">
        <f>+IF($H234=AI$6,$C234,0)-IF($I234=AI$6,$C234,0)</f>
        <v>0</v>
      </c>
      <c r="AJ234" s="10">
        <f>+IF($H234=AJ$6,$C234,0)-IF($I234=AJ$6,$C234,0)</f>
        <v>0</v>
      </c>
      <c r="AK234" s="10">
        <f>IF(D234="payée",$E234,0)</f>
        <v>0</v>
      </c>
      <c r="AL234" s="10">
        <f>IF(D234="payée",$F234,0)</f>
        <v>0</v>
      </c>
      <c r="AM234" s="10">
        <f>IF(D234="perçue",-$E234,0)</f>
        <v>0</v>
      </c>
      <c r="AN234" s="10">
        <f>IF(D234="perçue",-$F234,0)</f>
        <v>0</v>
      </c>
      <c r="AO234" s="10">
        <f>+IF($H234=AO$6,$G234,0)-IF($I234=AO$6,$G234,0)</f>
        <v>0</v>
      </c>
      <c r="AP234" s="10">
        <f>+IF($H234=AP$6,$G234,0)-IF($I234=AP$6,$G234,0)</f>
        <v>0</v>
      </c>
      <c r="AQ234" s="10">
        <f>+IF($H234=AQ$6,$G234,0)-IF($I234=AQ$6,$G234,0)</f>
        <v>0</v>
      </c>
      <c r="AR234" s="10">
        <f>+IF($H234=AR$6,$G234,0)-IF($I234=AR$6,$G234,0)</f>
        <v>0</v>
      </c>
      <c r="AS234" s="10">
        <f>+IF($H234=AS$6,$G234,0)-IF($I234=AS$6,$G234,0)</f>
        <v>0</v>
      </c>
      <c r="AT234" s="10">
        <f>+IF($H234=AT$6,$G234,0)-IF($I234=AT$6,$G234,0)</f>
        <v>0</v>
      </c>
      <c r="AU234" s="10">
        <f>+IF($H234=AU$6,$G234,0)-IF($I234=AU$6,$G234,0)</f>
        <v>0</v>
      </c>
      <c r="AV234" s="10">
        <f>+IF($H234=AV$6,$G234,0)-IF($I234=AV$6,$G234,0)</f>
        <v>0</v>
      </c>
      <c r="AW234" s="10">
        <f>+IF($H234=AW$6,$G234,0)-IF($I234=AW$6,$G234,0)</f>
        <v>0</v>
      </c>
      <c r="AX234" s="10">
        <f>+IF($H234=AX$6,$G234,0)-IF($I234=AX$6,$G234,0)</f>
        <v>0</v>
      </c>
      <c r="AY234" s="10">
        <f>+IF($H234=AY$6,$G234,0)-IF($I234=AY$6,$G234,0)</f>
        <v>0</v>
      </c>
      <c r="AZ234" s="10">
        <f>+IF($H234=AZ$6,$G234,0)-IF($I234=AZ$6,$G234,0)</f>
        <v>0</v>
      </c>
      <c r="BA234" s="10">
        <f>+IF($H234=BA$6,$C234,0)-IF($I234=BA$6,$C234,0)</f>
        <v>0</v>
      </c>
      <c r="BB234" s="10">
        <f>+IF($H234=BB$6,$C234,0)-IF($I234=BB$6,$C234,0)</f>
        <v>0</v>
      </c>
      <c r="BC234" s="10">
        <f>+IF($H234=BC$6,$C234,0)-IF($I234=BC$6,$C234,0)</f>
        <v>0</v>
      </c>
      <c r="BD234" s="10">
        <f>+IF($H234=BD$6,$C234,0)-IF($I234=BD$6,$C234,0)</f>
        <v>0</v>
      </c>
      <c r="BE234" s="10">
        <f>+IF($H234=BE$6,$C234,0)-IF($I234=BE$6,$C234,0)</f>
        <v>0</v>
      </c>
      <c r="BF234" s="10">
        <f>+IF($H234=BF$6,$C234,0)-IF($I234=BF$6,$C234,0)</f>
        <v>0</v>
      </c>
      <c r="BG234" s="10">
        <f>+IF($H234=BG$6,$C234,0)-IF($I234=BG$6,$C234,0)</f>
        <v>0</v>
      </c>
      <c r="BH234" s="10">
        <f>+IF($H234=BH$6,$C234,0)-IF($I234=BH$6,$C234,0)</f>
        <v>0</v>
      </c>
      <c r="BI234" s="10">
        <f>+IF($H234=BI$6,$G234,0)-IF($I234=BI$6,$G234,0)</f>
        <v>0</v>
      </c>
      <c r="BJ234" s="10">
        <f>+IF($H234=BJ$6,$G234,0)-IF($I234=BJ$6,$G234,0)</f>
        <v>0</v>
      </c>
      <c r="BK234" s="10">
        <f>+IF($H234=BK$6,$G234,0)-IF($I234=BK$6,$G234,0)</f>
        <v>0</v>
      </c>
      <c r="BL234" s="10">
        <f>+IF($H234=BL$6,$G234,0)-IF($I234=BL$6,$G234,0)</f>
        <v>0</v>
      </c>
      <c r="BM234" s="10">
        <f>+IF($H234=BM$6,$G234,0)-IF($I234=BM$6,$G234,0)</f>
        <v>0</v>
      </c>
      <c r="BN234" s="10">
        <f>+IF($H234=BN$6,$G234,0)-IF($I234=BN$6,$G234,0)</f>
        <v>0</v>
      </c>
      <c r="BO234" s="10">
        <f>+IF($H234=BO$6,$G234,0)-IF($I234=BO$6,$G234,0)</f>
        <v>0</v>
      </c>
      <c r="BP234" s="10">
        <f>+IF($H234=BP$6,$G234,0)-IF($I234=BP$6,$G234,0)</f>
        <v>0</v>
      </c>
      <c r="BQ234" s="10">
        <f>+IF($H234=BQ$6,$G234,0)-IF($I234=BQ$6,$G234,0)</f>
        <v>0</v>
      </c>
      <c r="BR234" s="10">
        <f>SUM(J234:BQ234)</f>
        <v>0</v>
      </c>
    </row>
    <row r="235" spans="2:70" s="9" customFormat="1" x14ac:dyDescent="0.25">
      <c r="B235" s="16"/>
      <c r="C235" s="11"/>
      <c r="D235" s="11"/>
      <c r="E235" s="11">
        <f>ROUND(IF(D235='[1]Liste choix'!$C$8,0,IF($H235=$S$6,(C235/1.14975*0.05*0.5),C235/1.14975*0.05)),2)</f>
        <v>0</v>
      </c>
      <c r="F235" s="11">
        <f>ROUND(IF(D235='[1]Liste choix'!$C$8,0,IF($H235=$S$6,C235/1.14975*0.09975*0.5,C235/1.14975*0.09975)),2)</f>
        <v>0</v>
      </c>
      <c r="G235" s="11">
        <f>C235-E235-F235</f>
        <v>0</v>
      </c>
      <c r="J235" s="10">
        <f>+IF($H235=$J$6,$G235,0)-IF($I235=$J$6,$G235,0)</f>
        <v>0</v>
      </c>
      <c r="K235" s="10">
        <f>+IF($H235=K$6,$G235,0)-IF($I235=K$6,$G235,0)</f>
        <v>0</v>
      </c>
      <c r="L235" s="10">
        <f>+IF($H235=L$6,$G235,0)-IF($I235=L$6,$G235,0)</f>
        <v>0</v>
      </c>
      <c r="M235" s="10">
        <f>+IF($H235=M$6,$G235,0)-IF($I235=M$6,$G235,0)</f>
        <v>0</v>
      </c>
      <c r="N235" s="10">
        <f>+IF($H235=N$6,$G235,0)-IF($I235=N$6,$G235,0)</f>
        <v>0</v>
      </c>
      <c r="O235" s="10">
        <f>+IF($H235=O$6,$G235,0)-IF($I235=O$6,$G235,0)</f>
        <v>0</v>
      </c>
      <c r="P235" s="10">
        <f>+IF($H235=P$6,$G235,0)-IF($I235=P$6,$G235,0)</f>
        <v>0</v>
      </c>
      <c r="Q235" s="10">
        <f>+IF($H235=Q$6,$G235,0)-IF($I235=Q$6,$G235,0)</f>
        <v>0</v>
      </c>
      <c r="R235" s="10">
        <f>+IF($H235=R$6,$G235,0)-IF($I235=R$6,$G235,0)</f>
        <v>0</v>
      </c>
      <c r="S235" s="10">
        <f>+IF($H235=S$6,$G235,0)-IF($I235=S$6,$G235,0)</f>
        <v>0</v>
      </c>
      <c r="T235" s="10">
        <f>+IF($H235=T$6,$G235,0)-IF($I235=T$6,$G235,0)</f>
        <v>0</v>
      </c>
      <c r="U235" s="10">
        <f>+IF($H235=U$6,$G235,0)-IF($I235=U$6,$G235,0)</f>
        <v>0</v>
      </c>
      <c r="V235" s="10">
        <f>+IF($H235=V$6,$G235,0)-IF($I235=V$6,$G235,0)</f>
        <v>0</v>
      </c>
      <c r="W235" s="10">
        <f>+IF($H235=W$6,$G235,0)-IF($I235=W$6,$G235,0)</f>
        <v>0</v>
      </c>
      <c r="X235" s="10">
        <f>+IF($H235=X$6,$G235,0)-IF($I235=X$6,$G235,0)</f>
        <v>0</v>
      </c>
      <c r="Y235" s="10">
        <f>+IF($H235=Y$6,$G235,0)-IF($I235=Y$6,$G235,0)</f>
        <v>0</v>
      </c>
      <c r="Z235" s="10">
        <f>+IF($H235=Z$6,$G235,0)-IF($I235=Z$6,$G235,0)</f>
        <v>0</v>
      </c>
      <c r="AA235" s="10">
        <f>+IF($H235=AA$6,$G235,0)-IF($I235=AA$6,$G235,0)</f>
        <v>0</v>
      </c>
      <c r="AB235" s="10">
        <f>+IF($H235=AB$6,$G235,0)-IF($I235=AB$6,$G235,0)</f>
        <v>0</v>
      </c>
      <c r="AC235" s="10">
        <f>+IF($H235=AC$6,$G235,0)-IF($I235=AC$6,$G235,0)</f>
        <v>0</v>
      </c>
      <c r="AD235" s="10">
        <f>+IF($H235=AD$6,$G235,0)-IF($I235=AD$6,$G235,0)</f>
        <v>0</v>
      </c>
      <c r="AE235" s="10">
        <f>+IF($H235=AE$6,$G235,0)-IF($I235=AE$6,$G235,0)</f>
        <v>0</v>
      </c>
      <c r="AF235" s="10">
        <f>+IF($H235=AF$6,$G235,0)-IF($I235=AF$6,$G235,0)</f>
        <v>0</v>
      </c>
      <c r="AG235" s="10">
        <f>+IF($H235=AG$6,$C235,0)-IF($I235=AG$6,$C235,0)</f>
        <v>0</v>
      </c>
      <c r="AH235" s="10">
        <f>+IF($H235=AH$6,$C235,0)-IF($I235=AH$6,$C235,0)</f>
        <v>0</v>
      </c>
      <c r="AI235" s="10">
        <f>+IF($H235=AI$6,$C235,0)-IF($I235=AI$6,$C235,0)</f>
        <v>0</v>
      </c>
      <c r="AJ235" s="10">
        <f>+IF($H235=AJ$6,$C235,0)-IF($I235=AJ$6,$C235,0)</f>
        <v>0</v>
      </c>
      <c r="AK235" s="10">
        <f>IF(D235="payée",$E235,0)</f>
        <v>0</v>
      </c>
      <c r="AL235" s="10">
        <f>IF(D235="payée",$F235,0)</f>
        <v>0</v>
      </c>
      <c r="AM235" s="10">
        <f>IF(D235="perçue",-$E235,0)</f>
        <v>0</v>
      </c>
      <c r="AN235" s="10">
        <f>IF(D235="perçue",-$F235,0)</f>
        <v>0</v>
      </c>
      <c r="AO235" s="10">
        <f>+IF($H235=AO$6,$G235,0)-IF($I235=AO$6,$G235,0)</f>
        <v>0</v>
      </c>
      <c r="AP235" s="10">
        <f>+IF($H235=AP$6,$G235,0)-IF($I235=AP$6,$G235,0)</f>
        <v>0</v>
      </c>
      <c r="AQ235" s="10">
        <f>+IF($H235=AQ$6,$G235,0)-IF($I235=AQ$6,$G235,0)</f>
        <v>0</v>
      </c>
      <c r="AR235" s="10">
        <f>+IF($H235=AR$6,$G235,0)-IF($I235=AR$6,$G235,0)</f>
        <v>0</v>
      </c>
      <c r="AS235" s="10">
        <f>+IF($H235=AS$6,$G235,0)-IF($I235=AS$6,$G235,0)</f>
        <v>0</v>
      </c>
      <c r="AT235" s="10">
        <f>+IF($H235=AT$6,$G235,0)-IF($I235=AT$6,$G235,0)</f>
        <v>0</v>
      </c>
      <c r="AU235" s="10">
        <f>+IF($H235=AU$6,$G235,0)-IF($I235=AU$6,$G235,0)</f>
        <v>0</v>
      </c>
      <c r="AV235" s="10">
        <f>+IF($H235=AV$6,$G235,0)-IF($I235=AV$6,$G235,0)</f>
        <v>0</v>
      </c>
      <c r="AW235" s="10">
        <f>+IF($H235=AW$6,$G235,0)-IF($I235=AW$6,$G235,0)</f>
        <v>0</v>
      </c>
      <c r="AX235" s="10">
        <f>+IF($H235=AX$6,$G235,0)-IF($I235=AX$6,$G235,0)</f>
        <v>0</v>
      </c>
      <c r="AY235" s="10">
        <f>+IF($H235=AY$6,$G235,0)-IF($I235=AY$6,$G235,0)</f>
        <v>0</v>
      </c>
      <c r="AZ235" s="10">
        <f>+IF($H235=AZ$6,$G235,0)-IF($I235=AZ$6,$G235,0)</f>
        <v>0</v>
      </c>
      <c r="BA235" s="10">
        <f>+IF($H235=BA$6,$C235,0)-IF($I235=BA$6,$C235,0)</f>
        <v>0</v>
      </c>
      <c r="BB235" s="10">
        <f>+IF($H235=BB$6,$C235,0)-IF($I235=BB$6,$C235,0)</f>
        <v>0</v>
      </c>
      <c r="BC235" s="10">
        <f>+IF($H235=BC$6,$C235,0)-IF($I235=BC$6,$C235,0)</f>
        <v>0</v>
      </c>
      <c r="BD235" s="10">
        <f>+IF($H235=BD$6,$C235,0)-IF($I235=BD$6,$C235,0)</f>
        <v>0</v>
      </c>
      <c r="BE235" s="10">
        <f>+IF($H235=BE$6,$C235,0)-IF($I235=BE$6,$C235,0)</f>
        <v>0</v>
      </c>
      <c r="BF235" s="10">
        <f>+IF($H235=BF$6,$C235,0)-IF($I235=BF$6,$C235,0)</f>
        <v>0</v>
      </c>
      <c r="BG235" s="10">
        <f>+IF($H235=BG$6,$C235,0)-IF($I235=BG$6,$C235,0)</f>
        <v>0</v>
      </c>
      <c r="BH235" s="10">
        <f>+IF($H235=BH$6,$C235,0)-IF($I235=BH$6,$C235,0)</f>
        <v>0</v>
      </c>
      <c r="BI235" s="10">
        <f>+IF($H235=BI$6,$G235,0)-IF($I235=BI$6,$G235,0)</f>
        <v>0</v>
      </c>
      <c r="BJ235" s="10">
        <f>+IF($H235=BJ$6,$G235,0)-IF($I235=BJ$6,$G235,0)</f>
        <v>0</v>
      </c>
      <c r="BK235" s="10">
        <f>+IF($H235=BK$6,$G235,0)-IF($I235=BK$6,$G235,0)</f>
        <v>0</v>
      </c>
      <c r="BL235" s="10">
        <f>+IF($H235=BL$6,$G235,0)-IF($I235=BL$6,$G235,0)</f>
        <v>0</v>
      </c>
      <c r="BM235" s="10">
        <f>+IF($H235=BM$6,$G235,0)-IF($I235=BM$6,$G235,0)</f>
        <v>0</v>
      </c>
      <c r="BN235" s="10">
        <f>+IF($H235=BN$6,$G235,0)-IF($I235=BN$6,$G235,0)</f>
        <v>0</v>
      </c>
      <c r="BO235" s="10">
        <f>+IF($H235=BO$6,$G235,0)-IF($I235=BO$6,$G235,0)</f>
        <v>0</v>
      </c>
      <c r="BP235" s="10">
        <f>+IF($H235=BP$6,$G235,0)-IF($I235=BP$6,$G235,0)</f>
        <v>0</v>
      </c>
      <c r="BQ235" s="10">
        <f>+IF($H235=BQ$6,$G235,0)-IF($I235=BQ$6,$G235,0)</f>
        <v>0</v>
      </c>
      <c r="BR235" s="10">
        <f>SUM(J235:BQ235)</f>
        <v>0</v>
      </c>
    </row>
    <row r="236" spans="2:70" s="9" customFormat="1" x14ac:dyDescent="0.25">
      <c r="B236" s="16"/>
      <c r="C236" s="11"/>
      <c r="D236" s="11"/>
      <c r="E236" s="11">
        <f>ROUND(IF(D236='[1]Liste choix'!$C$8,0,IF($H236=$S$6,(C236/1.14975*0.05*0.5),C236/1.14975*0.05)),2)</f>
        <v>0</v>
      </c>
      <c r="F236" s="11">
        <f>ROUND(IF(D236='[1]Liste choix'!$C$8,0,IF($H236=$S$6,C236/1.14975*0.09975*0.5,C236/1.14975*0.09975)),2)</f>
        <v>0</v>
      </c>
      <c r="G236" s="11">
        <f>C236-E236-F236</f>
        <v>0</v>
      </c>
      <c r="J236" s="10">
        <f>+IF($H236=$J$6,$G236,0)-IF($I236=$J$6,$G236,0)</f>
        <v>0</v>
      </c>
      <c r="K236" s="10">
        <f>+IF($H236=K$6,$G236,0)-IF($I236=K$6,$G236,0)</f>
        <v>0</v>
      </c>
      <c r="L236" s="10">
        <f>+IF($H236=L$6,$G236,0)-IF($I236=L$6,$G236,0)</f>
        <v>0</v>
      </c>
      <c r="M236" s="10">
        <f>+IF($H236=M$6,$G236,0)-IF($I236=M$6,$G236,0)</f>
        <v>0</v>
      </c>
      <c r="N236" s="10">
        <f>+IF($H236=N$6,$G236,0)-IF($I236=N$6,$G236,0)</f>
        <v>0</v>
      </c>
      <c r="O236" s="10">
        <f>+IF($H236=O$6,$G236,0)-IF($I236=O$6,$G236,0)</f>
        <v>0</v>
      </c>
      <c r="P236" s="10">
        <f>+IF($H236=P$6,$G236,0)-IF($I236=P$6,$G236,0)</f>
        <v>0</v>
      </c>
      <c r="Q236" s="10">
        <f>+IF($H236=Q$6,$G236,0)-IF($I236=Q$6,$G236,0)</f>
        <v>0</v>
      </c>
      <c r="R236" s="10">
        <f>+IF($H236=R$6,$G236,0)-IF($I236=R$6,$G236,0)</f>
        <v>0</v>
      </c>
      <c r="S236" s="10">
        <f>+IF($H236=S$6,$G236,0)-IF($I236=S$6,$G236,0)</f>
        <v>0</v>
      </c>
      <c r="T236" s="10">
        <f>+IF($H236=T$6,$G236,0)-IF($I236=T$6,$G236,0)</f>
        <v>0</v>
      </c>
      <c r="U236" s="10">
        <f>+IF($H236=U$6,$G236,0)-IF($I236=U$6,$G236,0)</f>
        <v>0</v>
      </c>
      <c r="V236" s="10">
        <f>+IF($H236=V$6,$G236,0)-IF($I236=V$6,$G236,0)</f>
        <v>0</v>
      </c>
      <c r="W236" s="10">
        <f>+IF($H236=W$6,$G236,0)-IF($I236=W$6,$G236,0)</f>
        <v>0</v>
      </c>
      <c r="X236" s="10">
        <f>+IF($H236=X$6,$G236,0)-IF($I236=X$6,$G236,0)</f>
        <v>0</v>
      </c>
      <c r="Y236" s="10">
        <f>+IF($H236=Y$6,$G236,0)-IF($I236=Y$6,$G236,0)</f>
        <v>0</v>
      </c>
      <c r="Z236" s="10">
        <f>+IF($H236=Z$6,$G236,0)-IF($I236=Z$6,$G236,0)</f>
        <v>0</v>
      </c>
      <c r="AA236" s="10">
        <f>+IF($H236=AA$6,$G236,0)-IF($I236=AA$6,$G236,0)</f>
        <v>0</v>
      </c>
      <c r="AB236" s="10">
        <f>+IF($H236=AB$6,$G236,0)-IF($I236=AB$6,$G236,0)</f>
        <v>0</v>
      </c>
      <c r="AC236" s="10">
        <f>+IF($H236=AC$6,$G236,0)-IF($I236=AC$6,$G236,0)</f>
        <v>0</v>
      </c>
      <c r="AD236" s="10">
        <f>+IF($H236=AD$6,$G236,0)-IF($I236=AD$6,$G236,0)</f>
        <v>0</v>
      </c>
      <c r="AE236" s="10">
        <f>+IF($H236=AE$6,$G236,0)-IF($I236=AE$6,$G236,0)</f>
        <v>0</v>
      </c>
      <c r="AF236" s="10">
        <f>+IF($H236=AF$6,$G236,0)-IF($I236=AF$6,$G236,0)</f>
        <v>0</v>
      </c>
      <c r="AG236" s="10">
        <f>+IF($H236=AG$6,$C236,0)-IF($I236=AG$6,$C236,0)</f>
        <v>0</v>
      </c>
      <c r="AH236" s="10">
        <f>+IF($H236=AH$6,$C236,0)-IF($I236=AH$6,$C236,0)</f>
        <v>0</v>
      </c>
      <c r="AI236" s="10">
        <f>+IF($H236=AI$6,$C236,0)-IF($I236=AI$6,$C236,0)</f>
        <v>0</v>
      </c>
      <c r="AJ236" s="10">
        <f>+IF($H236=AJ$6,$C236,0)-IF($I236=AJ$6,$C236,0)</f>
        <v>0</v>
      </c>
      <c r="AK236" s="10">
        <f>IF(D236="payée",$E236,0)</f>
        <v>0</v>
      </c>
      <c r="AL236" s="10">
        <f>IF(D236="payée",$F236,0)</f>
        <v>0</v>
      </c>
      <c r="AM236" s="10">
        <f>IF(D236="perçue",-$E236,0)</f>
        <v>0</v>
      </c>
      <c r="AN236" s="10">
        <f>IF(D236="perçue",-$F236,0)</f>
        <v>0</v>
      </c>
      <c r="AO236" s="10">
        <f>+IF($H236=AO$6,$G236,0)-IF($I236=AO$6,$G236,0)</f>
        <v>0</v>
      </c>
      <c r="AP236" s="10">
        <f>+IF($H236=AP$6,$G236,0)-IF($I236=AP$6,$G236,0)</f>
        <v>0</v>
      </c>
      <c r="AQ236" s="10">
        <f>+IF($H236=AQ$6,$G236,0)-IF($I236=AQ$6,$G236,0)</f>
        <v>0</v>
      </c>
      <c r="AR236" s="10">
        <f>+IF($H236=AR$6,$G236,0)-IF($I236=AR$6,$G236,0)</f>
        <v>0</v>
      </c>
      <c r="AS236" s="10">
        <f>+IF($H236=AS$6,$G236,0)-IF($I236=AS$6,$G236,0)</f>
        <v>0</v>
      </c>
      <c r="AT236" s="10">
        <f>+IF($H236=AT$6,$G236,0)-IF($I236=AT$6,$G236,0)</f>
        <v>0</v>
      </c>
      <c r="AU236" s="10">
        <f>+IF($H236=AU$6,$G236,0)-IF($I236=AU$6,$G236,0)</f>
        <v>0</v>
      </c>
      <c r="AV236" s="10">
        <f>+IF($H236=AV$6,$G236,0)-IF($I236=AV$6,$G236,0)</f>
        <v>0</v>
      </c>
      <c r="AW236" s="10">
        <f>+IF($H236=AW$6,$G236,0)-IF($I236=AW$6,$G236,0)</f>
        <v>0</v>
      </c>
      <c r="AX236" s="10">
        <f>+IF($H236=AX$6,$G236,0)-IF($I236=AX$6,$G236,0)</f>
        <v>0</v>
      </c>
      <c r="AY236" s="10">
        <f>+IF($H236=AY$6,$G236,0)-IF($I236=AY$6,$G236,0)</f>
        <v>0</v>
      </c>
      <c r="AZ236" s="10">
        <f>+IF($H236=AZ$6,$G236,0)-IF($I236=AZ$6,$G236,0)</f>
        <v>0</v>
      </c>
      <c r="BA236" s="10">
        <f>+IF($H236=BA$6,$C236,0)-IF($I236=BA$6,$C236,0)</f>
        <v>0</v>
      </c>
      <c r="BB236" s="10">
        <f>+IF($H236=BB$6,$C236,0)-IF($I236=BB$6,$C236,0)</f>
        <v>0</v>
      </c>
      <c r="BC236" s="10">
        <f>+IF($H236=BC$6,$C236,0)-IF($I236=BC$6,$C236,0)</f>
        <v>0</v>
      </c>
      <c r="BD236" s="10">
        <f>+IF($H236=BD$6,$C236,0)-IF($I236=BD$6,$C236,0)</f>
        <v>0</v>
      </c>
      <c r="BE236" s="10">
        <f>+IF($H236=BE$6,$C236,0)-IF($I236=BE$6,$C236,0)</f>
        <v>0</v>
      </c>
      <c r="BF236" s="10">
        <f>+IF($H236=BF$6,$C236,0)-IF($I236=BF$6,$C236,0)</f>
        <v>0</v>
      </c>
      <c r="BG236" s="10">
        <f>+IF($H236=BG$6,$C236,0)-IF($I236=BG$6,$C236,0)</f>
        <v>0</v>
      </c>
      <c r="BH236" s="10">
        <f>+IF($H236=BH$6,$C236,0)-IF($I236=BH$6,$C236,0)</f>
        <v>0</v>
      </c>
      <c r="BI236" s="10">
        <f>+IF($H236=BI$6,$G236,0)-IF($I236=BI$6,$G236,0)</f>
        <v>0</v>
      </c>
      <c r="BJ236" s="10">
        <f>+IF($H236=BJ$6,$G236,0)-IF($I236=BJ$6,$G236,0)</f>
        <v>0</v>
      </c>
      <c r="BK236" s="10">
        <f>+IF($H236=BK$6,$G236,0)-IF($I236=BK$6,$G236,0)</f>
        <v>0</v>
      </c>
      <c r="BL236" s="10">
        <f>+IF($H236=BL$6,$G236,0)-IF($I236=BL$6,$G236,0)</f>
        <v>0</v>
      </c>
      <c r="BM236" s="10">
        <f>+IF($H236=BM$6,$G236,0)-IF($I236=BM$6,$G236,0)</f>
        <v>0</v>
      </c>
      <c r="BN236" s="10">
        <f>+IF($H236=BN$6,$G236,0)-IF($I236=BN$6,$G236,0)</f>
        <v>0</v>
      </c>
      <c r="BO236" s="10">
        <f>+IF($H236=BO$6,$G236,0)-IF($I236=BO$6,$G236,0)</f>
        <v>0</v>
      </c>
      <c r="BP236" s="10">
        <f>+IF($H236=BP$6,$G236,0)-IF($I236=BP$6,$G236,0)</f>
        <v>0</v>
      </c>
      <c r="BQ236" s="10">
        <f>+IF($H236=BQ$6,$G236,0)-IF($I236=BQ$6,$G236,0)</f>
        <v>0</v>
      </c>
      <c r="BR236" s="10">
        <f>SUM(J236:BQ236)</f>
        <v>0</v>
      </c>
    </row>
    <row r="237" spans="2:70" s="9" customFormat="1" x14ac:dyDescent="0.25">
      <c r="B237" s="16"/>
      <c r="C237" s="11"/>
      <c r="D237" s="11"/>
      <c r="E237" s="11">
        <f>ROUND(IF(D237='[1]Liste choix'!$C$8,0,IF($H237=$S$6,(C237/1.14975*0.05*0.5),C237/1.14975*0.05)),2)</f>
        <v>0</v>
      </c>
      <c r="F237" s="11">
        <f>ROUND(IF(D237='[1]Liste choix'!$C$8,0,IF($H237=$S$6,C237/1.14975*0.09975*0.5,C237/1.14975*0.09975)),2)</f>
        <v>0</v>
      </c>
      <c r="G237" s="11">
        <f>C237-E237-F237</f>
        <v>0</v>
      </c>
      <c r="J237" s="10">
        <f>+IF($H237=$J$6,$G237,0)-IF($I237=$J$6,$G237,0)</f>
        <v>0</v>
      </c>
      <c r="K237" s="10">
        <f>+IF($H237=K$6,$G237,0)-IF($I237=K$6,$G237,0)</f>
        <v>0</v>
      </c>
      <c r="L237" s="10">
        <f>+IF($H237=L$6,$G237,0)-IF($I237=L$6,$G237,0)</f>
        <v>0</v>
      </c>
      <c r="M237" s="10">
        <f>+IF($H237=M$6,$G237,0)-IF($I237=M$6,$G237,0)</f>
        <v>0</v>
      </c>
      <c r="N237" s="10">
        <f>+IF($H237=N$6,$G237,0)-IF($I237=N$6,$G237,0)</f>
        <v>0</v>
      </c>
      <c r="O237" s="10">
        <f>+IF($H237=O$6,$G237,0)-IF($I237=O$6,$G237,0)</f>
        <v>0</v>
      </c>
      <c r="P237" s="10">
        <f>+IF($H237=P$6,$G237,0)-IF($I237=P$6,$G237,0)</f>
        <v>0</v>
      </c>
      <c r="Q237" s="10">
        <f>+IF($H237=Q$6,$G237,0)-IF($I237=Q$6,$G237,0)</f>
        <v>0</v>
      </c>
      <c r="R237" s="10">
        <f>+IF($H237=R$6,$G237,0)-IF($I237=R$6,$G237,0)</f>
        <v>0</v>
      </c>
      <c r="S237" s="10">
        <f>+IF($H237=S$6,$G237,0)-IF($I237=S$6,$G237,0)</f>
        <v>0</v>
      </c>
      <c r="T237" s="10">
        <f>+IF($H237=T$6,$G237,0)-IF($I237=T$6,$G237,0)</f>
        <v>0</v>
      </c>
      <c r="U237" s="10">
        <f>+IF($H237=U$6,$G237,0)-IF($I237=U$6,$G237,0)</f>
        <v>0</v>
      </c>
      <c r="V237" s="10">
        <f>+IF($H237=V$6,$G237,0)-IF($I237=V$6,$G237,0)</f>
        <v>0</v>
      </c>
      <c r="W237" s="10">
        <f>+IF($H237=W$6,$G237,0)-IF($I237=W$6,$G237,0)</f>
        <v>0</v>
      </c>
      <c r="X237" s="10">
        <f>+IF($H237=X$6,$G237,0)-IF($I237=X$6,$G237,0)</f>
        <v>0</v>
      </c>
      <c r="Y237" s="10">
        <f>+IF($H237=Y$6,$G237,0)-IF($I237=Y$6,$G237,0)</f>
        <v>0</v>
      </c>
      <c r="Z237" s="10">
        <f>+IF($H237=Z$6,$G237,0)-IF($I237=Z$6,$G237,0)</f>
        <v>0</v>
      </c>
      <c r="AA237" s="10">
        <f>+IF($H237=AA$6,$G237,0)-IF($I237=AA$6,$G237,0)</f>
        <v>0</v>
      </c>
      <c r="AB237" s="10">
        <f>+IF($H237=AB$6,$G237,0)-IF($I237=AB$6,$G237,0)</f>
        <v>0</v>
      </c>
      <c r="AC237" s="10">
        <f>+IF($H237=AC$6,$G237,0)-IF($I237=AC$6,$G237,0)</f>
        <v>0</v>
      </c>
      <c r="AD237" s="10">
        <f>+IF($H237=AD$6,$G237,0)-IF($I237=AD$6,$G237,0)</f>
        <v>0</v>
      </c>
      <c r="AE237" s="10">
        <f>+IF($H237=AE$6,$G237,0)-IF($I237=AE$6,$G237,0)</f>
        <v>0</v>
      </c>
      <c r="AF237" s="10">
        <f>+IF($H237=AF$6,$G237,0)-IF($I237=AF$6,$G237,0)</f>
        <v>0</v>
      </c>
      <c r="AG237" s="10">
        <f>+IF($H237=AG$6,$C237,0)-IF($I237=AG$6,$C237,0)</f>
        <v>0</v>
      </c>
      <c r="AH237" s="10">
        <f>+IF($H237=AH$6,$C237,0)-IF($I237=AH$6,$C237,0)</f>
        <v>0</v>
      </c>
      <c r="AI237" s="10">
        <f>+IF($H237=AI$6,$C237,0)-IF($I237=AI$6,$C237,0)</f>
        <v>0</v>
      </c>
      <c r="AJ237" s="10">
        <f>+IF($H237=AJ$6,$C237,0)-IF($I237=AJ$6,$C237,0)</f>
        <v>0</v>
      </c>
      <c r="AK237" s="10">
        <f>IF(D237="payée",$E237,0)</f>
        <v>0</v>
      </c>
      <c r="AL237" s="10">
        <f>IF(D237="payée",$F237,0)</f>
        <v>0</v>
      </c>
      <c r="AM237" s="10">
        <f>IF(D237="perçue",-$E237,0)</f>
        <v>0</v>
      </c>
      <c r="AN237" s="10">
        <f>IF(D237="perçue",-$F237,0)</f>
        <v>0</v>
      </c>
      <c r="AO237" s="10">
        <f>+IF($H237=AO$6,$G237,0)-IF($I237=AO$6,$G237,0)</f>
        <v>0</v>
      </c>
      <c r="AP237" s="10">
        <f>+IF($H237=AP$6,$G237,0)-IF($I237=AP$6,$G237,0)</f>
        <v>0</v>
      </c>
      <c r="AQ237" s="10">
        <f>+IF($H237=AQ$6,$G237,0)-IF($I237=AQ$6,$G237,0)</f>
        <v>0</v>
      </c>
      <c r="AR237" s="10">
        <f>+IF($H237=AR$6,$G237,0)-IF($I237=AR$6,$G237,0)</f>
        <v>0</v>
      </c>
      <c r="AS237" s="10">
        <f>+IF($H237=AS$6,$G237,0)-IF($I237=AS$6,$G237,0)</f>
        <v>0</v>
      </c>
      <c r="AT237" s="10">
        <f>+IF($H237=AT$6,$G237,0)-IF($I237=AT$6,$G237,0)</f>
        <v>0</v>
      </c>
      <c r="AU237" s="10">
        <f>+IF($H237=AU$6,$G237,0)-IF($I237=AU$6,$G237,0)</f>
        <v>0</v>
      </c>
      <c r="AV237" s="10">
        <f>+IF($H237=AV$6,$G237,0)-IF($I237=AV$6,$G237,0)</f>
        <v>0</v>
      </c>
      <c r="AW237" s="10">
        <f>+IF($H237=AW$6,$G237,0)-IF($I237=AW$6,$G237,0)</f>
        <v>0</v>
      </c>
      <c r="AX237" s="10">
        <f>+IF($H237=AX$6,$G237,0)-IF($I237=AX$6,$G237,0)</f>
        <v>0</v>
      </c>
      <c r="AY237" s="10">
        <f>+IF($H237=AY$6,$G237,0)-IF($I237=AY$6,$G237,0)</f>
        <v>0</v>
      </c>
      <c r="AZ237" s="10">
        <f>+IF($H237=AZ$6,$G237,0)-IF($I237=AZ$6,$G237,0)</f>
        <v>0</v>
      </c>
      <c r="BA237" s="10">
        <f>+IF($H237=BA$6,$C237,0)-IF($I237=BA$6,$C237,0)</f>
        <v>0</v>
      </c>
      <c r="BB237" s="10">
        <f>+IF($H237=BB$6,$C237,0)-IF($I237=BB$6,$C237,0)</f>
        <v>0</v>
      </c>
      <c r="BC237" s="10">
        <f>+IF($H237=BC$6,$C237,0)-IF($I237=BC$6,$C237,0)</f>
        <v>0</v>
      </c>
      <c r="BD237" s="10">
        <f>+IF($H237=BD$6,$C237,0)-IF($I237=BD$6,$C237,0)</f>
        <v>0</v>
      </c>
      <c r="BE237" s="10">
        <f>+IF($H237=BE$6,$C237,0)-IF($I237=BE$6,$C237,0)</f>
        <v>0</v>
      </c>
      <c r="BF237" s="10">
        <f>+IF($H237=BF$6,$C237,0)-IF($I237=BF$6,$C237,0)</f>
        <v>0</v>
      </c>
      <c r="BG237" s="10">
        <f>+IF($H237=BG$6,$C237,0)-IF($I237=BG$6,$C237,0)</f>
        <v>0</v>
      </c>
      <c r="BH237" s="10">
        <f>+IF($H237=BH$6,$C237,0)-IF($I237=BH$6,$C237,0)</f>
        <v>0</v>
      </c>
      <c r="BI237" s="10">
        <f>+IF($H237=BI$6,$G237,0)-IF($I237=BI$6,$G237,0)</f>
        <v>0</v>
      </c>
      <c r="BJ237" s="10">
        <f>+IF($H237=BJ$6,$G237,0)-IF($I237=BJ$6,$G237,0)</f>
        <v>0</v>
      </c>
      <c r="BK237" s="10">
        <f>+IF($H237=BK$6,$G237,0)-IF($I237=BK$6,$G237,0)</f>
        <v>0</v>
      </c>
      <c r="BL237" s="10">
        <f>+IF($H237=BL$6,$G237,0)-IF($I237=BL$6,$G237,0)</f>
        <v>0</v>
      </c>
      <c r="BM237" s="10">
        <f>+IF($H237=BM$6,$G237,0)-IF($I237=BM$6,$G237,0)</f>
        <v>0</v>
      </c>
      <c r="BN237" s="10">
        <f>+IF($H237=BN$6,$G237,0)-IF($I237=BN$6,$G237,0)</f>
        <v>0</v>
      </c>
      <c r="BO237" s="10">
        <f>+IF($H237=BO$6,$G237,0)-IF($I237=BO$6,$G237,0)</f>
        <v>0</v>
      </c>
      <c r="BP237" s="10">
        <f>+IF($H237=BP$6,$G237,0)-IF($I237=BP$6,$G237,0)</f>
        <v>0</v>
      </c>
      <c r="BQ237" s="10">
        <f>+IF($H237=BQ$6,$G237,0)-IF($I237=BQ$6,$G237,0)</f>
        <v>0</v>
      </c>
      <c r="BR237" s="10">
        <f>SUM(J237:BQ237)</f>
        <v>0</v>
      </c>
    </row>
    <row r="238" spans="2:70" s="9" customFormat="1" x14ac:dyDescent="0.25">
      <c r="B238" s="16"/>
      <c r="C238" s="11"/>
      <c r="D238" s="11"/>
      <c r="E238" s="11">
        <f>ROUND(IF(D238='[1]Liste choix'!$C$8,0,IF($H238=$S$6,(C238/1.14975*0.05*0.5),C238/1.14975*0.05)),2)</f>
        <v>0</v>
      </c>
      <c r="F238" s="11">
        <f>ROUND(IF(D238='[1]Liste choix'!$C$8,0,IF($H238=$S$6,C238/1.14975*0.09975*0.5,C238/1.14975*0.09975)),2)</f>
        <v>0</v>
      </c>
      <c r="G238" s="11">
        <f>C238-E238-F238</f>
        <v>0</v>
      </c>
      <c r="J238" s="10">
        <f>+IF($H238=$J$6,$G238,0)-IF($I238=$J$6,$G238,0)</f>
        <v>0</v>
      </c>
      <c r="K238" s="10">
        <f>+IF($H238=K$6,$G238,0)-IF($I238=K$6,$G238,0)</f>
        <v>0</v>
      </c>
      <c r="L238" s="10">
        <f>+IF($H238=L$6,$G238,0)-IF($I238=L$6,$G238,0)</f>
        <v>0</v>
      </c>
      <c r="M238" s="10">
        <f>+IF($H238=M$6,$G238,0)-IF($I238=M$6,$G238,0)</f>
        <v>0</v>
      </c>
      <c r="N238" s="10">
        <f>+IF($H238=N$6,$G238,0)-IF($I238=N$6,$G238,0)</f>
        <v>0</v>
      </c>
      <c r="O238" s="10">
        <f>+IF($H238=O$6,$G238,0)-IF($I238=O$6,$G238,0)</f>
        <v>0</v>
      </c>
      <c r="P238" s="10">
        <f>+IF($H238=P$6,$G238,0)-IF($I238=P$6,$G238,0)</f>
        <v>0</v>
      </c>
      <c r="Q238" s="10">
        <f>+IF($H238=Q$6,$G238,0)-IF($I238=Q$6,$G238,0)</f>
        <v>0</v>
      </c>
      <c r="R238" s="10">
        <f>+IF($H238=R$6,$G238,0)-IF($I238=R$6,$G238,0)</f>
        <v>0</v>
      </c>
      <c r="S238" s="10">
        <f>+IF($H238=S$6,$G238,0)-IF($I238=S$6,$G238,0)</f>
        <v>0</v>
      </c>
      <c r="T238" s="10">
        <f>+IF($H238=T$6,$G238,0)-IF($I238=T$6,$G238,0)</f>
        <v>0</v>
      </c>
      <c r="U238" s="10">
        <f>+IF($H238=U$6,$G238,0)-IF($I238=U$6,$G238,0)</f>
        <v>0</v>
      </c>
      <c r="V238" s="10">
        <f>+IF($H238=V$6,$G238,0)-IF($I238=V$6,$G238,0)</f>
        <v>0</v>
      </c>
      <c r="W238" s="10">
        <f>+IF($H238=W$6,$G238,0)-IF($I238=W$6,$G238,0)</f>
        <v>0</v>
      </c>
      <c r="X238" s="10">
        <f>+IF($H238=X$6,$G238,0)-IF($I238=X$6,$G238,0)</f>
        <v>0</v>
      </c>
      <c r="Y238" s="10">
        <f>+IF($H238=Y$6,$G238,0)-IF($I238=Y$6,$G238,0)</f>
        <v>0</v>
      </c>
      <c r="Z238" s="10">
        <f>+IF($H238=Z$6,$G238,0)-IF($I238=Z$6,$G238,0)</f>
        <v>0</v>
      </c>
      <c r="AA238" s="10">
        <f>+IF($H238=AA$6,$G238,0)-IF($I238=AA$6,$G238,0)</f>
        <v>0</v>
      </c>
      <c r="AB238" s="10">
        <f>+IF($H238=AB$6,$G238,0)-IF($I238=AB$6,$G238,0)</f>
        <v>0</v>
      </c>
      <c r="AC238" s="10">
        <f>+IF($H238=AC$6,$G238,0)-IF($I238=AC$6,$G238,0)</f>
        <v>0</v>
      </c>
      <c r="AD238" s="10">
        <f>+IF($H238=AD$6,$G238,0)-IF($I238=AD$6,$G238,0)</f>
        <v>0</v>
      </c>
      <c r="AE238" s="10">
        <f>+IF($H238=AE$6,$G238,0)-IF($I238=AE$6,$G238,0)</f>
        <v>0</v>
      </c>
      <c r="AF238" s="10">
        <f>+IF($H238=AF$6,$G238,0)-IF($I238=AF$6,$G238,0)</f>
        <v>0</v>
      </c>
      <c r="AG238" s="10">
        <f>+IF($H238=AG$6,$C238,0)-IF($I238=AG$6,$C238,0)</f>
        <v>0</v>
      </c>
      <c r="AH238" s="10">
        <f>+IF($H238=AH$6,$C238,0)-IF($I238=AH$6,$C238,0)</f>
        <v>0</v>
      </c>
      <c r="AI238" s="10">
        <f>+IF($H238=AI$6,$C238,0)-IF($I238=AI$6,$C238,0)</f>
        <v>0</v>
      </c>
      <c r="AJ238" s="10">
        <f>+IF($H238=AJ$6,$C238,0)-IF($I238=AJ$6,$C238,0)</f>
        <v>0</v>
      </c>
      <c r="AK238" s="10">
        <f>IF(D238="payée",$E238,0)</f>
        <v>0</v>
      </c>
      <c r="AL238" s="10">
        <f>IF(D238="payée",$F238,0)</f>
        <v>0</v>
      </c>
      <c r="AM238" s="10">
        <f>IF(D238="perçue",-$E238,0)</f>
        <v>0</v>
      </c>
      <c r="AN238" s="10">
        <f>IF(D238="perçue",-$F238,0)</f>
        <v>0</v>
      </c>
      <c r="AO238" s="10">
        <f>+IF($H238=AO$6,$G238,0)-IF($I238=AO$6,$G238,0)</f>
        <v>0</v>
      </c>
      <c r="AP238" s="10">
        <f>+IF($H238=AP$6,$G238,0)-IF($I238=AP$6,$G238,0)</f>
        <v>0</v>
      </c>
      <c r="AQ238" s="10">
        <f>+IF($H238=AQ$6,$G238,0)-IF($I238=AQ$6,$G238,0)</f>
        <v>0</v>
      </c>
      <c r="AR238" s="10">
        <f>+IF($H238=AR$6,$G238,0)-IF($I238=AR$6,$G238,0)</f>
        <v>0</v>
      </c>
      <c r="AS238" s="10">
        <f>+IF($H238=AS$6,$G238,0)-IF($I238=AS$6,$G238,0)</f>
        <v>0</v>
      </c>
      <c r="AT238" s="10">
        <f>+IF($H238=AT$6,$G238,0)-IF($I238=AT$6,$G238,0)</f>
        <v>0</v>
      </c>
      <c r="AU238" s="10">
        <f>+IF($H238=AU$6,$G238,0)-IF($I238=AU$6,$G238,0)</f>
        <v>0</v>
      </c>
      <c r="AV238" s="10">
        <f>+IF($H238=AV$6,$G238,0)-IF($I238=AV$6,$G238,0)</f>
        <v>0</v>
      </c>
      <c r="AW238" s="10">
        <f>+IF($H238=AW$6,$G238,0)-IF($I238=AW$6,$G238,0)</f>
        <v>0</v>
      </c>
      <c r="AX238" s="10">
        <f>+IF($H238=AX$6,$G238,0)-IF($I238=AX$6,$G238,0)</f>
        <v>0</v>
      </c>
      <c r="AY238" s="10">
        <f>+IF($H238=AY$6,$G238,0)-IF($I238=AY$6,$G238,0)</f>
        <v>0</v>
      </c>
      <c r="AZ238" s="10">
        <f>+IF($H238=AZ$6,$G238,0)-IF($I238=AZ$6,$G238,0)</f>
        <v>0</v>
      </c>
      <c r="BA238" s="10">
        <f>+IF($H238=BA$6,$C238,0)-IF($I238=BA$6,$C238,0)</f>
        <v>0</v>
      </c>
      <c r="BB238" s="10">
        <f>+IF($H238=BB$6,$C238,0)-IF($I238=BB$6,$C238,0)</f>
        <v>0</v>
      </c>
      <c r="BC238" s="10">
        <f>+IF($H238=BC$6,$C238,0)-IF($I238=BC$6,$C238,0)</f>
        <v>0</v>
      </c>
      <c r="BD238" s="10">
        <f>+IF($H238=BD$6,$C238,0)-IF($I238=BD$6,$C238,0)</f>
        <v>0</v>
      </c>
      <c r="BE238" s="10">
        <f>+IF($H238=BE$6,$C238,0)-IF($I238=BE$6,$C238,0)</f>
        <v>0</v>
      </c>
      <c r="BF238" s="10">
        <f>+IF($H238=BF$6,$C238,0)-IF($I238=BF$6,$C238,0)</f>
        <v>0</v>
      </c>
      <c r="BG238" s="10">
        <f>+IF($H238=BG$6,$C238,0)-IF($I238=BG$6,$C238,0)</f>
        <v>0</v>
      </c>
      <c r="BH238" s="10">
        <f>+IF($H238=BH$6,$C238,0)-IF($I238=BH$6,$C238,0)</f>
        <v>0</v>
      </c>
      <c r="BI238" s="10">
        <f>+IF($H238=BI$6,$G238,0)-IF($I238=BI$6,$G238,0)</f>
        <v>0</v>
      </c>
      <c r="BJ238" s="10">
        <f>+IF($H238=BJ$6,$G238,0)-IF($I238=BJ$6,$G238,0)</f>
        <v>0</v>
      </c>
      <c r="BK238" s="10">
        <f>+IF($H238=BK$6,$G238,0)-IF($I238=BK$6,$G238,0)</f>
        <v>0</v>
      </c>
      <c r="BL238" s="10">
        <f>+IF($H238=BL$6,$G238,0)-IF($I238=BL$6,$G238,0)</f>
        <v>0</v>
      </c>
      <c r="BM238" s="10">
        <f>+IF($H238=BM$6,$G238,0)-IF($I238=BM$6,$G238,0)</f>
        <v>0</v>
      </c>
      <c r="BN238" s="10">
        <f>+IF($H238=BN$6,$G238,0)-IF($I238=BN$6,$G238,0)</f>
        <v>0</v>
      </c>
      <c r="BO238" s="10">
        <f>+IF($H238=BO$6,$G238,0)-IF($I238=BO$6,$G238,0)</f>
        <v>0</v>
      </c>
      <c r="BP238" s="10">
        <f>+IF($H238=BP$6,$G238,0)-IF($I238=BP$6,$G238,0)</f>
        <v>0</v>
      </c>
      <c r="BQ238" s="10">
        <f>+IF($H238=BQ$6,$G238,0)-IF($I238=BQ$6,$G238,0)</f>
        <v>0</v>
      </c>
      <c r="BR238" s="10">
        <f>SUM(J238:BQ238)</f>
        <v>0</v>
      </c>
    </row>
    <row r="239" spans="2:70" s="9" customFormat="1" x14ac:dyDescent="0.25">
      <c r="B239" s="16"/>
      <c r="C239" s="11"/>
      <c r="D239" s="11"/>
      <c r="E239" s="11">
        <f>ROUND(IF(D239='[1]Liste choix'!$C$8,0,IF($H239=$S$6,(C239/1.14975*0.05*0.5),C239/1.14975*0.05)),2)</f>
        <v>0</v>
      </c>
      <c r="F239" s="11">
        <f>ROUND(IF(D239='[1]Liste choix'!$C$8,0,IF($H239=$S$6,C239/1.14975*0.09975*0.5,C239/1.14975*0.09975)),2)</f>
        <v>0</v>
      </c>
      <c r="G239" s="11">
        <f>C239-E239-F239</f>
        <v>0</v>
      </c>
      <c r="J239" s="10">
        <f>+IF($H239=$J$6,$G239,0)-IF($I239=$J$6,$G239,0)</f>
        <v>0</v>
      </c>
      <c r="K239" s="10">
        <f>+IF($H239=K$6,$G239,0)-IF($I239=K$6,$G239,0)</f>
        <v>0</v>
      </c>
      <c r="L239" s="10">
        <f>+IF($H239=L$6,$G239,0)-IF($I239=L$6,$G239,0)</f>
        <v>0</v>
      </c>
      <c r="M239" s="10">
        <f>+IF($H239=M$6,$G239,0)-IF($I239=M$6,$G239,0)</f>
        <v>0</v>
      </c>
      <c r="N239" s="10">
        <f>+IF($H239=N$6,$G239,0)-IF($I239=N$6,$G239,0)</f>
        <v>0</v>
      </c>
      <c r="O239" s="10">
        <f>+IF($H239=O$6,$G239,0)-IF($I239=O$6,$G239,0)</f>
        <v>0</v>
      </c>
      <c r="P239" s="10">
        <f>+IF($H239=P$6,$G239,0)-IF($I239=P$6,$G239,0)</f>
        <v>0</v>
      </c>
      <c r="Q239" s="10">
        <f>+IF($H239=Q$6,$G239,0)-IF($I239=Q$6,$G239,0)</f>
        <v>0</v>
      </c>
      <c r="R239" s="10">
        <f>+IF($H239=R$6,$G239,0)-IF($I239=R$6,$G239,0)</f>
        <v>0</v>
      </c>
      <c r="S239" s="10">
        <f>+IF($H239=S$6,$G239,0)-IF($I239=S$6,$G239,0)</f>
        <v>0</v>
      </c>
      <c r="T239" s="10">
        <f>+IF($H239=T$6,$G239,0)-IF($I239=T$6,$G239,0)</f>
        <v>0</v>
      </c>
      <c r="U239" s="10">
        <f>+IF($H239=U$6,$G239,0)-IF($I239=U$6,$G239,0)</f>
        <v>0</v>
      </c>
      <c r="V239" s="10">
        <f>+IF($H239=V$6,$G239,0)-IF($I239=V$6,$G239,0)</f>
        <v>0</v>
      </c>
      <c r="W239" s="10">
        <f>+IF($H239=W$6,$G239,0)-IF($I239=W$6,$G239,0)</f>
        <v>0</v>
      </c>
      <c r="X239" s="10">
        <f>+IF($H239=X$6,$G239,0)-IF($I239=X$6,$G239,0)</f>
        <v>0</v>
      </c>
      <c r="Y239" s="10">
        <f>+IF($H239=Y$6,$G239,0)-IF($I239=Y$6,$G239,0)</f>
        <v>0</v>
      </c>
      <c r="Z239" s="10">
        <f>+IF($H239=Z$6,$G239,0)-IF($I239=Z$6,$G239,0)</f>
        <v>0</v>
      </c>
      <c r="AA239" s="10">
        <f>+IF($H239=AA$6,$G239,0)-IF($I239=AA$6,$G239,0)</f>
        <v>0</v>
      </c>
      <c r="AB239" s="10">
        <f>+IF($H239=AB$6,$G239,0)-IF($I239=AB$6,$G239,0)</f>
        <v>0</v>
      </c>
      <c r="AC239" s="10">
        <f>+IF($H239=AC$6,$G239,0)-IF($I239=AC$6,$G239,0)</f>
        <v>0</v>
      </c>
      <c r="AD239" s="10">
        <f>+IF($H239=AD$6,$G239,0)-IF($I239=AD$6,$G239,0)</f>
        <v>0</v>
      </c>
      <c r="AE239" s="10">
        <f>+IF($H239=AE$6,$G239,0)-IF($I239=AE$6,$G239,0)</f>
        <v>0</v>
      </c>
      <c r="AF239" s="10">
        <f>+IF($H239=AF$6,$G239,0)-IF($I239=AF$6,$G239,0)</f>
        <v>0</v>
      </c>
      <c r="AG239" s="10">
        <f>+IF($H239=AG$6,$C239,0)-IF($I239=AG$6,$C239,0)</f>
        <v>0</v>
      </c>
      <c r="AH239" s="10">
        <f>+IF($H239=AH$6,$C239,0)-IF($I239=AH$6,$C239,0)</f>
        <v>0</v>
      </c>
      <c r="AI239" s="10">
        <f>+IF($H239=AI$6,$C239,0)-IF($I239=AI$6,$C239,0)</f>
        <v>0</v>
      </c>
      <c r="AJ239" s="10">
        <f>+IF($H239=AJ$6,$C239,0)-IF($I239=AJ$6,$C239,0)</f>
        <v>0</v>
      </c>
      <c r="AK239" s="10">
        <f>IF(D239="payée",$E239,0)</f>
        <v>0</v>
      </c>
      <c r="AL239" s="10">
        <f>IF(D239="payée",$F239,0)</f>
        <v>0</v>
      </c>
      <c r="AM239" s="10">
        <f>IF(D239="perçue",-$E239,0)</f>
        <v>0</v>
      </c>
      <c r="AN239" s="10">
        <f>IF(D239="perçue",-$F239,0)</f>
        <v>0</v>
      </c>
      <c r="AO239" s="10">
        <f>+IF($H239=AO$6,$G239,0)-IF($I239=AO$6,$G239,0)</f>
        <v>0</v>
      </c>
      <c r="AP239" s="10">
        <f>+IF($H239=AP$6,$G239,0)-IF($I239=AP$6,$G239,0)</f>
        <v>0</v>
      </c>
      <c r="AQ239" s="10">
        <f>+IF($H239=AQ$6,$G239,0)-IF($I239=AQ$6,$G239,0)</f>
        <v>0</v>
      </c>
      <c r="AR239" s="10">
        <f>+IF($H239=AR$6,$G239,0)-IF($I239=AR$6,$G239,0)</f>
        <v>0</v>
      </c>
      <c r="AS239" s="10">
        <f>+IF($H239=AS$6,$G239,0)-IF($I239=AS$6,$G239,0)</f>
        <v>0</v>
      </c>
      <c r="AT239" s="10">
        <f>+IF($H239=AT$6,$G239,0)-IF($I239=AT$6,$G239,0)</f>
        <v>0</v>
      </c>
      <c r="AU239" s="10">
        <f>+IF($H239=AU$6,$G239,0)-IF($I239=AU$6,$G239,0)</f>
        <v>0</v>
      </c>
      <c r="AV239" s="10">
        <f>+IF($H239=AV$6,$G239,0)-IF($I239=AV$6,$G239,0)</f>
        <v>0</v>
      </c>
      <c r="AW239" s="10">
        <f>+IF($H239=AW$6,$G239,0)-IF($I239=AW$6,$G239,0)</f>
        <v>0</v>
      </c>
      <c r="AX239" s="10">
        <f>+IF($H239=AX$6,$G239,0)-IF($I239=AX$6,$G239,0)</f>
        <v>0</v>
      </c>
      <c r="AY239" s="10">
        <f>+IF($H239=AY$6,$G239,0)-IF($I239=AY$6,$G239,0)</f>
        <v>0</v>
      </c>
      <c r="AZ239" s="10">
        <f>+IF($H239=AZ$6,$G239,0)-IF($I239=AZ$6,$G239,0)</f>
        <v>0</v>
      </c>
      <c r="BA239" s="10">
        <f>+IF($H239=BA$6,$C239,0)-IF($I239=BA$6,$C239,0)</f>
        <v>0</v>
      </c>
      <c r="BB239" s="10">
        <f>+IF($H239=BB$6,$C239,0)-IF($I239=BB$6,$C239,0)</f>
        <v>0</v>
      </c>
      <c r="BC239" s="10">
        <f>+IF($H239=BC$6,$C239,0)-IF($I239=BC$6,$C239,0)</f>
        <v>0</v>
      </c>
      <c r="BD239" s="10">
        <f>+IF($H239=BD$6,$C239,0)-IF($I239=BD$6,$C239,0)</f>
        <v>0</v>
      </c>
      <c r="BE239" s="10">
        <f>+IF($H239=BE$6,$C239,0)-IF($I239=BE$6,$C239,0)</f>
        <v>0</v>
      </c>
      <c r="BF239" s="10">
        <f>+IF($H239=BF$6,$C239,0)-IF($I239=BF$6,$C239,0)</f>
        <v>0</v>
      </c>
      <c r="BG239" s="10">
        <f>+IF($H239=BG$6,$C239,0)-IF($I239=BG$6,$C239,0)</f>
        <v>0</v>
      </c>
      <c r="BH239" s="10">
        <f>+IF($H239=BH$6,$C239,0)-IF($I239=BH$6,$C239,0)</f>
        <v>0</v>
      </c>
      <c r="BI239" s="10">
        <f>+IF($H239=BI$6,$G239,0)-IF($I239=BI$6,$G239,0)</f>
        <v>0</v>
      </c>
      <c r="BJ239" s="10">
        <f>+IF($H239=BJ$6,$G239,0)-IF($I239=BJ$6,$G239,0)</f>
        <v>0</v>
      </c>
      <c r="BK239" s="10">
        <f>+IF($H239=BK$6,$G239,0)-IF($I239=BK$6,$G239,0)</f>
        <v>0</v>
      </c>
      <c r="BL239" s="10">
        <f>+IF($H239=BL$6,$G239,0)-IF($I239=BL$6,$G239,0)</f>
        <v>0</v>
      </c>
      <c r="BM239" s="10">
        <f>+IF($H239=BM$6,$G239,0)-IF($I239=BM$6,$G239,0)</f>
        <v>0</v>
      </c>
      <c r="BN239" s="10">
        <f>+IF($H239=BN$6,$G239,0)-IF($I239=BN$6,$G239,0)</f>
        <v>0</v>
      </c>
      <c r="BO239" s="10">
        <f>+IF($H239=BO$6,$G239,0)-IF($I239=BO$6,$G239,0)</f>
        <v>0</v>
      </c>
      <c r="BP239" s="10">
        <f>+IF($H239=BP$6,$G239,0)-IF($I239=BP$6,$G239,0)</f>
        <v>0</v>
      </c>
      <c r="BQ239" s="10">
        <f>+IF($H239=BQ$6,$G239,0)-IF($I239=BQ$6,$G239,0)</f>
        <v>0</v>
      </c>
      <c r="BR239" s="10">
        <f>SUM(J239:BQ239)</f>
        <v>0</v>
      </c>
    </row>
    <row r="240" spans="2:70" s="9" customFormat="1" x14ac:dyDescent="0.25">
      <c r="B240" s="16"/>
      <c r="C240" s="11"/>
      <c r="D240" s="11"/>
      <c r="E240" s="11">
        <f>ROUND(IF(D240='[1]Liste choix'!$C$8,0,IF($H240=$S$6,(C240/1.14975*0.05*0.5),C240/1.14975*0.05)),2)</f>
        <v>0</v>
      </c>
      <c r="F240" s="11">
        <f>ROUND(IF(D240='[1]Liste choix'!$C$8,0,IF($H240=$S$6,C240/1.14975*0.09975*0.5,C240/1.14975*0.09975)),2)</f>
        <v>0</v>
      </c>
      <c r="G240" s="11">
        <f>C240-E240-F240</f>
        <v>0</v>
      </c>
      <c r="J240" s="10">
        <f>+IF($H240=$J$6,$G240,0)-IF($I240=$J$6,$G240,0)</f>
        <v>0</v>
      </c>
      <c r="K240" s="10">
        <f>+IF($H240=K$6,$G240,0)-IF($I240=K$6,$G240,0)</f>
        <v>0</v>
      </c>
      <c r="L240" s="10">
        <f>+IF($H240=L$6,$G240,0)-IF($I240=L$6,$G240,0)</f>
        <v>0</v>
      </c>
      <c r="M240" s="10">
        <f>+IF($H240=M$6,$G240,0)-IF($I240=M$6,$G240,0)</f>
        <v>0</v>
      </c>
      <c r="N240" s="10">
        <f>+IF($H240=N$6,$G240,0)-IF($I240=N$6,$G240,0)</f>
        <v>0</v>
      </c>
      <c r="O240" s="10">
        <f>+IF($H240=O$6,$G240,0)-IF($I240=O$6,$G240,0)</f>
        <v>0</v>
      </c>
      <c r="P240" s="10">
        <f>+IF($H240=P$6,$G240,0)-IF($I240=P$6,$G240,0)</f>
        <v>0</v>
      </c>
      <c r="Q240" s="10">
        <f>+IF($H240=Q$6,$G240,0)-IF($I240=Q$6,$G240,0)</f>
        <v>0</v>
      </c>
      <c r="R240" s="10">
        <f>+IF($H240=R$6,$G240,0)-IF($I240=R$6,$G240,0)</f>
        <v>0</v>
      </c>
      <c r="S240" s="10">
        <f>+IF($H240=S$6,$G240,0)-IF($I240=S$6,$G240,0)</f>
        <v>0</v>
      </c>
      <c r="T240" s="10">
        <f>+IF($H240=T$6,$G240,0)-IF($I240=T$6,$G240,0)</f>
        <v>0</v>
      </c>
      <c r="U240" s="10">
        <f>+IF($H240=U$6,$G240,0)-IF($I240=U$6,$G240,0)</f>
        <v>0</v>
      </c>
      <c r="V240" s="10">
        <f>+IF($H240=V$6,$G240,0)-IF($I240=V$6,$G240,0)</f>
        <v>0</v>
      </c>
      <c r="W240" s="10">
        <f>+IF($H240=W$6,$G240,0)-IF($I240=W$6,$G240,0)</f>
        <v>0</v>
      </c>
      <c r="X240" s="10">
        <f>+IF($H240=X$6,$G240,0)-IF($I240=X$6,$G240,0)</f>
        <v>0</v>
      </c>
      <c r="Y240" s="10">
        <f>+IF($H240=Y$6,$G240,0)-IF($I240=Y$6,$G240,0)</f>
        <v>0</v>
      </c>
      <c r="Z240" s="10">
        <f>+IF($H240=Z$6,$G240,0)-IF($I240=Z$6,$G240,0)</f>
        <v>0</v>
      </c>
      <c r="AA240" s="10">
        <f>+IF($H240=AA$6,$G240,0)-IF($I240=AA$6,$G240,0)</f>
        <v>0</v>
      </c>
      <c r="AB240" s="10">
        <f>+IF($H240=AB$6,$G240,0)-IF($I240=AB$6,$G240,0)</f>
        <v>0</v>
      </c>
      <c r="AC240" s="10">
        <f>+IF($H240=AC$6,$G240,0)-IF($I240=AC$6,$G240,0)</f>
        <v>0</v>
      </c>
      <c r="AD240" s="10">
        <f>+IF($H240=AD$6,$G240,0)-IF($I240=AD$6,$G240,0)</f>
        <v>0</v>
      </c>
      <c r="AE240" s="10">
        <f>+IF($H240=AE$6,$G240,0)-IF($I240=AE$6,$G240,0)</f>
        <v>0</v>
      </c>
      <c r="AF240" s="10">
        <f>+IF($H240=AF$6,$G240,0)-IF($I240=AF$6,$G240,0)</f>
        <v>0</v>
      </c>
      <c r="AG240" s="10">
        <f>+IF($H240=AG$6,$C240,0)-IF($I240=AG$6,$C240,0)</f>
        <v>0</v>
      </c>
      <c r="AH240" s="10">
        <f>+IF($H240=AH$6,$C240,0)-IF($I240=AH$6,$C240,0)</f>
        <v>0</v>
      </c>
      <c r="AI240" s="10">
        <f>+IF($H240=AI$6,$C240,0)-IF($I240=AI$6,$C240,0)</f>
        <v>0</v>
      </c>
      <c r="AJ240" s="10">
        <f>+IF($H240=AJ$6,$C240,0)-IF($I240=AJ$6,$C240,0)</f>
        <v>0</v>
      </c>
      <c r="AK240" s="10">
        <f>IF(D240="payée",$E240,0)</f>
        <v>0</v>
      </c>
      <c r="AL240" s="10">
        <f>IF(D240="payée",$F240,0)</f>
        <v>0</v>
      </c>
      <c r="AM240" s="10">
        <f>IF(D240="perçue",-$E240,0)</f>
        <v>0</v>
      </c>
      <c r="AN240" s="10">
        <f>IF(D240="perçue",-$F240,0)</f>
        <v>0</v>
      </c>
      <c r="AO240" s="10">
        <f>+IF($H240=AO$6,$G240,0)-IF($I240=AO$6,$G240,0)</f>
        <v>0</v>
      </c>
      <c r="AP240" s="10">
        <f>+IF($H240=AP$6,$G240,0)-IF($I240=AP$6,$G240,0)</f>
        <v>0</v>
      </c>
      <c r="AQ240" s="10">
        <f>+IF($H240=AQ$6,$G240,0)-IF($I240=AQ$6,$G240,0)</f>
        <v>0</v>
      </c>
      <c r="AR240" s="10">
        <f>+IF($H240=AR$6,$G240,0)-IF($I240=AR$6,$G240,0)</f>
        <v>0</v>
      </c>
      <c r="AS240" s="10">
        <f>+IF($H240=AS$6,$G240,0)-IF($I240=AS$6,$G240,0)</f>
        <v>0</v>
      </c>
      <c r="AT240" s="10">
        <f>+IF($H240=AT$6,$G240,0)-IF($I240=AT$6,$G240,0)</f>
        <v>0</v>
      </c>
      <c r="AU240" s="10">
        <f>+IF($H240=AU$6,$G240,0)-IF($I240=AU$6,$G240,0)</f>
        <v>0</v>
      </c>
      <c r="AV240" s="10">
        <f>+IF($H240=AV$6,$G240,0)-IF($I240=AV$6,$G240,0)</f>
        <v>0</v>
      </c>
      <c r="AW240" s="10">
        <f>+IF($H240=AW$6,$G240,0)-IF($I240=AW$6,$G240,0)</f>
        <v>0</v>
      </c>
      <c r="AX240" s="10">
        <f>+IF($H240=AX$6,$G240,0)-IF($I240=AX$6,$G240,0)</f>
        <v>0</v>
      </c>
      <c r="AY240" s="10">
        <f>+IF($H240=AY$6,$G240,0)-IF($I240=AY$6,$G240,0)</f>
        <v>0</v>
      </c>
      <c r="AZ240" s="10">
        <f>+IF($H240=AZ$6,$G240,0)-IF($I240=AZ$6,$G240,0)</f>
        <v>0</v>
      </c>
      <c r="BA240" s="10">
        <f>+IF($H240=BA$6,$C240,0)-IF($I240=BA$6,$C240,0)</f>
        <v>0</v>
      </c>
      <c r="BB240" s="10">
        <f>+IF($H240=BB$6,$C240,0)-IF($I240=BB$6,$C240,0)</f>
        <v>0</v>
      </c>
      <c r="BC240" s="10">
        <f>+IF($H240=BC$6,$C240,0)-IF($I240=BC$6,$C240,0)</f>
        <v>0</v>
      </c>
      <c r="BD240" s="10">
        <f>+IF($H240=BD$6,$C240,0)-IF($I240=BD$6,$C240,0)</f>
        <v>0</v>
      </c>
      <c r="BE240" s="10">
        <f>+IF($H240=BE$6,$C240,0)-IF($I240=BE$6,$C240,0)</f>
        <v>0</v>
      </c>
      <c r="BF240" s="10">
        <f>+IF($H240=BF$6,$C240,0)-IF($I240=BF$6,$C240,0)</f>
        <v>0</v>
      </c>
      <c r="BG240" s="10">
        <f>+IF($H240=BG$6,$C240,0)-IF($I240=BG$6,$C240,0)</f>
        <v>0</v>
      </c>
      <c r="BH240" s="10">
        <f>+IF($H240=BH$6,$C240,0)-IF($I240=BH$6,$C240,0)</f>
        <v>0</v>
      </c>
      <c r="BI240" s="10">
        <f>+IF($H240=BI$6,$G240,0)-IF($I240=BI$6,$G240,0)</f>
        <v>0</v>
      </c>
      <c r="BJ240" s="10">
        <f>+IF($H240=BJ$6,$G240,0)-IF($I240=BJ$6,$G240,0)</f>
        <v>0</v>
      </c>
      <c r="BK240" s="10">
        <f>+IF($H240=BK$6,$G240,0)-IF($I240=BK$6,$G240,0)</f>
        <v>0</v>
      </c>
      <c r="BL240" s="10">
        <f>+IF($H240=BL$6,$G240,0)-IF($I240=BL$6,$G240,0)</f>
        <v>0</v>
      </c>
      <c r="BM240" s="10">
        <f>+IF($H240=BM$6,$G240,0)-IF($I240=BM$6,$G240,0)</f>
        <v>0</v>
      </c>
      <c r="BN240" s="10">
        <f>+IF($H240=BN$6,$G240,0)-IF($I240=BN$6,$G240,0)</f>
        <v>0</v>
      </c>
      <c r="BO240" s="10">
        <f>+IF($H240=BO$6,$G240,0)-IF($I240=BO$6,$G240,0)</f>
        <v>0</v>
      </c>
      <c r="BP240" s="10">
        <f>+IF($H240=BP$6,$G240,0)-IF($I240=BP$6,$G240,0)</f>
        <v>0</v>
      </c>
      <c r="BQ240" s="10">
        <f>+IF($H240=BQ$6,$G240,0)-IF($I240=BQ$6,$G240,0)</f>
        <v>0</v>
      </c>
      <c r="BR240" s="10">
        <f>SUM(J240:BQ240)</f>
        <v>0</v>
      </c>
    </row>
    <row r="241" spans="2:70" s="9" customFormat="1" x14ac:dyDescent="0.25">
      <c r="B241" s="16"/>
      <c r="C241" s="11"/>
      <c r="D241" s="11"/>
      <c r="E241" s="11">
        <f>ROUND(IF(D241='[1]Liste choix'!$C$8,0,IF($H241=$S$6,(C241/1.14975*0.05*0.5),C241/1.14975*0.05)),2)</f>
        <v>0</v>
      </c>
      <c r="F241" s="11">
        <f>ROUND(IF(D241='[1]Liste choix'!$C$8,0,IF($H241=$S$6,C241/1.14975*0.09975*0.5,C241/1.14975*0.09975)),2)</f>
        <v>0</v>
      </c>
      <c r="G241" s="11">
        <f>C241-E241-F241</f>
        <v>0</v>
      </c>
      <c r="J241" s="10">
        <f>+IF($H241=$J$6,$G241,0)-IF($I241=$J$6,$G241,0)</f>
        <v>0</v>
      </c>
      <c r="K241" s="10">
        <f>+IF($H241=K$6,$G241,0)-IF($I241=K$6,$G241,0)</f>
        <v>0</v>
      </c>
      <c r="L241" s="10">
        <f>+IF($H241=L$6,$G241,0)-IF($I241=L$6,$G241,0)</f>
        <v>0</v>
      </c>
      <c r="M241" s="10">
        <f>+IF($H241=M$6,$G241,0)-IF($I241=M$6,$G241,0)</f>
        <v>0</v>
      </c>
      <c r="N241" s="10">
        <f>+IF($H241=N$6,$G241,0)-IF($I241=N$6,$G241,0)</f>
        <v>0</v>
      </c>
      <c r="O241" s="10">
        <f>+IF($H241=O$6,$G241,0)-IF($I241=O$6,$G241,0)</f>
        <v>0</v>
      </c>
      <c r="P241" s="10">
        <f>+IF($H241=P$6,$G241,0)-IF($I241=P$6,$G241,0)</f>
        <v>0</v>
      </c>
      <c r="Q241" s="10">
        <f>+IF($H241=Q$6,$G241,0)-IF($I241=Q$6,$G241,0)</f>
        <v>0</v>
      </c>
      <c r="R241" s="10">
        <f>+IF($H241=R$6,$G241,0)-IF($I241=R$6,$G241,0)</f>
        <v>0</v>
      </c>
      <c r="S241" s="10">
        <f>+IF($H241=S$6,$G241,0)-IF($I241=S$6,$G241,0)</f>
        <v>0</v>
      </c>
      <c r="T241" s="10">
        <f>+IF($H241=T$6,$G241,0)-IF($I241=T$6,$G241,0)</f>
        <v>0</v>
      </c>
      <c r="U241" s="10">
        <f>+IF($H241=U$6,$G241,0)-IF($I241=U$6,$G241,0)</f>
        <v>0</v>
      </c>
      <c r="V241" s="10">
        <f>+IF($H241=V$6,$G241,0)-IF($I241=V$6,$G241,0)</f>
        <v>0</v>
      </c>
      <c r="W241" s="10">
        <f>+IF($H241=W$6,$G241,0)-IF($I241=W$6,$G241,0)</f>
        <v>0</v>
      </c>
      <c r="X241" s="10">
        <f>+IF($H241=X$6,$G241,0)-IF($I241=X$6,$G241,0)</f>
        <v>0</v>
      </c>
      <c r="Y241" s="10">
        <f>+IF($H241=Y$6,$G241,0)-IF($I241=Y$6,$G241,0)</f>
        <v>0</v>
      </c>
      <c r="Z241" s="10">
        <f>+IF($H241=Z$6,$G241,0)-IF($I241=Z$6,$G241,0)</f>
        <v>0</v>
      </c>
      <c r="AA241" s="10">
        <f>+IF($H241=AA$6,$G241,0)-IF($I241=AA$6,$G241,0)</f>
        <v>0</v>
      </c>
      <c r="AB241" s="10">
        <f>+IF($H241=AB$6,$G241,0)-IF($I241=AB$6,$G241,0)</f>
        <v>0</v>
      </c>
      <c r="AC241" s="10">
        <f>+IF($H241=AC$6,$G241,0)-IF($I241=AC$6,$G241,0)</f>
        <v>0</v>
      </c>
      <c r="AD241" s="10">
        <f>+IF($H241=AD$6,$G241,0)-IF($I241=AD$6,$G241,0)</f>
        <v>0</v>
      </c>
      <c r="AE241" s="10">
        <f>+IF($H241=AE$6,$G241,0)-IF($I241=AE$6,$G241,0)</f>
        <v>0</v>
      </c>
      <c r="AF241" s="10">
        <f>+IF($H241=AF$6,$G241,0)-IF($I241=AF$6,$G241,0)</f>
        <v>0</v>
      </c>
      <c r="AG241" s="10">
        <f>+IF($H241=AG$6,$C241,0)-IF($I241=AG$6,$C241,0)</f>
        <v>0</v>
      </c>
      <c r="AH241" s="10">
        <f>+IF($H241=AH$6,$C241,0)-IF($I241=AH$6,$C241,0)</f>
        <v>0</v>
      </c>
      <c r="AI241" s="10">
        <f>+IF($H241=AI$6,$C241,0)-IF($I241=AI$6,$C241,0)</f>
        <v>0</v>
      </c>
      <c r="AJ241" s="10">
        <f>+IF($H241=AJ$6,$C241,0)-IF($I241=AJ$6,$C241,0)</f>
        <v>0</v>
      </c>
      <c r="AK241" s="10">
        <f>IF(D241="payée",$E241,0)</f>
        <v>0</v>
      </c>
      <c r="AL241" s="10">
        <f>IF(D241="payée",$F241,0)</f>
        <v>0</v>
      </c>
      <c r="AM241" s="10">
        <f>IF(D241="perçue",-$E241,0)</f>
        <v>0</v>
      </c>
      <c r="AN241" s="10">
        <f>IF(D241="perçue",-$F241,0)</f>
        <v>0</v>
      </c>
      <c r="AO241" s="10">
        <f>+IF($H241=AO$6,$G241,0)-IF($I241=AO$6,$G241,0)</f>
        <v>0</v>
      </c>
      <c r="AP241" s="10">
        <f>+IF($H241=AP$6,$G241,0)-IF($I241=AP$6,$G241,0)</f>
        <v>0</v>
      </c>
      <c r="AQ241" s="10">
        <f>+IF($H241=AQ$6,$G241,0)-IF($I241=AQ$6,$G241,0)</f>
        <v>0</v>
      </c>
      <c r="AR241" s="10">
        <f>+IF($H241=AR$6,$G241,0)-IF($I241=AR$6,$G241,0)</f>
        <v>0</v>
      </c>
      <c r="AS241" s="10">
        <f>+IF($H241=AS$6,$G241,0)-IF($I241=AS$6,$G241,0)</f>
        <v>0</v>
      </c>
      <c r="AT241" s="10">
        <f>+IF($H241=AT$6,$G241,0)-IF($I241=AT$6,$G241,0)</f>
        <v>0</v>
      </c>
      <c r="AU241" s="10">
        <f>+IF($H241=AU$6,$G241,0)-IF($I241=AU$6,$G241,0)</f>
        <v>0</v>
      </c>
      <c r="AV241" s="10">
        <f>+IF($H241=AV$6,$G241,0)-IF($I241=AV$6,$G241,0)</f>
        <v>0</v>
      </c>
      <c r="AW241" s="10">
        <f>+IF($H241=AW$6,$G241,0)-IF($I241=AW$6,$G241,0)</f>
        <v>0</v>
      </c>
      <c r="AX241" s="10">
        <f>+IF($H241=AX$6,$G241,0)-IF($I241=AX$6,$G241,0)</f>
        <v>0</v>
      </c>
      <c r="AY241" s="10">
        <f>+IF($H241=AY$6,$G241,0)-IF($I241=AY$6,$G241,0)</f>
        <v>0</v>
      </c>
      <c r="AZ241" s="10">
        <f>+IF($H241=AZ$6,$G241,0)-IF($I241=AZ$6,$G241,0)</f>
        <v>0</v>
      </c>
      <c r="BA241" s="10">
        <f>+IF($H241=BA$6,$C241,0)-IF($I241=BA$6,$C241,0)</f>
        <v>0</v>
      </c>
      <c r="BB241" s="10">
        <f>+IF($H241=BB$6,$C241,0)-IF($I241=BB$6,$C241,0)</f>
        <v>0</v>
      </c>
      <c r="BC241" s="10">
        <f>+IF($H241=BC$6,$C241,0)-IF($I241=BC$6,$C241,0)</f>
        <v>0</v>
      </c>
      <c r="BD241" s="10">
        <f>+IF($H241=BD$6,$C241,0)-IF($I241=BD$6,$C241,0)</f>
        <v>0</v>
      </c>
      <c r="BE241" s="10">
        <f>+IF($H241=BE$6,$C241,0)-IF($I241=BE$6,$C241,0)</f>
        <v>0</v>
      </c>
      <c r="BF241" s="10">
        <f>+IF($H241=BF$6,$C241,0)-IF($I241=BF$6,$C241,0)</f>
        <v>0</v>
      </c>
      <c r="BG241" s="10">
        <f>+IF($H241=BG$6,$C241,0)-IF($I241=BG$6,$C241,0)</f>
        <v>0</v>
      </c>
      <c r="BH241" s="10">
        <f>+IF($H241=BH$6,$C241,0)-IF($I241=BH$6,$C241,0)</f>
        <v>0</v>
      </c>
      <c r="BI241" s="10">
        <f>+IF($H241=BI$6,$G241,0)-IF($I241=BI$6,$G241,0)</f>
        <v>0</v>
      </c>
      <c r="BJ241" s="10">
        <f>+IF($H241=BJ$6,$G241,0)-IF($I241=BJ$6,$G241,0)</f>
        <v>0</v>
      </c>
      <c r="BK241" s="10">
        <f>+IF($H241=BK$6,$G241,0)-IF($I241=BK$6,$G241,0)</f>
        <v>0</v>
      </c>
      <c r="BL241" s="10">
        <f>+IF($H241=BL$6,$G241,0)-IF($I241=BL$6,$G241,0)</f>
        <v>0</v>
      </c>
      <c r="BM241" s="10">
        <f>+IF($H241=BM$6,$G241,0)-IF($I241=BM$6,$G241,0)</f>
        <v>0</v>
      </c>
      <c r="BN241" s="10">
        <f>+IF($H241=BN$6,$G241,0)-IF($I241=BN$6,$G241,0)</f>
        <v>0</v>
      </c>
      <c r="BO241" s="10">
        <f>+IF($H241=BO$6,$G241,0)-IF($I241=BO$6,$G241,0)</f>
        <v>0</v>
      </c>
      <c r="BP241" s="10">
        <f>+IF($H241=BP$6,$G241,0)-IF($I241=BP$6,$G241,0)</f>
        <v>0</v>
      </c>
      <c r="BQ241" s="10">
        <f>+IF($H241=BQ$6,$G241,0)-IF($I241=BQ$6,$G241,0)</f>
        <v>0</v>
      </c>
      <c r="BR241" s="10">
        <f>SUM(J241:BQ241)</f>
        <v>0</v>
      </c>
    </row>
    <row r="242" spans="2:70" s="9" customFormat="1" x14ac:dyDescent="0.25">
      <c r="B242" s="16"/>
      <c r="C242" s="11"/>
      <c r="D242" s="11"/>
      <c r="E242" s="11">
        <f>ROUND(IF(D242='[1]Liste choix'!$C$8,0,IF($H242=$S$6,(C242/1.14975*0.05*0.5),C242/1.14975*0.05)),2)</f>
        <v>0</v>
      </c>
      <c r="F242" s="11">
        <f>ROUND(IF(D242='[1]Liste choix'!$C$8,0,IF($H242=$S$6,C242/1.14975*0.09975*0.5,C242/1.14975*0.09975)),2)</f>
        <v>0</v>
      </c>
      <c r="G242" s="11">
        <f>C242-E242-F242</f>
        <v>0</v>
      </c>
      <c r="J242" s="10">
        <f>+IF($H242=$J$6,$G242,0)-IF($I242=$J$6,$G242,0)</f>
        <v>0</v>
      </c>
      <c r="K242" s="10">
        <f>+IF($H242=K$6,$G242,0)-IF($I242=K$6,$G242,0)</f>
        <v>0</v>
      </c>
      <c r="L242" s="10">
        <f>+IF($H242=L$6,$G242,0)-IF($I242=L$6,$G242,0)</f>
        <v>0</v>
      </c>
      <c r="M242" s="10">
        <f>+IF($H242=M$6,$G242,0)-IF($I242=M$6,$G242,0)</f>
        <v>0</v>
      </c>
      <c r="N242" s="10">
        <f>+IF($H242=N$6,$G242,0)-IF($I242=N$6,$G242,0)</f>
        <v>0</v>
      </c>
      <c r="O242" s="10">
        <f>+IF($H242=O$6,$G242,0)-IF($I242=O$6,$G242,0)</f>
        <v>0</v>
      </c>
      <c r="P242" s="10">
        <f>+IF($H242=P$6,$G242,0)-IF($I242=P$6,$G242,0)</f>
        <v>0</v>
      </c>
      <c r="Q242" s="10">
        <f>+IF($H242=Q$6,$G242,0)-IF($I242=Q$6,$G242,0)</f>
        <v>0</v>
      </c>
      <c r="R242" s="10">
        <f>+IF($H242=R$6,$G242,0)-IF($I242=R$6,$G242,0)</f>
        <v>0</v>
      </c>
      <c r="S242" s="10">
        <f>+IF($H242=S$6,$G242,0)-IF($I242=S$6,$G242,0)</f>
        <v>0</v>
      </c>
      <c r="T242" s="10">
        <f>+IF($H242=T$6,$G242,0)-IF($I242=T$6,$G242,0)</f>
        <v>0</v>
      </c>
      <c r="U242" s="10">
        <f>+IF($H242=U$6,$G242,0)-IF($I242=U$6,$G242,0)</f>
        <v>0</v>
      </c>
      <c r="V242" s="10">
        <f>+IF($H242=V$6,$G242,0)-IF($I242=V$6,$G242,0)</f>
        <v>0</v>
      </c>
      <c r="W242" s="10">
        <f>+IF($H242=W$6,$G242,0)-IF($I242=W$6,$G242,0)</f>
        <v>0</v>
      </c>
      <c r="X242" s="10">
        <f>+IF($H242=X$6,$G242,0)-IF($I242=X$6,$G242,0)</f>
        <v>0</v>
      </c>
      <c r="Y242" s="10">
        <f>+IF($H242=Y$6,$G242,0)-IF($I242=Y$6,$G242,0)</f>
        <v>0</v>
      </c>
      <c r="Z242" s="10">
        <f>+IF($H242=Z$6,$G242,0)-IF($I242=Z$6,$G242,0)</f>
        <v>0</v>
      </c>
      <c r="AA242" s="10">
        <f>+IF($H242=AA$6,$G242,0)-IF($I242=AA$6,$G242,0)</f>
        <v>0</v>
      </c>
      <c r="AB242" s="10">
        <f>+IF($H242=AB$6,$G242,0)-IF($I242=AB$6,$G242,0)</f>
        <v>0</v>
      </c>
      <c r="AC242" s="10">
        <f>+IF($H242=AC$6,$G242,0)-IF($I242=AC$6,$G242,0)</f>
        <v>0</v>
      </c>
      <c r="AD242" s="10">
        <f>+IF($H242=AD$6,$G242,0)-IF($I242=AD$6,$G242,0)</f>
        <v>0</v>
      </c>
      <c r="AE242" s="10">
        <f>+IF($H242=AE$6,$G242,0)-IF($I242=AE$6,$G242,0)</f>
        <v>0</v>
      </c>
      <c r="AF242" s="10">
        <f>+IF($H242=AF$6,$G242,0)-IF($I242=AF$6,$G242,0)</f>
        <v>0</v>
      </c>
      <c r="AG242" s="10">
        <f>+IF($H242=AG$6,$C242,0)-IF($I242=AG$6,$C242,0)</f>
        <v>0</v>
      </c>
      <c r="AH242" s="10">
        <f>+IF($H242=AH$6,$C242,0)-IF($I242=AH$6,$C242,0)</f>
        <v>0</v>
      </c>
      <c r="AI242" s="10">
        <f>+IF($H242=AI$6,$C242,0)-IF($I242=AI$6,$C242,0)</f>
        <v>0</v>
      </c>
      <c r="AJ242" s="10">
        <f>+IF($H242=AJ$6,$C242,0)-IF($I242=AJ$6,$C242,0)</f>
        <v>0</v>
      </c>
      <c r="AK242" s="10">
        <f>IF(D242="payée",$E242,0)</f>
        <v>0</v>
      </c>
      <c r="AL242" s="10">
        <f>IF(D242="payée",$F242,0)</f>
        <v>0</v>
      </c>
      <c r="AM242" s="10">
        <f>IF(D242="perçue",-$E242,0)</f>
        <v>0</v>
      </c>
      <c r="AN242" s="10">
        <f>IF(D242="perçue",-$F242,0)</f>
        <v>0</v>
      </c>
      <c r="AO242" s="10">
        <f>+IF($H242=AO$6,$G242,0)-IF($I242=AO$6,$G242,0)</f>
        <v>0</v>
      </c>
      <c r="AP242" s="10">
        <f>+IF($H242=AP$6,$G242,0)-IF($I242=AP$6,$G242,0)</f>
        <v>0</v>
      </c>
      <c r="AQ242" s="10">
        <f>+IF($H242=AQ$6,$G242,0)-IF($I242=AQ$6,$G242,0)</f>
        <v>0</v>
      </c>
      <c r="AR242" s="10">
        <f>+IF($H242=AR$6,$G242,0)-IF($I242=AR$6,$G242,0)</f>
        <v>0</v>
      </c>
      <c r="AS242" s="10">
        <f>+IF($H242=AS$6,$G242,0)-IF($I242=AS$6,$G242,0)</f>
        <v>0</v>
      </c>
      <c r="AT242" s="10">
        <f>+IF($H242=AT$6,$G242,0)-IF($I242=AT$6,$G242,0)</f>
        <v>0</v>
      </c>
      <c r="AU242" s="10">
        <f>+IF($H242=AU$6,$G242,0)-IF($I242=AU$6,$G242,0)</f>
        <v>0</v>
      </c>
      <c r="AV242" s="10">
        <f>+IF($H242=AV$6,$G242,0)-IF($I242=AV$6,$G242,0)</f>
        <v>0</v>
      </c>
      <c r="AW242" s="10">
        <f>+IF($H242=AW$6,$G242,0)-IF($I242=AW$6,$G242,0)</f>
        <v>0</v>
      </c>
      <c r="AX242" s="10">
        <f>+IF($H242=AX$6,$G242,0)-IF($I242=AX$6,$G242,0)</f>
        <v>0</v>
      </c>
      <c r="AY242" s="10">
        <f>+IF($H242=AY$6,$G242,0)-IF($I242=AY$6,$G242,0)</f>
        <v>0</v>
      </c>
      <c r="AZ242" s="10">
        <f>+IF($H242=AZ$6,$G242,0)-IF($I242=AZ$6,$G242,0)</f>
        <v>0</v>
      </c>
      <c r="BA242" s="10">
        <f>+IF($H242=BA$6,$C242,0)-IF($I242=BA$6,$C242,0)</f>
        <v>0</v>
      </c>
      <c r="BB242" s="10">
        <f>+IF($H242=BB$6,$C242,0)-IF($I242=BB$6,$C242,0)</f>
        <v>0</v>
      </c>
      <c r="BC242" s="10">
        <f>+IF($H242=BC$6,$C242,0)-IF($I242=BC$6,$C242,0)</f>
        <v>0</v>
      </c>
      <c r="BD242" s="10">
        <f>+IF($H242=BD$6,$C242,0)-IF($I242=BD$6,$C242,0)</f>
        <v>0</v>
      </c>
      <c r="BE242" s="10">
        <f>+IF($H242=BE$6,$C242,0)-IF($I242=BE$6,$C242,0)</f>
        <v>0</v>
      </c>
      <c r="BF242" s="10">
        <f>+IF($H242=BF$6,$C242,0)-IF($I242=BF$6,$C242,0)</f>
        <v>0</v>
      </c>
      <c r="BG242" s="10">
        <f>+IF($H242=BG$6,$C242,0)-IF($I242=BG$6,$C242,0)</f>
        <v>0</v>
      </c>
      <c r="BH242" s="10">
        <f>+IF($H242=BH$6,$C242,0)-IF($I242=BH$6,$C242,0)</f>
        <v>0</v>
      </c>
      <c r="BI242" s="10">
        <f>+IF($H242=BI$6,$G242,0)-IF($I242=BI$6,$G242,0)</f>
        <v>0</v>
      </c>
      <c r="BJ242" s="10">
        <f>+IF($H242=BJ$6,$G242,0)-IF($I242=BJ$6,$G242,0)</f>
        <v>0</v>
      </c>
      <c r="BK242" s="10">
        <f>+IF($H242=BK$6,$G242,0)-IF($I242=BK$6,$G242,0)</f>
        <v>0</v>
      </c>
      <c r="BL242" s="10">
        <f>+IF($H242=BL$6,$G242,0)-IF($I242=BL$6,$G242,0)</f>
        <v>0</v>
      </c>
      <c r="BM242" s="10">
        <f>+IF($H242=BM$6,$G242,0)-IF($I242=BM$6,$G242,0)</f>
        <v>0</v>
      </c>
      <c r="BN242" s="10">
        <f>+IF($H242=BN$6,$G242,0)-IF($I242=BN$6,$G242,0)</f>
        <v>0</v>
      </c>
      <c r="BO242" s="10">
        <f>+IF($H242=BO$6,$G242,0)-IF($I242=BO$6,$G242,0)</f>
        <v>0</v>
      </c>
      <c r="BP242" s="10">
        <f>+IF($H242=BP$6,$G242,0)-IF($I242=BP$6,$G242,0)</f>
        <v>0</v>
      </c>
      <c r="BQ242" s="10">
        <f>+IF($H242=BQ$6,$G242,0)-IF($I242=BQ$6,$G242,0)</f>
        <v>0</v>
      </c>
      <c r="BR242" s="10">
        <f>SUM(J242:BQ242)</f>
        <v>0</v>
      </c>
    </row>
    <row r="243" spans="2:70" s="9" customFormat="1" x14ac:dyDescent="0.25">
      <c r="B243" s="16"/>
      <c r="C243" s="11"/>
      <c r="D243" s="11"/>
      <c r="E243" s="11">
        <f>ROUND(IF(D243='[1]Liste choix'!$C$8,0,IF($H243=$S$6,(C243/1.14975*0.05*0.5),C243/1.14975*0.05)),2)</f>
        <v>0</v>
      </c>
      <c r="F243" s="11">
        <f>ROUND(IF(D243='[1]Liste choix'!$C$8,0,IF($H243=$S$6,C243/1.14975*0.09975*0.5,C243/1.14975*0.09975)),2)</f>
        <v>0</v>
      </c>
      <c r="G243" s="11">
        <f>C243-E243-F243</f>
        <v>0</v>
      </c>
      <c r="J243" s="10">
        <f>+IF($H243=$J$6,$G243,0)-IF($I243=$J$6,$G243,0)</f>
        <v>0</v>
      </c>
      <c r="K243" s="10">
        <f>+IF($H243=K$6,$G243,0)-IF($I243=K$6,$G243,0)</f>
        <v>0</v>
      </c>
      <c r="L243" s="10">
        <f>+IF($H243=L$6,$G243,0)-IF($I243=L$6,$G243,0)</f>
        <v>0</v>
      </c>
      <c r="M243" s="10">
        <f>+IF($H243=M$6,$G243,0)-IF($I243=M$6,$G243,0)</f>
        <v>0</v>
      </c>
      <c r="N243" s="10">
        <f>+IF($H243=N$6,$G243,0)-IF($I243=N$6,$G243,0)</f>
        <v>0</v>
      </c>
      <c r="O243" s="10">
        <f>+IF($H243=O$6,$G243,0)-IF($I243=O$6,$G243,0)</f>
        <v>0</v>
      </c>
      <c r="P243" s="10">
        <f>+IF($H243=P$6,$G243,0)-IF($I243=P$6,$G243,0)</f>
        <v>0</v>
      </c>
      <c r="Q243" s="10">
        <f>+IF($H243=Q$6,$G243,0)-IF($I243=Q$6,$G243,0)</f>
        <v>0</v>
      </c>
      <c r="R243" s="10">
        <f>+IF($H243=R$6,$G243,0)-IF($I243=R$6,$G243,0)</f>
        <v>0</v>
      </c>
      <c r="S243" s="10">
        <f>+IF($H243=S$6,$G243,0)-IF($I243=S$6,$G243,0)</f>
        <v>0</v>
      </c>
      <c r="T243" s="10">
        <f>+IF($H243=T$6,$G243,0)-IF($I243=T$6,$G243,0)</f>
        <v>0</v>
      </c>
      <c r="U243" s="10">
        <f>+IF($H243=U$6,$G243,0)-IF($I243=U$6,$G243,0)</f>
        <v>0</v>
      </c>
      <c r="V243" s="10">
        <f>+IF($H243=V$6,$G243,0)-IF($I243=V$6,$G243,0)</f>
        <v>0</v>
      </c>
      <c r="W243" s="10">
        <f>+IF($H243=W$6,$G243,0)-IF($I243=W$6,$G243,0)</f>
        <v>0</v>
      </c>
      <c r="X243" s="10">
        <f>+IF($H243=X$6,$G243,0)-IF($I243=X$6,$G243,0)</f>
        <v>0</v>
      </c>
      <c r="Y243" s="10">
        <f>+IF($H243=Y$6,$G243,0)-IF($I243=Y$6,$G243,0)</f>
        <v>0</v>
      </c>
      <c r="Z243" s="10">
        <f>+IF($H243=Z$6,$G243,0)-IF($I243=Z$6,$G243,0)</f>
        <v>0</v>
      </c>
      <c r="AA243" s="10">
        <f>+IF($H243=AA$6,$G243,0)-IF($I243=AA$6,$G243,0)</f>
        <v>0</v>
      </c>
      <c r="AB243" s="10">
        <f>+IF($H243=AB$6,$G243,0)-IF($I243=AB$6,$G243,0)</f>
        <v>0</v>
      </c>
      <c r="AC243" s="10">
        <f>+IF($H243=AC$6,$G243,0)-IF($I243=AC$6,$G243,0)</f>
        <v>0</v>
      </c>
      <c r="AD243" s="10">
        <f>+IF($H243=AD$6,$G243,0)-IF($I243=AD$6,$G243,0)</f>
        <v>0</v>
      </c>
      <c r="AE243" s="10">
        <f>+IF($H243=AE$6,$G243,0)-IF($I243=AE$6,$G243,0)</f>
        <v>0</v>
      </c>
      <c r="AF243" s="10">
        <f>+IF($H243=AF$6,$G243,0)-IF($I243=AF$6,$G243,0)</f>
        <v>0</v>
      </c>
      <c r="AG243" s="10">
        <f>+IF($H243=AG$6,$C243,0)-IF($I243=AG$6,$C243,0)</f>
        <v>0</v>
      </c>
      <c r="AH243" s="10">
        <f>+IF($H243=AH$6,$C243,0)-IF($I243=AH$6,$C243,0)</f>
        <v>0</v>
      </c>
      <c r="AI243" s="10">
        <f>+IF($H243=AI$6,$C243,0)-IF($I243=AI$6,$C243,0)</f>
        <v>0</v>
      </c>
      <c r="AJ243" s="10">
        <f>+IF($H243=AJ$6,$C243,0)-IF($I243=AJ$6,$C243,0)</f>
        <v>0</v>
      </c>
      <c r="AK243" s="10">
        <f>IF(D243="payée",$E243,0)</f>
        <v>0</v>
      </c>
      <c r="AL243" s="10">
        <f>IF(D243="payée",$F243,0)</f>
        <v>0</v>
      </c>
      <c r="AM243" s="10">
        <f>IF(D243="perçue",-$E243,0)</f>
        <v>0</v>
      </c>
      <c r="AN243" s="10">
        <f>IF(D243="perçue",-$F243,0)</f>
        <v>0</v>
      </c>
      <c r="AO243" s="10">
        <f>+IF($H243=AO$6,$G243,0)-IF($I243=AO$6,$G243,0)</f>
        <v>0</v>
      </c>
      <c r="AP243" s="10">
        <f>+IF($H243=AP$6,$G243,0)-IF($I243=AP$6,$G243,0)</f>
        <v>0</v>
      </c>
      <c r="AQ243" s="10">
        <f>+IF($H243=AQ$6,$G243,0)-IF($I243=AQ$6,$G243,0)</f>
        <v>0</v>
      </c>
      <c r="AR243" s="10">
        <f>+IF($H243=AR$6,$G243,0)-IF($I243=AR$6,$G243,0)</f>
        <v>0</v>
      </c>
      <c r="AS243" s="10">
        <f>+IF($H243=AS$6,$G243,0)-IF($I243=AS$6,$G243,0)</f>
        <v>0</v>
      </c>
      <c r="AT243" s="10">
        <f>+IF($H243=AT$6,$G243,0)-IF($I243=AT$6,$G243,0)</f>
        <v>0</v>
      </c>
      <c r="AU243" s="10">
        <f>+IF($H243=AU$6,$G243,0)-IF($I243=AU$6,$G243,0)</f>
        <v>0</v>
      </c>
      <c r="AV243" s="10">
        <f>+IF($H243=AV$6,$G243,0)-IF($I243=AV$6,$G243,0)</f>
        <v>0</v>
      </c>
      <c r="AW243" s="10">
        <f>+IF($H243=AW$6,$G243,0)-IF($I243=AW$6,$G243,0)</f>
        <v>0</v>
      </c>
      <c r="AX243" s="10">
        <f>+IF($H243=AX$6,$G243,0)-IF($I243=AX$6,$G243,0)</f>
        <v>0</v>
      </c>
      <c r="AY243" s="10">
        <f>+IF($H243=AY$6,$G243,0)-IF($I243=AY$6,$G243,0)</f>
        <v>0</v>
      </c>
      <c r="AZ243" s="10">
        <f>+IF($H243=AZ$6,$G243,0)-IF($I243=AZ$6,$G243,0)</f>
        <v>0</v>
      </c>
      <c r="BA243" s="10">
        <f>+IF($H243=BA$6,$C243,0)-IF($I243=BA$6,$C243,0)</f>
        <v>0</v>
      </c>
      <c r="BB243" s="10">
        <f>+IF($H243=BB$6,$C243,0)-IF($I243=BB$6,$C243,0)</f>
        <v>0</v>
      </c>
      <c r="BC243" s="10">
        <f>+IF($H243=BC$6,$C243,0)-IF($I243=BC$6,$C243,0)</f>
        <v>0</v>
      </c>
      <c r="BD243" s="10">
        <f>+IF($H243=BD$6,$C243,0)-IF($I243=BD$6,$C243,0)</f>
        <v>0</v>
      </c>
      <c r="BE243" s="10">
        <f>+IF($H243=BE$6,$C243,0)-IF($I243=BE$6,$C243,0)</f>
        <v>0</v>
      </c>
      <c r="BF243" s="10">
        <f>+IF($H243=BF$6,$C243,0)-IF($I243=BF$6,$C243,0)</f>
        <v>0</v>
      </c>
      <c r="BG243" s="10">
        <f>+IF($H243=BG$6,$C243,0)-IF($I243=BG$6,$C243,0)</f>
        <v>0</v>
      </c>
      <c r="BH243" s="10">
        <f>+IF($H243=BH$6,$C243,0)-IF($I243=BH$6,$C243,0)</f>
        <v>0</v>
      </c>
      <c r="BI243" s="10">
        <f>+IF($H243=BI$6,$G243,0)-IF($I243=BI$6,$G243,0)</f>
        <v>0</v>
      </c>
      <c r="BJ243" s="10">
        <f>+IF($H243=BJ$6,$G243,0)-IF($I243=BJ$6,$G243,0)</f>
        <v>0</v>
      </c>
      <c r="BK243" s="10">
        <f>+IF($H243=BK$6,$G243,0)-IF($I243=BK$6,$G243,0)</f>
        <v>0</v>
      </c>
      <c r="BL243" s="10">
        <f>+IF($H243=BL$6,$G243,0)-IF($I243=BL$6,$G243,0)</f>
        <v>0</v>
      </c>
      <c r="BM243" s="10">
        <f>+IF($H243=BM$6,$G243,0)-IF($I243=BM$6,$G243,0)</f>
        <v>0</v>
      </c>
      <c r="BN243" s="10">
        <f>+IF($H243=BN$6,$G243,0)-IF($I243=BN$6,$G243,0)</f>
        <v>0</v>
      </c>
      <c r="BO243" s="10">
        <f>+IF($H243=BO$6,$G243,0)-IF($I243=BO$6,$G243,0)</f>
        <v>0</v>
      </c>
      <c r="BP243" s="10">
        <f>+IF($H243=BP$6,$G243,0)-IF($I243=BP$6,$G243,0)</f>
        <v>0</v>
      </c>
      <c r="BQ243" s="10">
        <f>+IF($H243=BQ$6,$G243,0)-IF($I243=BQ$6,$G243,0)</f>
        <v>0</v>
      </c>
      <c r="BR243" s="10">
        <f>SUM(J243:BQ243)</f>
        <v>0</v>
      </c>
    </row>
    <row r="244" spans="2:70" s="9" customFormat="1" x14ac:dyDescent="0.25">
      <c r="B244" s="16"/>
      <c r="C244" s="11"/>
      <c r="D244" s="11"/>
      <c r="E244" s="11">
        <f>ROUND(IF(D244='[1]Liste choix'!$C$8,0,IF($H244=$S$6,(C244/1.14975*0.05*0.5),C244/1.14975*0.05)),2)</f>
        <v>0</v>
      </c>
      <c r="F244" s="11">
        <f>ROUND(IF(D244='[1]Liste choix'!$C$8,0,IF($H244=$S$6,C244/1.14975*0.09975*0.5,C244/1.14975*0.09975)),2)</f>
        <v>0</v>
      </c>
      <c r="G244" s="11">
        <f>C244-E244-F244</f>
        <v>0</v>
      </c>
      <c r="J244" s="10">
        <f>+IF($H244=$J$6,$G244,0)-IF($I244=$J$6,$G244,0)</f>
        <v>0</v>
      </c>
      <c r="K244" s="10">
        <f>+IF($H244=K$6,$G244,0)-IF($I244=K$6,$G244,0)</f>
        <v>0</v>
      </c>
      <c r="L244" s="10">
        <f>+IF($H244=L$6,$G244,0)-IF($I244=L$6,$G244,0)</f>
        <v>0</v>
      </c>
      <c r="M244" s="10">
        <f>+IF($H244=M$6,$G244,0)-IF($I244=M$6,$G244,0)</f>
        <v>0</v>
      </c>
      <c r="N244" s="10">
        <f>+IF($H244=N$6,$G244,0)-IF($I244=N$6,$G244,0)</f>
        <v>0</v>
      </c>
      <c r="O244" s="10">
        <f>+IF($H244=O$6,$G244,0)-IF($I244=O$6,$G244,0)</f>
        <v>0</v>
      </c>
      <c r="P244" s="10">
        <f>+IF($H244=P$6,$G244,0)-IF($I244=P$6,$G244,0)</f>
        <v>0</v>
      </c>
      <c r="Q244" s="10">
        <f>+IF($H244=Q$6,$G244,0)-IF($I244=Q$6,$G244,0)</f>
        <v>0</v>
      </c>
      <c r="R244" s="10">
        <f>+IF($H244=R$6,$G244,0)-IF($I244=R$6,$G244,0)</f>
        <v>0</v>
      </c>
      <c r="S244" s="10">
        <f>+IF($H244=S$6,$G244,0)-IF($I244=S$6,$G244,0)</f>
        <v>0</v>
      </c>
      <c r="T244" s="10">
        <f>+IF($H244=T$6,$G244,0)-IF($I244=T$6,$G244,0)</f>
        <v>0</v>
      </c>
      <c r="U244" s="10">
        <f>+IF($H244=U$6,$G244,0)-IF($I244=U$6,$G244,0)</f>
        <v>0</v>
      </c>
      <c r="V244" s="10">
        <f>+IF($H244=V$6,$G244,0)-IF($I244=V$6,$G244,0)</f>
        <v>0</v>
      </c>
      <c r="W244" s="10">
        <f>+IF($H244=W$6,$G244,0)-IF($I244=W$6,$G244,0)</f>
        <v>0</v>
      </c>
      <c r="X244" s="10">
        <f>+IF($H244=X$6,$G244,0)-IF($I244=X$6,$G244,0)</f>
        <v>0</v>
      </c>
      <c r="Y244" s="10">
        <f>+IF($H244=Y$6,$G244,0)-IF($I244=Y$6,$G244,0)</f>
        <v>0</v>
      </c>
      <c r="Z244" s="10">
        <f>+IF($H244=Z$6,$G244,0)-IF($I244=Z$6,$G244,0)</f>
        <v>0</v>
      </c>
      <c r="AA244" s="10">
        <f>+IF($H244=AA$6,$G244,0)-IF($I244=AA$6,$G244,0)</f>
        <v>0</v>
      </c>
      <c r="AB244" s="10">
        <f>+IF($H244=AB$6,$G244,0)-IF($I244=AB$6,$G244,0)</f>
        <v>0</v>
      </c>
      <c r="AC244" s="10">
        <f>+IF($H244=AC$6,$G244,0)-IF($I244=AC$6,$G244,0)</f>
        <v>0</v>
      </c>
      <c r="AD244" s="10">
        <f>+IF($H244=AD$6,$G244,0)-IF($I244=AD$6,$G244,0)</f>
        <v>0</v>
      </c>
      <c r="AE244" s="10">
        <f>+IF($H244=AE$6,$G244,0)-IF($I244=AE$6,$G244,0)</f>
        <v>0</v>
      </c>
      <c r="AF244" s="10">
        <f>+IF($H244=AF$6,$G244,0)-IF($I244=AF$6,$G244,0)</f>
        <v>0</v>
      </c>
      <c r="AG244" s="10">
        <f>+IF($H244=AG$6,$C244,0)-IF($I244=AG$6,$C244,0)</f>
        <v>0</v>
      </c>
      <c r="AH244" s="10">
        <f>+IF($H244=AH$6,$C244,0)-IF($I244=AH$6,$C244,0)</f>
        <v>0</v>
      </c>
      <c r="AI244" s="10">
        <f>+IF($H244=AI$6,$C244,0)-IF($I244=AI$6,$C244,0)</f>
        <v>0</v>
      </c>
      <c r="AJ244" s="10">
        <f>+IF($H244=AJ$6,$C244,0)-IF($I244=AJ$6,$C244,0)</f>
        <v>0</v>
      </c>
      <c r="AK244" s="10">
        <f>IF(D244="payée",$E244,0)</f>
        <v>0</v>
      </c>
      <c r="AL244" s="10">
        <f>IF(D244="payée",$F244,0)</f>
        <v>0</v>
      </c>
      <c r="AM244" s="10">
        <f>IF(D244="perçue",-$E244,0)</f>
        <v>0</v>
      </c>
      <c r="AN244" s="10">
        <f>IF(D244="perçue",-$F244,0)</f>
        <v>0</v>
      </c>
      <c r="AO244" s="10">
        <f>+IF($H244=AO$6,$G244,0)-IF($I244=AO$6,$G244,0)</f>
        <v>0</v>
      </c>
      <c r="AP244" s="10">
        <f>+IF($H244=AP$6,$G244,0)-IF($I244=AP$6,$G244,0)</f>
        <v>0</v>
      </c>
      <c r="AQ244" s="10">
        <f>+IF($H244=AQ$6,$G244,0)-IF($I244=AQ$6,$G244,0)</f>
        <v>0</v>
      </c>
      <c r="AR244" s="10">
        <f>+IF($H244=AR$6,$G244,0)-IF($I244=AR$6,$G244,0)</f>
        <v>0</v>
      </c>
      <c r="AS244" s="10">
        <f>+IF($H244=AS$6,$G244,0)-IF($I244=AS$6,$G244,0)</f>
        <v>0</v>
      </c>
      <c r="AT244" s="10">
        <f>+IF($H244=AT$6,$G244,0)-IF($I244=AT$6,$G244,0)</f>
        <v>0</v>
      </c>
      <c r="AU244" s="10">
        <f>+IF($H244=AU$6,$G244,0)-IF($I244=AU$6,$G244,0)</f>
        <v>0</v>
      </c>
      <c r="AV244" s="10">
        <f>+IF($H244=AV$6,$G244,0)-IF($I244=AV$6,$G244,0)</f>
        <v>0</v>
      </c>
      <c r="AW244" s="10">
        <f>+IF($H244=AW$6,$G244,0)-IF($I244=AW$6,$G244,0)</f>
        <v>0</v>
      </c>
      <c r="AX244" s="10">
        <f>+IF($H244=AX$6,$G244,0)-IF($I244=AX$6,$G244,0)</f>
        <v>0</v>
      </c>
      <c r="AY244" s="10">
        <f>+IF($H244=AY$6,$G244,0)-IF($I244=AY$6,$G244,0)</f>
        <v>0</v>
      </c>
      <c r="AZ244" s="10">
        <f>+IF($H244=AZ$6,$G244,0)-IF($I244=AZ$6,$G244,0)</f>
        <v>0</v>
      </c>
      <c r="BA244" s="10">
        <f>+IF($H244=BA$6,$C244,0)-IF($I244=BA$6,$C244,0)</f>
        <v>0</v>
      </c>
      <c r="BB244" s="10">
        <f>+IF($H244=BB$6,$C244,0)-IF($I244=BB$6,$C244,0)</f>
        <v>0</v>
      </c>
      <c r="BC244" s="10">
        <f>+IF($H244=BC$6,$C244,0)-IF($I244=BC$6,$C244,0)</f>
        <v>0</v>
      </c>
      <c r="BD244" s="10">
        <f>+IF($H244=BD$6,$C244,0)-IF($I244=BD$6,$C244,0)</f>
        <v>0</v>
      </c>
      <c r="BE244" s="10">
        <f>+IF($H244=BE$6,$C244,0)-IF($I244=BE$6,$C244,0)</f>
        <v>0</v>
      </c>
      <c r="BF244" s="10">
        <f>+IF($H244=BF$6,$C244,0)-IF($I244=BF$6,$C244,0)</f>
        <v>0</v>
      </c>
      <c r="BG244" s="10">
        <f>+IF($H244=BG$6,$C244,0)-IF($I244=BG$6,$C244,0)</f>
        <v>0</v>
      </c>
      <c r="BH244" s="10">
        <f>+IF($H244=BH$6,$C244,0)-IF($I244=BH$6,$C244,0)</f>
        <v>0</v>
      </c>
      <c r="BI244" s="10">
        <f>+IF($H244=BI$6,$G244,0)-IF($I244=BI$6,$G244,0)</f>
        <v>0</v>
      </c>
      <c r="BJ244" s="10">
        <f>+IF($H244=BJ$6,$G244,0)-IF($I244=BJ$6,$G244,0)</f>
        <v>0</v>
      </c>
      <c r="BK244" s="10">
        <f>+IF($H244=BK$6,$G244,0)-IF($I244=BK$6,$G244,0)</f>
        <v>0</v>
      </c>
      <c r="BL244" s="10">
        <f>+IF($H244=BL$6,$G244,0)-IF($I244=BL$6,$G244,0)</f>
        <v>0</v>
      </c>
      <c r="BM244" s="10">
        <f>+IF($H244=BM$6,$G244,0)-IF($I244=BM$6,$G244,0)</f>
        <v>0</v>
      </c>
      <c r="BN244" s="10">
        <f>+IF($H244=BN$6,$G244,0)-IF($I244=BN$6,$G244,0)</f>
        <v>0</v>
      </c>
      <c r="BO244" s="10">
        <f>+IF($H244=BO$6,$G244,0)-IF($I244=BO$6,$G244,0)</f>
        <v>0</v>
      </c>
      <c r="BP244" s="10">
        <f>+IF($H244=BP$6,$G244,0)-IF($I244=BP$6,$G244,0)</f>
        <v>0</v>
      </c>
      <c r="BQ244" s="10">
        <f>+IF($H244=BQ$6,$G244,0)-IF($I244=BQ$6,$G244,0)</f>
        <v>0</v>
      </c>
      <c r="BR244" s="10">
        <f>SUM(J244:BQ244)</f>
        <v>0</v>
      </c>
    </row>
    <row r="245" spans="2:70" s="9" customFormat="1" x14ac:dyDescent="0.25">
      <c r="B245" s="16"/>
      <c r="C245" s="11"/>
      <c r="D245" s="11"/>
      <c r="E245" s="11">
        <f>ROUND(IF(D245='[1]Liste choix'!$C$8,0,IF($H245=$S$6,(C245/1.14975*0.05*0.5),C245/1.14975*0.05)),2)</f>
        <v>0</v>
      </c>
      <c r="F245" s="11">
        <f>ROUND(IF(D245='[1]Liste choix'!$C$8,0,IF($H245=$S$6,C245/1.14975*0.09975*0.5,C245/1.14975*0.09975)),2)</f>
        <v>0</v>
      </c>
      <c r="G245" s="11">
        <f>C245-E245-F245</f>
        <v>0</v>
      </c>
      <c r="J245" s="10">
        <f>+IF($H245=$J$6,$G245,0)-IF($I245=$J$6,$G245,0)</f>
        <v>0</v>
      </c>
      <c r="K245" s="10">
        <f>+IF($H245=K$6,$G245,0)-IF($I245=K$6,$G245,0)</f>
        <v>0</v>
      </c>
      <c r="L245" s="10">
        <f>+IF($H245=L$6,$G245,0)-IF($I245=L$6,$G245,0)</f>
        <v>0</v>
      </c>
      <c r="M245" s="10">
        <f>+IF($H245=M$6,$G245,0)-IF($I245=M$6,$G245,0)</f>
        <v>0</v>
      </c>
      <c r="N245" s="10">
        <f>+IF($H245=N$6,$G245,0)-IF($I245=N$6,$G245,0)</f>
        <v>0</v>
      </c>
      <c r="O245" s="10">
        <f>+IF($H245=O$6,$G245,0)-IF($I245=O$6,$G245,0)</f>
        <v>0</v>
      </c>
      <c r="P245" s="10">
        <f>+IF($H245=P$6,$G245,0)-IF($I245=P$6,$G245,0)</f>
        <v>0</v>
      </c>
      <c r="Q245" s="10">
        <f>+IF($H245=Q$6,$G245,0)-IF($I245=Q$6,$G245,0)</f>
        <v>0</v>
      </c>
      <c r="R245" s="10">
        <f>+IF($H245=R$6,$G245,0)-IF($I245=R$6,$G245,0)</f>
        <v>0</v>
      </c>
      <c r="S245" s="10">
        <f>+IF($H245=S$6,$G245,0)-IF($I245=S$6,$G245,0)</f>
        <v>0</v>
      </c>
      <c r="T245" s="10">
        <f>+IF($H245=T$6,$G245,0)-IF($I245=T$6,$G245,0)</f>
        <v>0</v>
      </c>
      <c r="U245" s="10">
        <f>+IF($H245=U$6,$G245,0)-IF($I245=U$6,$G245,0)</f>
        <v>0</v>
      </c>
      <c r="V245" s="10">
        <f>+IF($H245=V$6,$G245,0)-IF($I245=V$6,$G245,0)</f>
        <v>0</v>
      </c>
      <c r="W245" s="10">
        <f>+IF($H245=W$6,$G245,0)-IF($I245=W$6,$G245,0)</f>
        <v>0</v>
      </c>
      <c r="X245" s="10">
        <f>+IF($H245=X$6,$G245,0)-IF($I245=X$6,$G245,0)</f>
        <v>0</v>
      </c>
      <c r="Y245" s="10">
        <f>+IF($H245=Y$6,$G245,0)-IF($I245=Y$6,$G245,0)</f>
        <v>0</v>
      </c>
      <c r="Z245" s="10">
        <f>+IF($H245=Z$6,$G245,0)-IF($I245=Z$6,$G245,0)</f>
        <v>0</v>
      </c>
      <c r="AA245" s="10">
        <f>+IF($H245=AA$6,$G245,0)-IF($I245=AA$6,$G245,0)</f>
        <v>0</v>
      </c>
      <c r="AB245" s="10">
        <f>+IF($H245=AB$6,$G245,0)-IF($I245=AB$6,$G245,0)</f>
        <v>0</v>
      </c>
      <c r="AC245" s="10">
        <f>+IF($H245=AC$6,$G245,0)-IF($I245=AC$6,$G245,0)</f>
        <v>0</v>
      </c>
      <c r="AD245" s="10">
        <f>+IF($H245=AD$6,$G245,0)-IF($I245=AD$6,$G245,0)</f>
        <v>0</v>
      </c>
      <c r="AE245" s="10">
        <f>+IF($H245=AE$6,$G245,0)-IF($I245=AE$6,$G245,0)</f>
        <v>0</v>
      </c>
      <c r="AF245" s="10">
        <f>+IF($H245=AF$6,$G245,0)-IF($I245=AF$6,$G245,0)</f>
        <v>0</v>
      </c>
      <c r="AG245" s="10">
        <f>+IF($H245=AG$6,$C245,0)-IF($I245=AG$6,$C245,0)</f>
        <v>0</v>
      </c>
      <c r="AH245" s="10">
        <f>+IF($H245=AH$6,$C245,0)-IF($I245=AH$6,$C245,0)</f>
        <v>0</v>
      </c>
      <c r="AI245" s="10">
        <f>+IF($H245=AI$6,$C245,0)-IF($I245=AI$6,$C245,0)</f>
        <v>0</v>
      </c>
      <c r="AJ245" s="10">
        <f>+IF($H245=AJ$6,$C245,0)-IF($I245=AJ$6,$C245,0)</f>
        <v>0</v>
      </c>
      <c r="AK245" s="10">
        <f>IF(D245="payée",$E245,0)</f>
        <v>0</v>
      </c>
      <c r="AL245" s="10">
        <f>IF(D245="payée",$F245,0)</f>
        <v>0</v>
      </c>
      <c r="AM245" s="10">
        <f>IF(D245="perçue",-$E245,0)</f>
        <v>0</v>
      </c>
      <c r="AN245" s="10">
        <f>IF(D245="perçue",-$F245,0)</f>
        <v>0</v>
      </c>
      <c r="AO245" s="10">
        <f>+IF($H245=AO$6,$G245,0)-IF($I245=AO$6,$G245,0)</f>
        <v>0</v>
      </c>
      <c r="AP245" s="10">
        <f>+IF($H245=AP$6,$G245,0)-IF($I245=AP$6,$G245,0)</f>
        <v>0</v>
      </c>
      <c r="AQ245" s="10">
        <f>+IF($H245=AQ$6,$G245,0)-IF($I245=AQ$6,$G245,0)</f>
        <v>0</v>
      </c>
      <c r="AR245" s="10">
        <f>+IF($H245=AR$6,$G245,0)-IF($I245=AR$6,$G245,0)</f>
        <v>0</v>
      </c>
      <c r="AS245" s="10">
        <f>+IF($H245=AS$6,$G245,0)-IF($I245=AS$6,$G245,0)</f>
        <v>0</v>
      </c>
      <c r="AT245" s="10">
        <f>+IF($H245=AT$6,$G245,0)-IF($I245=AT$6,$G245,0)</f>
        <v>0</v>
      </c>
      <c r="AU245" s="10">
        <f>+IF($H245=AU$6,$G245,0)-IF($I245=AU$6,$G245,0)</f>
        <v>0</v>
      </c>
      <c r="AV245" s="10">
        <f>+IF($H245=AV$6,$G245,0)-IF($I245=AV$6,$G245,0)</f>
        <v>0</v>
      </c>
      <c r="AW245" s="10">
        <f>+IF($H245=AW$6,$G245,0)-IF($I245=AW$6,$G245,0)</f>
        <v>0</v>
      </c>
      <c r="AX245" s="10">
        <f>+IF($H245=AX$6,$G245,0)-IF($I245=AX$6,$G245,0)</f>
        <v>0</v>
      </c>
      <c r="AY245" s="10">
        <f>+IF($H245=AY$6,$G245,0)-IF($I245=AY$6,$G245,0)</f>
        <v>0</v>
      </c>
      <c r="AZ245" s="10">
        <f>+IF($H245=AZ$6,$G245,0)-IF($I245=AZ$6,$G245,0)</f>
        <v>0</v>
      </c>
      <c r="BA245" s="10">
        <f>+IF($H245=BA$6,$C245,0)-IF($I245=BA$6,$C245,0)</f>
        <v>0</v>
      </c>
      <c r="BB245" s="10">
        <f>+IF($H245=BB$6,$C245,0)-IF($I245=BB$6,$C245,0)</f>
        <v>0</v>
      </c>
      <c r="BC245" s="10">
        <f>+IF($H245=BC$6,$C245,0)-IF($I245=BC$6,$C245,0)</f>
        <v>0</v>
      </c>
      <c r="BD245" s="10">
        <f>+IF($H245=BD$6,$C245,0)-IF($I245=BD$6,$C245,0)</f>
        <v>0</v>
      </c>
      <c r="BE245" s="10">
        <f>+IF($H245=BE$6,$C245,0)-IF($I245=BE$6,$C245,0)</f>
        <v>0</v>
      </c>
      <c r="BF245" s="10">
        <f>+IF($H245=BF$6,$C245,0)-IF($I245=BF$6,$C245,0)</f>
        <v>0</v>
      </c>
      <c r="BG245" s="10">
        <f>+IF($H245=BG$6,$C245,0)-IF($I245=BG$6,$C245,0)</f>
        <v>0</v>
      </c>
      <c r="BH245" s="10">
        <f>+IF($H245=BH$6,$C245,0)-IF($I245=BH$6,$C245,0)</f>
        <v>0</v>
      </c>
      <c r="BI245" s="10">
        <f>+IF($H245=BI$6,$G245,0)-IF($I245=BI$6,$G245,0)</f>
        <v>0</v>
      </c>
      <c r="BJ245" s="10">
        <f>+IF($H245=BJ$6,$G245,0)-IF($I245=BJ$6,$G245,0)</f>
        <v>0</v>
      </c>
      <c r="BK245" s="10">
        <f>+IF($H245=BK$6,$G245,0)-IF($I245=BK$6,$G245,0)</f>
        <v>0</v>
      </c>
      <c r="BL245" s="10">
        <f>+IF($H245=BL$6,$G245,0)-IF($I245=BL$6,$G245,0)</f>
        <v>0</v>
      </c>
      <c r="BM245" s="10">
        <f>+IF($H245=BM$6,$G245,0)-IF($I245=BM$6,$G245,0)</f>
        <v>0</v>
      </c>
      <c r="BN245" s="10">
        <f>+IF($H245=BN$6,$G245,0)-IF($I245=BN$6,$G245,0)</f>
        <v>0</v>
      </c>
      <c r="BO245" s="10">
        <f>+IF($H245=BO$6,$G245,0)-IF($I245=BO$6,$G245,0)</f>
        <v>0</v>
      </c>
      <c r="BP245" s="10">
        <f>+IF($H245=BP$6,$G245,0)-IF($I245=BP$6,$G245,0)</f>
        <v>0</v>
      </c>
      <c r="BQ245" s="10">
        <f>+IF($H245=BQ$6,$G245,0)-IF($I245=BQ$6,$G245,0)</f>
        <v>0</v>
      </c>
      <c r="BR245" s="10">
        <f>SUM(J245:BQ245)</f>
        <v>0</v>
      </c>
    </row>
    <row r="246" spans="2:70" s="9" customFormat="1" x14ac:dyDescent="0.25">
      <c r="B246" s="16"/>
      <c r="C246" s="11"/>
      <c r="D246" s="11"/>
      <c r="E246" s="11">
        <f>ROUND(IF(D246='[1]Liste choix'!$C$8,0,IF($H246=$S$6,(C246/1.14975*0.05*0.5),C246/1.14975*0.05)),2)</f>
        <v>0</v>
      </c>
      <c r="F246" s="11">
        <f>ROUND(IF(D246='[1]Liste choix'!$C$8,0,IF($H246=$S$6,C246/1.14975*0.09975*0.5,C246/1.14975*0.09975)),2)</f>
        <v>0</v>
      </c>
      <c r="G246" s="11">
        <f>C246-E246-F246</f>
        <v>0</v>
      </c>
      <c r="J246" s="10">
        <f>+IF($H246=$J$6,$G246,0)-IF($I246=$J$6,$G246,0)</f>
        <v>0</v>
      </c>
      <c r="K246" s="10">
        <f>+IF($H246=K$6,$G246,0)-IF($I246=K$6,$G246,0)</f>
        <v>0</v>
      </c>
      <c r="L246" s="10">
        <f>+IF($H246=L$6,$G246,0)-IF($I246=L$6,$G246,0)</f>
        <v>0</v>
      </c>
      <c r="M246" s="10">
        <f>+IF($H246=M$6,$G246,0)-IF($I246=M$6,$G246,0)</f>
        <v>0</v>
      </c>
      <c r="N246" s="10">
        <f>+IF($H246=N$6,$G246,0)-IF($I246=N$6,$G246,0)</f>
        <v>0</v>
      </c>
      <c r="O246" s="10">
        <f>+IF($H246=O$6,$G246,0)-IF($I246=O$6,$G246,0)</f>
        <v>0</v>
      </c>
      <c r="P246" s="10">
        <f>+IF($H246=P$6,$G246,0)-IF($I246=P$6,$G246,0)</f>
        <v>0</v>
      </c>
      <c r="Q246" s="10">
        <f>+IF($H246=Q$6,$G246,0)-IF($I246=Q$6,$G246,0)</f>
        <v>0</v>
      </c>
      <c r="R246" s="10">
        <f>+IF($H246=R$6,$G246,0)-IF($I246=R$6,$G246,0)</f>
        <v>0</v>
      </c>
      <c r="S246" s="10">
        <f>+IF($H246=S$6,$G246,0)-IF($I246=S$6,$G246,0)</f>
        <v>0</v>
      </c>
      <c r="T246" s="10">
        <f>+IF($H246=T$6,$G246,0)-IF($I246=T$6,$G246,0)</f>
        <v>0</v>
      </c>
      <c r="U246" s="10">
        <f>+IF($H246=U$6,$G246,0)-IF($I246=U$6,$G246,0)</f>
        <v>0</v>
      </c>
      <c r="V246" s="10">
        <f>+IF($H246=V$6,$G246,0)-IF($I246=V$6,$G246,0)</f>
        <v>0</v>
      </c>
      <c r="W246" s="10">
        <f>+IF($H246=W$6,$G246,0)-IF($I246=W$6,$G246,0)</f>
        <v>0</v>
      </c>
      <c r="X246" s="10">
        <f>+IF($H246=X$6,$G246,0)-IF($I246=X$6,$G246,0)</f>
        <v>0</v>
      </c>
      <c r="Y246" s="10">
        <f>+IF($H246=Y$6,$G246,0)-IF($I246=Y$6,$G246,0)</f>
        <v>0</v>
      </c>
      <c r="Z246" s="10">
        <f>+IF($H246=Z$6,$G246,0)-IF($I246=Z$6,$G246,0)</f>
        <v>0</v>
      </c>
      <c r="AA246" s="10">
        <f>+IF($H246=AA$6,$G246,0)-IF($I246=AA$6,$G246,0)</f>
        <v>0</v>
      </c>
      <c r="AB246" s="10">
        <f>+IF($H246=AB$6,$G246,0)-IF($I246=AB$6,$G246,0)</f>
        <v>0</v>
      </c>
      <c r="AC246" s="10">
        <f>+IF($H246=AC$6,$G246,0)-IF($I246=AC$6,$G246,0)</f>
        <v>0</v>
      </c>
      <c r="AD246" s="10">
        <f>+IF($H246=AD$6,$G246,0)-IF($I246=AD$6,$G246,0)</f>
        <v>0</v>
      </c>
      <c r="AE246" s="10">
        <f>+IF($H246=AE$6,$G246,0)-IF($I246=AE$6,$G246,0)</f>
        <v>0</v>
      </c>
      <c r="AF246" s="10">
        <f>+IF($H246=AF$6,$G246,0)-IF($I246=AF$6,$G246,0)</f>
        <v>0</v>
      </c>
      <c r="AG246" s="10">
        <f>+IF($H246=AG$6,$C246,0)-IF($I246=AG$6,$C246,0)</f>
        <v>0</v>
      </c>
      <c r="AH246" s="10">
        <f>+IF($H246=AH$6,$C246,0)-IF($I246=AH$6,$C246,0)</f>
        <v>0</v>
      </c>
      <c r="AI246" s="10">
        <f>+IF($H246=AI$6,$C246,0)-IF($I246=AI$6,$C246,0)</f>
        <v>0</v>
      </c>
      <c r="AJ246" s="10">
        <f>+IF($H246=AJ$6,$C246,0)-IF($I246=AJ$6,$C246,0)</f>
        <v>0</v>
      </c>
      <c r="AK246" s="10">
        <f>IF(D246="payée",$E246,0)</f>
        <v>0</v>
      </c>
      <c r="AL246" s="10">
        <f>IF(D246="payée",$F246,0)</f>
        <v>0</v>
      </c>
      <c r="AM246" s="10">
        <f>IF(D246="perçue",-$E246,0)</f>
        <v>0</v>
      </c>
      <c r="AN246" s="10">
        <f>IF(D246="perçue",-$F246,0)</f>
        <v>0</v>
      </c>
      <c r="AO246" s="10">
        <f>+IF($H246=AO$6,$G246,0)-IF($I246=AO$6,$G246,0)</f>
        <v>0</v>
      </c>
      <c r="AP246" s="10">
        <f>+IF($H246=AP$6,$G246,0)-IF($I246=AP$6,$G246,0)</f>
        <v>0</v>
      </c>
      <c r="AQ246" s="10">
        <f>+IF($H246=AQ$6,$G246,0)-IF($I246=AQ$6,$G246,0)</f>
        <v>0</v>
      </c>
      <c r="AR246" s="10">
        <f>+IF($H246=AR$6,$G246,0)-IF($I246=AR$6,$G246,0)</f>
        <v>0</v>
      </c>
      <c r="AS246" s="10">
        <f>+IF($H246=AS$6,$G246,0)-IF($I246=AS$6,$G246,0)</f>
        <v>0</v>
      </c>
      <c r="AT246" s="10">
        <f>+IF($H246=AT$6,$G246,0)-IF($I246=AT$6,$G246,0)</f>
        <v>0</v>
      </c>
      <c r="AU246" s="10">
        <f>+IF($H246=AU$6,$G246,0)-IF($I246=AU$6,$G246,0)</f>
        <v>0</v>
      </c>
      <c r="AV246" s="10">
        <f>+IF($H246=AV$6,$G246,0)-IF($I246=AV$6,$G246,0)</f>
        <v>0</v>
      </c>
      <c r="AW246" s="10">
        <f>+IF($H246=AW$6,$G246,0)-IF($I246=AW$6,$G246,0)</f>
        <v>0</v>
      </c>
      <c r="AX246" s="10">
        <f>+IF($H246=AX$6,$G246,0)-IF($I246=AX$6,$G246,0)</f>
        <v>0</v>
      </c>
      <c r="AY246" s="10">
        <f>+IF($H246=AY$6,$G246,0)-IF($I246=AY$6,$G246,0)</f>
        <v>0</v>
      </c>
      <c r="AZ246" s="10">
        <f>+IF($H246=AZ$6,$G246,0)-IF($I246=AZ$6,$G246,0)</f>
        <v>0</v>
      </c>
      <c r="BA246" s="10">
        <f>+IF($H246=BA$6,$C246,0)-IF($I246=BA$6,$C246,0)</f>
        <v>0</v>
      </c>
      <c r="BB246" s="10">
        <f>+IF($H246=BB$6,$C246,0)-IF($I246=BB$6,$C246,0)</f>
        <v>0</v>
      </c>
      <c r="BC246" s="10">
        <f>+IF($H246=BC$6,$C246,0)-IF($I246=BC$6,$C246,0)</f>
        <v>0</v>
      </c>
      <c r="BD246" s="10">
        <f>+IF($H246=BD$6,$C246,0)-IF($I246=BD$6,$C246,0)</f>
        <v>0</v>
      </c>
      <c r="BE246" s="10">
        <f>+IF($H246=BE$6,$C246,0)-IF($I246=BE$6,$C246,0)</f>
        <v>0</v>
      </c>
      <c r="BF246" s="10">
        <f>+IF($H246=BF$6,$C246,0)-IF($I246=BF$6,$C246,0)</f>
        <v>0</v>
      </c>
      <c r="BG246" s="10">
        <f>+IF($H246=BG$6,$C246,0)-IF($I246=BG$6,$C246,0)</f>
        <v>0</v>
      </c>
      <c r="BH246" s="10">
        <f>+IF($H246=BH$6,$C246,0)-IF($I246=BH$6,$C246,0)</f>
        <v>0</v>
      </c>
      <c r="BI246" s="10">
        <f>+IF($H246=BI$6,$G246,0)-IF($I246=BI$6,$G246,0)</f>
        <v>0</v>
      </c>
      <c r="BJ246" s="10">
        <f>+IF($H246=BJ$6,$G246,0)-IF($I246=BJ$6,$G246,0)</f>
        <v>0</v>
      </c>
      <c r="BK246" s="10">
        <f>+IF($H246=BK$6,$G246,0)-IF($I246=BK$6,$G246,0)</f>
        <v>0</v>
      </c>
      <c r="BL246" s="10">
        <f>+IF($H246=BL$6,$G246,0)-IF($I246=BL$6,$G246,0)</f>
        <v>0</v>
      </c>
      <c r="BM246" s="10">
        <f>+IF($H246=BM$6,$G246,0)-IF($I246=BM$6,$G246,0)</f>
        <v>0</v>
      </c>
      <c r="BN246" s="10">
        <f>+IF($H246=BN$6,$G246,0)-IF($I246=BN$6,$G246,0)</f>
        <v>0</v>
      </c>
      <c r="BO246" s="10">
        <f>+IF($H246=BO$6,$G246,0)-IF($I246=BO$6,$G246,0)</f>
        <v>0</v>
      </c>
      <c r="BP246" s="10">
        <f>+IF($H246=BP$6,$G246,0)-IF($I246=BP$6,$G246,0)</f>
        <v>0</v>
      </c>
      <c r="BQ246" s="10">
        <f>+IF($H246=BQ$6,$G246,0)-IF($I246=BQ$6,$G246,0)</f>
        <v>0</v>
      </c>
      <c r="BR246" s="10">
        <f>SUM(J246:BQ246)</f>
        <v>0</v>
      </c>
    </row>
    <row r="247" spans="2:70" s="9" customFormat="1" x14ac:dyDescent="0.25">
      <c r="B247" s="16"/>
      <c r="C247" s="11"/>
      <c r="D247" s="11"/>
      <c r="E247" s="11">
        <f>ROUND(IF(D247='[1]Liste choix'!$C$8,0,IF($H247=$S$6,(C247/1.14975*0.05*0.5),C247/1.14975*0.05)),2)</f>
        <v>0</v>
      </c>
      <c r="F247" s="11">
        <f>ROUND(IF(D247='[1]Liste choix'!$C$8,0,IF($H247=$S$6,C247/1.14975*0.09975*0.5,C247/1.14975*0.09975)),2)</f>
        <v>0</v>
      </c>
      <c r="G247" s="11">
        <f>C247-E247-F247</f>
        <v>0</v>
      </c>
      <c r="J247" s="10">
        <f>+IF($H247=$J$6,$G247,0)-IF($I247=$J$6,$G247,0)</f>
        <v>0</v>
      </c>
      <c r="K247" s="10">
        <f>+IF($H247=K$6,$G247,0)-IF($I247=K$6,$G247,0)</f>
        <v>0</v>
      </c>
      <c r="L247" s="10">
        <f>+IF($H247=L$6,$G247,0)-IF($I247=L$6,$G247,0)</f>
        <v>0</v>
      </c>
      <c r="M247" s="10">
        <f>+IF($H247=M$6,$G247,0)-IF($I247=M$6,$G247,0)</f>
        <v>0</v>
      </c>
      <c r="N247" s="10">
        <f>+IF($H247=N$6,$G247,0)-IF($I247=N$6,$G247,0)</f>
        <v>0</v>
      </c>
      <c r="O247" s="10">
        <f>+IF($H247=O$6,$G247,0)-IF($I247=O$6,$G247,0)</f>
        <v>0</v>
      </c>
      <c r="P247" s="10">
        <f>+IF($H247=P$6,$G247,0)-IF($I247=P$6,$G247,0)</f>
        <v>0</v>
      </c>
      <c r="Q247" s="10">
        <f>+IF($H247=Q$6,$G247,0)-IF($I247=Q$6,$G247,0)</f>
        <v>0</v>
      </c>
      <c r="R247" s="10">
        <f>+IF($H247=R$6,$G247,0)-IF($I247=R$6,$G247,0)</f>
        <v>0</v>
      </c>
      <c r="S247" s="10">
        <f>+IF($H247=S$6,$G247,0)-IF($I247=S$6,$G247,0)</f>
        <v>0</v>
      </c>
      <c r="T247" s="10">
        <f>+IF($H247=T$6,$G247,0)-IF($I247=T$6,$G247,0)</f>
        <v>0</v>
      </c>
      <c r="U247" s="10">
        <f>+IF($H247=U$6,$G247,0)-IF($I247=U$6,$G247,0)</f>
        <v>0</v>
      </c>
      <c r="V247" s="10">
        <f>+IF($H247=V$6,$G247,0)-IF($I247=V$6,$G247,0)</f>
        <v>0</v>
      </c>
      <c r="W247" s="10">
        <f>+IF($H247=W$6,$G247,0)-IF($I247=W$6,$G247,0)</f>
        <v>0</v>
      </c>
      <c r="X247" s="10">
        <f>+IF($H247=X$6,$G247,0)-IF($I247=X$6,$G247,0)</f>
        <v>0</v>
      </c>
      <c r="Y247" s="10">
        <f>+IF($H247=Y$6,$G247,0)-IF($I247=Y$6,$G247,0)</f>
        <v>0</v>
      </c>
      <c r="Z247" s="10">
        <f>+IF($H247=Z$6,$G247,0)-IF($I247=Z$6,$G247,0)</f>
        <v>0</v>
      </c>
      <c r="AA247" s="10">
        <f>+IF($H247=AA$6,$G247,0)-IF($I247=AA$6,$G247,0)</f>
        <v>0</v>
      </c>
      <c r="AB247" s="10">
        <f>+IF($H247=AB$6,$G247,0)-IF($I247=AB$6,$G247,0)</f>
        <v>0</v>
      </c>
      <c r="AC247" s="10">
        <f>+IF($H247=AC$6,$G247,0)-IF($I247=AC$6,$G247,0)</f>
        <v>0</v>
      </c>
      <c r="AD247" s="10">
        <f>+IF($H247=AD$6,$G247,0)-IF($I247=AD$6,$G247,0)</f>
        <v>0</v>
      </c>
      <c r="AE247" s="10">
        <f>+IF($H247=AE$6,$G247,0)-IF($I247=AE$6,$G247,0)</f>
        <v>0</v>
      </c>
      <c r="AF247" s="10">
        <f>+IF($H247=AF$6,$G247,0)-IF($I247=AF$6,$G247,0)</f>
        <v>0</v>
      </c>
      <c r="AG247" s="10">
        <f>+IF($H247=AG$6,$C247,0)-IF($I247=AG$6,$C247,0)</f>
        <v>0</v>
      </c>
      <c r="AH247" s="10">
        <f>+IF($H247=AH$6,$C247,0)-IF($I247=AH$6,$C247,0)</f>
        <v>0</v>
      </c>
      <c r="AI247" s="10">
        <f>+IF($H247=AI$6,$C247,0)-IF($I247=AI$6,$C247,0)</f>
        <v>0</v>
      </c>
      <c r="AJ247" s="10">
        <f>+IF($H247=AJ$6,$C247,0)-IF($I247=AJ$6,$C247,0)</f>
        <v>0</v>
      </c>
      <c r="AK247" s="10">
        <f>IF(D247="payée",$E247,0)</f>
        <v>0</v>
      </c>
      <c r="AL247" s="10">
        <f>IF(D247="payée",$F247,0)</f>
        <v>0</v>
      </c>
      <c r="AM247" s="10">
        <f>IF(D247="perçue",-$E247,0)</f>
        <v>0</v>
      </c>
      <c r="AN247" s="10">
        <f>IF(D247="perçue",-$F247,0)</f>
        <v>0</v>
      </c>
      <c r="AO247" s="10">
        <f>+IF($H247=AO$6,$G247,0)-IF($I247=AO$6,$G247,0)</f>
        <v>0</v>
      </c>
      <c r="AP247" s="10">
        <f>+IF($H247=AP$6,$G247,0)-IF($I247=AP$6,$G247,0)</f>
        <v>0</v>
      </c>
      <c r="AQ247" s="10">
        <f>+IF($H247=AQ$6,$G247,0)-IF($I247=AQ$6,$G247,0)</f>
        <v>0</v>
      </c>
      <c r="AR247" s="10">
        <f>+IF($H247=AR$6,$G247,0)-IF($I247=AR$6,$G247,0)</f>
        <v>0</v>
      </c>
      <c r="AS247" s="10">
        <f>+IF($H247=AS$6,$G247,0)-IF($I247=AS$6,$G247,0)</f>
        <v>0</v>
      </c>
      <c r="AT247" s="10">
        <f>+IF($H247=AT$6,$G247,0)-IF($I247=AT$6,$G247,0)</f>
        <v>0</v>
      </c>
      <c r="AU247" s="10">
        <f>+IF($H247=AU$6,$G247,0)-IF($I247=AU$6,$G247,0)</f>
        <v>0</v>
      </c>
      <c r="AV247" s="10">
        <f>+IF($H247=AV$6,$G247,0)-IF($I247=AV$6,$G247,0)</f>
        <v>0</v>
      </c>
      <c r="AW247" s="10">
        <f>+IF($H247=AW$6,$G247,0)-IF($I247=AW$6,$G247,0)</f>
        <v>0</v>
      </c>
      <c r="AX247" s="10">
        <f>+IF($H247=AX$6,$G247,0)-IF($I247=AX$6,$G247,0)</f>
        <v>0</v>
      </c>
      <c r="AY247" s="10">
        <f>+IF($H247=AY$6,$G247,0)-IF($I247=AY$6,$G247,0)</f>
        <v>0</v>
      </c>
      <c r="AZ247" s="10">
        <f>+IF($H247=AZ$6,$G247,0)-IF($I247=AZ$6,$G247,0)</f>
        <v>0</v>
      </c>
      <c r="BA247" s="10">
        <f>+IF($H247=BA$6,$C247,0)-IF($I247=BA$6,$C247,0)</f>
        <v>0</v>
      </c>
      <c r="BB247" s="10">
        <f>+IF($H247=BB$6,$C247,0)-IF($I247=BB$6,$C247,0)</f>
        <v>0</v>
      </c>
      <c r="BC247" s="10">
        <f>+IF($H247=BC$6,$C247,0)-IF($I247=BC$6,$C247,0)</f>
        <v>0</v>
      </c>
      <c r="BD247" s="10">
        <f>+IF($H247=BD$6,$C247,0)-IF($I247=BD$6,$C247,0)</f>
        <v>0</v>
      </c>
      <c r="BE247" s="10">
        <f>+IF($H247=BE$6,$C247,0)-IF($I247=BE$6,$C247,0)</f>
        <v>0</v>
      </c>
      <c r="BF247" s="10">
        <f>+IF($H247=BF$6,$C247,0)-IF($I247=BF$6,$C247,0)</f>
        <v>0</v>
      </c>
      <c r="BG247" s="10">
        <f>+IF($H247=BG$6,$C247,0)-IF($I247=BG$6,$C247,0)</f>
        <v>0</v>
      </c>
      <c r="BH247" s="10">
        <f>+IF($H247=BH$6,$C247,0)-IF($I247=BH$6,$C247,0)</f>
        <v>0</v>
      </c>
      <c r="BI247" s="10">
        <f>+IF($H247=BI$6,$G247,0)-IF($I247=BI$6,$G247,0)</f>
        <v>0</v>
      </c>
      <c r="BJ247" s="10">
        <f>+IF($H247=BJ$6,$G247,0)-IF($I247=BJ$6,$G247,0)</f>
        <v>0</v>
      </c>
      <c r="BK247" s="10">
        <f>+IF($H247=BK$6,$G247,0)-IF($I247=BK$6,$G247,0)</f>
        <v>0</v>
      </c>
      <c r="BL247" s="10">
        <f>+IF($H247=BL$6,$G247,0)-IF($I247=BL$6,$G247,0)</f>
        <v>0</v>
      </c>
      <c r="BM247" s="10">
        <f>+IF($H247=BM$6,$G247,0)-IF($I247=BM$6,$G247,0)</f>
        <v>0</v>
      </c>
      <c r="BN247" s="10">
        <f>+IF($H247=BN$6,$G247,0)-IF($I247=BN$6,$G247,0)</f>
        <v>0</v>
      </c>
      <c r="BO247" s="10">
        <f>+IF($H247=BO$6,$G247,0)-IF($I247=BO$6,$G247,0)</f>
        <v>0</v>
      </c>
      <c r="BP247" s="10">
        <f>+IF($H247=BP$6,$G247,0)-IF($I247=BP$6,$G247,0)</f>
        <v>0</v>
      </c>
      <c r="BQ247" s="10">
        <f>+IF($H247=BQ$6,$G247,0)-IF($I247=BQ$6,$G247,0)</f>
        <v>0</v>
      </c>
      <c r="BR247" s="10">
        <f>SUM(J247:BQ247)</f>
        <v>0</v>
      </c>
    </row>
    <row r="248" spans="2:70" s="9" customFormat="1" x14ac:dyDescent="0.25">
      <c r="B248" s="16"/>
      <c r="C248" s="11"/>
      <c r="D248" s="11"/>
      <c r="E248" s="11">
        <f>ROUND(IF(D248='[1]Liste choix'!$C$8,0,IF($H248=$S$6,(C248/1.14975*0.05*0.5),C248/1.14975*0.05)),2)</f>
        <v>0</v>
      </c>
      <c r="F248" s="11">
        <f>ROUND(IF(D248='[1]Liste choix'!$C$8,0,IF($H248=$S$6,C248/1.14975*0.09975*0.5,C248/1.14975*0.09975)),2)</f>
        <v>0</v>
      </c>
      <c r="G248" s="11">
        <f>C248-E248-F248</f>
        <v>0</v>
      </c>
      <c r="J248" s="10">
        <f>+IF($H248=$J$6,$G248,0)-IF($I248=$J$6,$G248,0)</f>
        <v>0</v>
      </c>
      <c r="K248" s="10">
        <f>+IF($H248=K$6,$G248,0)-IF($I248=K$6,$G248,0)</f>
        <v>0</v>
      </c>
      <c r="L248" s="10">
        <f>+IF($H248=L$6,$G248,0)-IF($I248=L$6,$G248,0)</f>
        <v>0</v>
      </c>
      <c r="M248" s="10">
        <f>+IF($H248=M$6,$G248,0)-IF($I248=M$6,$G248,0)</f>
        <v>0</v>
      </c>
      <c r="N248" s="10">
        <f>+IF($H248=N$6,$G248,0)-IF($I248=N$6,$G248,0)</f>
        <v>0</v>
      </c>
      <c r="O248" s="10">
        <f>+IF($H248=O$6,$G248,0)-IF($I248=O$6,$G248,0)</f>
        <v>0</v>
      </c>
      <c r="P248" s="10">
        <f>+IF($H248=P$6,$G248,0)-IF($I248=P$6,$G248,0)</f>
        <v>0</v>
      </c>
      <c r="Q248" s="10">
        <f>+IF($H248=Q$6,$G248,0)-IF($I248=Q$6,$G248,0)</f>
        <v>0</v>
      </c>
      <c r="R248" s="10">
        <f>+IF($H248=R$6,$G248,0)-IF($I248=R$6,$G248,0)</f>
        <v>0</v>
      </c>
      <c r="S248" s="10">
        <f>+IF($H248=S$6,$G248,0)-IF($I248=S$6,$G248,0)</f>
        <v>0</v>
      </c>
      <c r="T248" s="10">
        <f>+IF($H248=T$6,$G248,0)-IF($I248=T$6,$G248,0)</f>
        <v>0</v>
      </c>
      <c r="U248" s="10">
        <f>+IF($H248=U$6,$G248,0)-IF($I248=U$6,$G248,0)</f>
        <v>0</v>
      </c>
      <c r="V248" s="10">
        <f>+IF($H248=V$6,$G248,0)-IF($I248=V$6,$G248,0)</f>
        <v>0</v>
      </c>
      <c r="W248" s="10">
        <f>+IF($H248=W$6,$G248,0)-IF($I248=W$6,$G248,0)</f>
        <v>0</v>
      </c>
      <c r="X248" s="10">
        <f>+IF($H248=X$6,$G248,0)-IF($I248=X$6,$G248,0)</f>
        <v>0</v>
      </c>
      <c r="Y248" s="10">
        <f>+IF($H248=Y$6,$G248,0)-IF($I248=Y$6,$G248,0)</f>
        <v>0</v>
      </c>
      <c r="Z248" s="10">
        <f>+IF($H248=Z$6,$G248,0)-IF($I248=Z$6,$G248,0)</f>
        <v>0</v>
      </c>
      <c r="AA248" s="10">
        <f>+IF($H248=AA$6,$G248,0)-IF($I248=AA$6,$G248,0)</f>
        <v>0</v>
      </c>
      <c r="AB248" s="10">
        <f>+IF($H248=AB$6,$G248,0)-IF($I248=AB$6,$G248,0)</f>
        <v>0</v>
      </c>
      <c r="AC248" s="10">
        <f>+IF($H248=AC$6,$G248,0)-IF($I248=AC$6,$G248,0)</f>
        <v>0</v>
      </c>
      <c r="AD248" s="10">
        <f>+IF($H248=AD$6,$G248,0)-IF($I248=AD$6,$G248,0)</f>
        <v>0</v>
      </c>
      <c r="AE248" s="10">
        <f>+IF($H248=AE$6,$G248,0)-IF($I248=AE$6,$G248,0)</f>
        <v>0</v>
      </c>
      <c r="AF248" s="10">
        <f>+IF($H248=AF$6,$G248,0)-IF($I248=AF$6,$G248,0)</f>
        <v>0</v>
      </c>
      <c r="AG248" s="10">
        <f>+IF($H248=AG$6,$C248,0)-IF($I248=AG$6,$C248,0)</f>
        <v>0</v>
      </c>
      <c r="AH248" s="10">
        <f>+IF($H248=AH$6,$C248,0)-IF($I248=AH$6,$C248,0)</f>
        <v>0</v>
      </c>
      <c r="AI248" s="10">
        <f>+IF($H248=AI$6,$C248,0)-IF($I248=AI$6,$C248,0)</f>
        <v>0</v>
      </c>
      <c r="AJ248" s="10">
        <f>+IF($H248=AJ$6,$C248,0)-IF($I248=AJ$6,$C248,0)</f>
        <v>0</v>
      </c>
      <c r="AK248" s="10">
        <f>IF(D248="payée",$E248,0)</f>
        <v>0</v>
      </c>
      <c r="AL248" s="10">
        <f>IF(D248="payée",$F248,0)</f>
        <v>0</v>
      </c>
      <c r="AM248" s="10">
        <f>IF(D248="perçue",-$E248,0)</f>
        <v>0</v>
      </c>
      <c r="AN248" s="10">
        <f>IF(D248="perçue",-$F248,0)</f>
        <v>0</v>
      </c>
      <c r="AO248" s="10">
        <f>+IF($H248=AO$6,$G248,0)-IF($I248=AO$6,$G248,0)</f>
        <v>0</v>
      </c>
      <c r="AP248" s="10">
        <f>+IF($H248=AP$6,$G248,0)-IF($I248=AP$6,$G248,0)</f>
        <v>0</v>
      </c>
      <c r="AQ248" s="10">
        <f>+IF($H248=AQ$6,$G248,0)-IF($I248=AQ$6,$G248,0)</f>
        <v>0</v>
      </c>
      <c r="AR248" s="10">
        <f>+IF($H248=AR$6,$G248,0)-IF($I248=AR$6,$G248,0)</f>
        <v>0</v>
      </c>
      <c r="AS248" s="10">
        <f>+IF($H248=AS$6,$G248,0)-IF($I248=AS$6,$G248,0)</f>
        <v>0</v>
      </c>
      <c r="AT248" s="10">
        <f>+IF($H248=AT$6,$G248,0)-IF($I248=AT$6,$G248,0)</f>
        <v>0</v>
      </c>
      <c r="AU248" s="10">
        <f>+IF($H248=AU$6,$G248,0)-IF($I248=AU$6,$G248,0)</f>
        <v>0</v>
      </c>
      <c r="AV248" s="10">
        <f>+IF($H248=AV$6,$G248,0)-IF($I248=AV$6,$G248,0)</f>
        <v>0</v>
      </c>
      <c r="AW248" s="10">
        <f>+IF($H248=AW$6,$G248,0)-IF($I248=AW$6,$G248,0)</f>
        <v>0</v>
      </c>
      <c r="AX248" s="10">
        <f>+IF($H248=AX$6,$G248,0)-IF($I248=AX$6,$G248,0)</f>
        <v>0</v>
      </c>
      <c r="AY248" s="10">
        <f>+IF($H248=AY$6,$G248,0)-IF($I248=AY$6,$G248,0)</f>
        <v>0</v>
      </c>
      <c r="AZ248" s="10">
        <f>+IF($H248=AZ$6,$G248,0)-IF($I248=AZ$6,$G248,0)</f>
        <v>0</v>
      </c>
      <c r="BA248" s="10">
        <f>+IF($H248=BA$6,$C248,0)-IF($I248=BA$6,$C248,0)</f>
        <v>0</v>
      </c>
      <c r="BB248" s="10">
        <f>+IF($H248=BB$6,$C248,0)-IF($I248=BB$6,$C248,0)</f>
        <v>0</v>
      </c>
      <c r="BC248" s="10">
        <f>+IF($H248=BC$6,$C248,0)-IF($I248=BC$6,$C248,0)</f>
        <v>0</v>
      </c>
      <c r="BD248" s="10">
        <f>+IF($H248=BD$6,$C248,0)-IF($I248=BD$6,$C248,0)</f>
        <v>0</v>
      </c>
      <c r="BE248" s="10">
        <f>+IF($H248=BE$6,$C248,0)-IF($I248=BE$6,$C248,0)</f>
        <v>0</v>
      </c>
      <c r="BF248" s="10">
        <f>+IF($H248=BF$6,$C248,0)-IF($I248=BF$6,$C248,0)</f>
        <v>0</v>
      </c>
      <c r="BG248" s="10">
        <f>+IF($H248=BG$6,$C248,0)-IF($I248=BG$6,$C248,0)</f>
        <v>0</v>
      </c>
      <c r="BH248" s="10">
        <f>+IF($H248=BH$6,$C248,0)-IF($I248=BH$6,$C248,0)</f>
        <v>0</v>
      </c>
      <c r="BI248" s="10">
        <f>+IF($H248=BI$6,$G248,0)-IF($I248=BI$6,$G248,0)</f>
        <v>0</v>
      </c>
      <c r="BJ248" s="10">
        <f>+IF($H248=BJ$6,$G248,0)-IF($I248=BJ$6,$G248,0)</f>
        <v>0</v>
      </c>
      <c r="BK248" s="10">
        <f>+IF($H248=BK$6,$G248,0)-IF($I248=BK$6,$G248,0)</f>
        <v>0</v>
      </c>
      <c r="BL248" s="10">
        <f>+IF($H248=BL$6,$G248,0)-IF($I248=BL$6,$G248,0)</f>
        <v>0</v>
      </c>
      <c r="BM248" s="10">
        <f>+IF($H248=BM$6,$G248,0)-IF($I248=BM$6,$G248,0)</f>
        <v>0</v>
      </c>
      <c r="BN248" s="10">
        <f>+IF($H248=BN$6,$G248,0)-IF($I248=BN$6,$G248,0)</f>
        <v>0</v>
      </c>
      <c r="BO248" s="10">
        <f>+IF($H248=BO$6,$G248,0)-IF($I248=BO$6,$G248,0)</f>
        <v>0</v>
      </c>
      <c r="BP248" s="10">
        <f>+IF($H248=BP$6,$G248,0)-IF($I248=BP$6,$G248,0)</f>
        <v>0</v>
      </c>
      <c r="BQ248" s="10">
        <f>+IF($H248=BQ$6,$G248,0)-IF($I248=BQ$6,$G248,0)</f>
        <v>0</v>
      </c>
      <c r="BR248" s="10">
        <f>SUM(J248:BQ248)</f>
        <v>0</v>
      </c>
    </row>
    <row r="249" spans="2:70" s="9" customFormat="1" x14ac:dyDescent="0.25">
      <c r="B249" s="16"/>
      <c r="C249" s="11"/>
      <c r="D249" s="11"/>
      <c r="E249" s="11">
        <f>ROUND(IF(D249='[1]Liste choix'!$C$8,0,IF($H249=$S$6,(C249/1.14975*0.05*0.5),C249/1.14975*0.05)),2)</f>
        <v>0</v>
      </c>
      <c r="F249" s="11">
        <f>ROUND(IF(D249='[1]Liste choix'!$C$8,0,IF($H249=$S$6,C249/1.14975*0.09975*0.5,C249/1.14975*0.09975)),2)</f>
        <v>0</v>
      </c>
      <c r="G249" s="11">
        <f>C249-E249-F249</f>
        <v>0</v>
      </c>
      <c r="J249" s="10">
        <f>+IF($H249=$J$6,$G249,0)-IF($I249=$J$6,$G249,0)</f>
        <v>0</v>
      </c>
      <c r="K249" s="10">
        <f>+IF($H249=K$6,$G249,0)-IF($I249=K$6,$G249,0)</f>
        <v>0</v>
      </c>
      <c r="L249" s="10">
        <f>+IF($H249=L$6,$G249,0)-IF($I249=L$6,$G249,0)</f>
        <v>0</v>
      </c>
      <c r="M249" s="10">
        <f>+IF($H249=M$6,$G249,0)-IF($I249=M$6,$G249,0)</f>
        <v>0</v>
      </c>
      <c r="N249" s="10">
        <f>+IF($H249=N$6,$G249,0)-IF($I249=N$6,$G249,0)</f>
        <v>0</v>
      </c>
      <c r="O249" s="10">
        <f>+IF($H249=O$6,$G249,0)-IF($I249=O$6,$G249,0)</f>
        <v>0</v>
      </c>
      <c r="P249" s="10">
        <f>+IF($H249=P$6,$G249,0)-IF($I249=P$6,$G249,0)</f>
        <v>0</v>
      </c>
      <c r="Q249" s="10">
        <f>+IF($H249=Q$6,$G249,0)-IF($I249=Q$6,$G249,0)</f>
        <v>0</v>
      </c>
      <c r="R249" s="10">
        <f>+IF($H249=R$6,$G249,0)-IF($I249=R$6,$G249,0)</f>
        <v>0</v>
      </c>
      <c r="S249" s="10">
        <f>+IF($H249=S$6,$G249,0)-IF($I249=S$6,$G249,0)</f>
        <v>0</v>
      </c>
      <c r="T249" s="10">
        <f>+IF($H249=T$6,$G249,0)-IF($I249=T$6,$G249,0)</f>
        <v>0</v>
      </c>
      <c r="U249" s="10">
        <f>+IF($H249=U$6,$G249,0)-IF($I249=U$6,$G249,0)</f>
        <v>0</v>
      </c>
      <c r="V249" s="10">
        <f>+IF($H249=V$6,$G249,0)-IF($I249=V$6,$G249,0)</f>
        <v>0</v>
      </c>
      <c r="W249" s="10">
        <f>+IF($H249=W$6,$G249,0)-IF($I249=W$6,$G249,0)</f>
        <v>0</v>
      </c>
      <c r="X249" s="10">
        <f>+IF($H249=X$6,$G249,0)-IF($I249=X$6,$G249,0)</f>
        <v>0</v>
      </c>
      <c r="Y249" s="10">
        <f>+IF($H249=Y$6,$G249,0)-IF($I249=Y$6,$G249,0)</f>
        <v>0</v>
      </c>
      <c r="Z249" s="10">
        <f>+IF($H249=Z$6,$G249,0)-IF($I249=Z$6,$G249,0)</f>
        <v>0</v>
      </c>
      <c r="AA249" s="10">
        <f>+IF($H249=AA$6,$G249,0)-IF($I249=AA$6,$G249,0)</f>
        <v>0</v>
      </c>
      <c r="AB249" s="10">
        <f>+IF($H249=AB$6,$G249,0)-IF($I249=AB$6,$G249,0)</f>
        <v>0</v>
      </c>
      <c r="AC249" s="10">
        <f>+IF($H249=AC$6,$G249,0)-IF($I249=AC$6,$G249,0)</f>
        <v>0</v>
      </c>
      <c r="AD249" s="10">
        <f>+IF($H249=AD$6,$G249,0)-IF($I249=AD$6,$G249,0)</f>
        <v>0</v>
      </c>
      <c r="AE249" s="10">
        <f>+IF($H249=AE$6,$G249,0)-IF($I249=AE$6,$G249,0)</f>
        <v>0</v>
      </c>
      <c r="AF249" s="10">
        <f>+IF($H249=AF$6,$G249,0)-IF($I249=AF$6,$G249,0)</f>
        <v>0</v>
      </c>
      <c r="AG249" s="10">
        <f>+IF($H249=AG$6,$C249,0)-IF($I249=AG$6,$C249,0)</f>
        <v>0</v>
      </c>
      <c r="AH249" s="10">
        <f>+IF($H249=AH$6,$C249,0)-IF($I249=AH$6,$C249,0)</f>
        <v>0</v>
      </c>
      <c r="AI249" s="10">
        <f>+IF($H249=AI$6,$C249,0)-IF($I249=AI$6,$C249,0)</f>
        <v>0</v>
      </c>
      <c r="AJ249" s="10">
        <f>+IF($H249=AJ$6,$C249,0)-IF($I249=AJ$6,$C249,0)</f>
        <v>0</v>
      </c>
      <c r="AK249" s="10">
        <f>IF(D249="payée",$E249,0)</f>
        <v>0</v>
      </c>
      <c r="AL249" s="10">
        <f>IF(D249="payée",$F249,0)</f>
        <v>0</v>
      </c>
      <c r="AM249" s="10">
        <f>IF(D249="perçue",-$E249,0)</f>
        <v>0</v>
      </c>
      <c r="AN249" s="10">
        <f>IF(D249="perçue",-$F249,0)</f>
        <v>0</v>
      </c>
      <c r="AO249" s="10">
        <f>+IF($H249=AO$6,$G249,0)-IF($I249=AO$6,$G249,0)</f>
        <v>0</v>
      </c>
      <c r="AP249" s="10">
        <f>+IF($H249=AP$6,$G249,0)-IF($I249=AP$6,$G249,0)</f>
        <v>0</v>
      </c>
      <c r="AQ249" s="10">
        <f>+IF($H249=AQ$6,$G249,0)-IF($I249=AQ$6,$G249,0)</f>
        <v>0</v>
      </c>
      <c r="AR249" s="10">
        <f>+IF($H249=AR$6,$G249,0)-IF($I249=AR$6,$G249,0)</f>
        <v>0</v>
      </c>
      <c r="AS249" s="10">
        <f>+IF($H249=AS$6,$G249,0)-IF($I249=AS$6,$G249,0)</f>
        <v>0</v>
      </c>
      <c r="AT249" s="10">
        <f>+IF($H249=AT$6,$G249,0)-IF($I249=AT$6,$G249,0)</f>
        <v>0</v>
      </c>
      <c r="AU249" s="10">
        <f>+IF($H249=AU$6,$G249,0)-IF($I249=AU$6,$G249,0)</f>
        <v>0</v>
      </c>
      <c r="AV249" s="10">
        <f>+IF($H249=AV$6,$G249,0)-IF($I249=AV$6,$G249,0)</f>
        <v>0</v>
      </c>
      <c r="AW249" s="10">
        <f>+IF($H249=AW$6,$G249,0)-IF($I249=AW$6,$G249,0)</f>
        <v>0</v>
      </c>
      <c r="AX249" s="10">
        <f>+IF($H249=AX$6,$G249,0)-IF($I249=AX$6,$G249,0)</f>
        <v>0</v>
      </c>
      <c r="AY249" s="10">
        <f>+IF($H249=AY$6,$G249,0)-IF($I249=AY$6,$G249,0)</f>
        <v>0</v>
      </c>
      <c r="AZ249" s="10">
        <f>+IF($H249=AZ$6,$G249,0)-IF($I249=AZ$6,$G249,0)</f>
        <v>0</v>
      </c>
      <c r="BA249" s="10">
        <f>+IF($H249=BA$6,$C249,0)-IF($I249=BA$6,$C249,0)</f>
        <v>0</v>
      </c>
      <c r="BB249" s="10">
        <f>+IF($H249=BB$6,$C249,0)-IF($I249=BB$6,$C249,0)</f>
        <v>0</v>
      </c>
      <c r="BC249" s="10">
        <f>+IF($H249=BC$6,$C249,0)-IF($I249=BC$6,$C249,0)</f>
        <v>0</v>
      </c>
      <c r="BD249" s="10">
        <f>+IF($H249=BD$6,$C249,0)-IF($I249=BD$6,$C249,0)</f>
        <v>0</v>
      </c>
      <c r="BE249" s="10">
        <f>+IF($H249=BE$6,$C249,0)-IF($I249=BE$6,$C249,0)</f>
        <v>0</v>
      </c>
      <c r="BF249" s="10">
        <f>+IF($H249=BF$6,$C249,0)-IF($I249=BF$6,$C249,0)</f>
        <v>0</v>
      </c>
      <c r="BG249" s="10">
        <f>+IF($H249=BG$6,$C249,0)-IF($I249=BG$6,$C249,0)</f>
        <v>0</v>
      </c>
      <c r="BH249" s="10">
        <f>+IF($H249=BH$6,$C249,0)-IF($I249=BH$6,$C249,0)</f>
        <v>0</v>
      </c>
      <c r="BI249" s="10">
        <f>+IF($H249=BI$6,$G249,0)-IF($I249=BI$6,$G249,0)</f>
        <v>0</v>
      </c>
      <c r="BJ249" s="10">
        <f>+IF($H249=BJ$6,$G249,0)-IF($I249=BJ$6,$G249,0)</f>
        <v>0</v>
      </c>
      <c r="BK249" s="10">
        <f>+IF($H249=BK$6,$G249,0)-IF($I249=BK$6,$G249,0)</f>
        <v>0</v>
      </c>
      <c r="BL249" s="10">
        <f>+IF($H249=BL$6,$G249,0)-IF($I249=BL$6,$G249,0)</f>
        <v>0</v>
      </c>
      <c r="BM249" s="10">
        <f>+IF($H249=BM$6,$G249,0)-IF($I249=BM$6,$G249,0)</f>
        <v>0</v>
      </c>
      <c r="BN249" s="10">
        <f>+IF($H249=BN$6,$G249,0)-IF($I249=BN$6,$G249,0)</f>
        <v>0</v>
      </c>
      <c r="BO249" s="10">
        <f>+IF($H249=BO$6,$G249,0)-IF($I249=BO$6,$G249,0)</f>
        <v>0</v>
      </c>
      <c r="BP249" s="10">
        <f>+IF($H249=BP$6,$G249,0)-IF($I249=BP$6,$G249,0)</f>
        <v>0</v>
      </c>
      <c r="BQ249" s="10">
        <f>+IF($H249=BQ$6,$G249,0)-IF($I249=BQ$6,$G249,0)</f>
        <v>0</v>
      </c>
      <c r="BR249" s="10">
        <f>SUM(J249:BQ249)</f>
        <v>0</v>
      </c>
    </row>
    <row r="250" spans="2:70" s="9" customFormat="1" x14ac:dyDescent="0.25">
      <c r="B250" s="16"/>
      <c r="C250" s="11"/>
      <c r="D250" s="11"/>
      <c r="E250" s="11">
        <f>ROUND(IF(D250='[1]Liste choix'!$C$8,0,IF($H250=$S$6,(C250/1.14975*0.05*0.5),C250/1.14975*0.05)),2)</f>
        <v>0</v>
      </c>
      <c r="F250" s="11">
        <f>ROUND(IF(D250='[1]Liste choix'!$C$8,0,IF($H250=$S$6,C250/1.14975*0.09975*0.5,C250/1.14975*0.09975)),2)</f>
        <v>0</v>
      </c>
      <c r="G250" s="11">
        <f>C250-E250-F250</f>
        <v>0</v>
      </c>
      <c r="J250" s="10">
        <f>+IF($H250=$J$6,$G250,0)-IF($I250=$J$6,$G250,0)</f>
        <v>0</v>
      </c>
      <c r="K250" s="10">
        <f>+IF($H250=K$6,$G250,0)-IF($I250=K$6,$G250,0)</f>
        <v>0</v>
      </c>
      <c r="L250" s="10">
        <f>+IF($H250=L$6,$G250,0)-IF($I250=L$6,$G250,0)</f>
        <v>0</v>
      </c>
      <c r="M250" s="10">
        <f>+IF($H250=M$6,$G250,0)-IF($I250=M$6,$G250,0)</f>
        <v>0</v>
      </c>
      <c r="N250" s="10">
        <f>+IF($H250=N$6,$G250,0)-IF($I250=N$6,$G250,0)</f>
        <v>0</v>
      </c>
      <c r="O250" s="10">
        <f>+IF($H250=O$6,$G250,0)-IF($I250=O$6,$G250,0)</f>
        <v>0</v>
      </c>
      <c r="P250" s="10">
        <f>+IF($H250=P$6,$G250,0)-IF($I250=P$6,$G250,0)</f>
        <v>0</v>
      </c>
      <c r="Q250" s="10">
        <f>+IF($H250=Q$6,$G250,0)-IF($I250=Q$6,$G250,0)</f>
        <v>0</v>
      </c>
      <c r="R250" s="10">
        <f>+IF($H250=R$6,$G250,0)-IF($I250=R$6,$G250,0)</f>
        <v>0</v>
      </c>
      <c r="S250" s="10">
        <f>+IF($H250=S$6,$G250,0)-IF($I250=S$6,$G250,0)</f>
        <v>0</v>
      </c>
      <c r="T250" s="10">
        <f>+IF($H250=T$6,$G250,0)-IF($I250=T$6,$G250,0)</f>
        <v>0</v>
      </c>
      <c r="U250" s="10">
        <f>+IF($H250=U$6,$G250,0)-IF($I250=U$6,$G250,0)</f>
        <v>0</v>
      </c>
      <c r="V250" s="10">
        <f>+IF($H250=V$6,$G250,0)-IF($I250=V$6,$G250,0)</f>
        <v>0</v>
      </c>
      <c r="W250" s="10">
        <f>+IF($H250=W$6,$G250,0)-IF($I250=W$6,$G250,0)</f>
        <v>0</v>
      </c>
      <c r="X250" s="10">
        <f>+IF($H250=X$6,$G250,0)-IF($I250=X$6,$G250,0)</f>
        <v>0</v>
      </c>
      <c r="Y250" s="10">
        <f>+IF($H250=Y$6,$G250,0)-IF($I250=Y$6,$G250,0)</f>
        <v>0</v>
      </c>
      <c r="Z250" s="10">
        <f>+IF($H250=Z$6,$G250,0)-IF($I250=Z$6,$G250,0)</f>
        <v>0</v>
      </c>
      <c r="AA250" s="10">
        <f>+IF($H250=AA$6,$G250,0)-IF($I250=AA$6,$G250,0)</f>
        <v>0</v>
      </c>
      <c r="AB250" s="10">
        <f>+IF($H250=AB$6,$G250,0)-IF($I250=AB$6,$G250,0)</f>
        <v>0</v>
      </c>
      <c r="AC250" s="10">
        <f>+IF($H250=AC$6,$G250,0)-IF($I250=AC$6,$G250,0)</f>
        <v>0</v>
      </c>
      <c r="AD250" s="10">
        <f>+IF($H250=AD$6,$G250,0)-IF($I250=AD$6,$G250,0)</f>
        <v>0</v>
      </c>
      <c r="AE250" s="10">
        <f>+IF($H250=AE$6,$G250,0)-IF($I250=AE$6,$G250,0)</f>
        <v>0</v>
      </c>
      <c r="AF250" s="10">
        <f>+IF($H250=AF$6,$G250,0)-IF($I250=AF$6,$G250,0)</f>
        <v>0</v>
      </c>
      <c r="AG250" s="10">
        <f>+IF($H250=AG$6,$C250,0)-IF($I250=AG$6,$C250,0)</f>
        <v>0</v>
      </c>
      <c r="AH250" s="10">
        <f>+IF($H250=AH$6,$C250,0)-IF($I250=AH$6,$C250,0)</f>
        <v>0</v>
      </c>
      <c r="AI250" s="10">
        <f>+IF($H250=AI$6,$C250,0)-IF($I250=AI$6,$C250,0)</f>
        <v>0</v>
      </c>
      <c r="AJ250" s="10">
        <f>+IF($H250=AJ$6,$C250,0)-IF($I250=AJ$6,$C250,0)</f>
        <v>0</v>
      </c>
      <c r="AK250" s="10">
        <f>IF(D250="payée",$E250,0)</f>
        <v>0</v>
      </c>
      <c r="AL250" s="10">
        <f>IF(D250="payée",$F250,0)</f>
        <v>0</v>
      </c>
      <c r="AM250" s="10">
        <f>IF(D250="perçue",-$E250,0)</f>
        <v>0</v>
      </c>
      <c r="AN250" s="10">
        <f>IF(D250="perçue",-$F250,0)</f>
        <v>0</v>
      </c>
      <c r="AO250" s="10">
        <f>+IF($H250=AO$6,$G250,0)-IF($I250=AO$6,$G250,0)</f>
        <v>0</v>
      </c>
      <c r="AP250" s="10">
        <f>+IF($H250=AP$6,$G250,0)-IF($I250=AP$6,$G250,0)</f>
        <v>0</v>
      </c>
      <c r="AQ250" s="10">
        <f>+IF($H250=AQ$6,$G250,0)-IF($I250=AQ$6,$G250,0)</f>
        <v>0</v>
      </c>
      <c r="AR250" s="10">
        <f>+IF($H250=AR$6,$G250,0)-IF($I250=AR$6,$G250,0)</f>
        <v>0</v>
      </c>
      <c r="AS250" s="10">
        <f>+IF($H250=AS$6,$G250,0)-IF($I250=AS$6,$G250,0)</f>
        <v>0</v>
      </c>
      <c r="AT250" s="10">
        <f>+IF($H250=AT$6,$G250,0)-IF($I250=AT$6,$G250,0)</f>
        <v>0</v>
      </c>
      <c r="AU250" s="10">
        <f>+IF($H250=AU$6,$G250,0)-IF($I250=AU$6,$G250,0)</f>
        <v>0</v>
      </c>
      <c r="AV250" s="10">
        <f>+IF($H250=AV$6,$G250,0)-IF($I250=AV$6,$G250,0)</f>
        <v>0</v>
      </c>
      <c r="AW250" s="10">
        <f>+IF($H250=AW$6,$G250,0)-IF($I250=AW$6,$G250,0)</f>
        <v>0</v>
      </c>
      <c r="AX250" s="10">
        <f>+IF($H250=AX$6,$G250,0)-IF($I250=AX$6,$G250,0)</f>
        <v>0</v>
      </c>
      <c r="AY250" s="10">
        <f>+IF($H250=AY$6,$G250,0)-IF($I250=AY$6,$G250,0)</f>
        <v>0</v>
      </c>
      <c r="AZ250" s="10">
        <f>+IF($H250=AZ$6,$G250,0)-IF($I250=AZ$6,$G250,0)</f>
        <v>0</v>
      </c>
      <c r="BA250" s="10">
        <f>+IF($H250=BA$6,$C250,0)-IF($I250=BA$6,$C250,0)</f>
        <v>0</v>
      </c>
      <c r="BB250" s="10">
        <f>+IF($H250=BB$6,$C250,0)-IF($I250=BB$6,$C250,0)</f>
        <v>0</v>
      </c>
      <c r="BC250" s="10">
        <f>+IF($H250=BC$6,$C250,0)-IF($I250=BC$6,$C250,0)</f>
        <v>0</v>
      </c>
      <c r="BD250" s="10">
        <f>+IF($H250=BD$6,$C250,0)-IF($I250=BD$6,$C250,0)</f>
        <v>0</v>
      </c>
      <c r="BE250" s="10">
        <f>+IF($H250=BE$6,$C250,0)-IF($I250=BE$6,$C250,0)</f>
        <v>0</v>
      </c>
      <c r="BF250" s="10">
        <f>+IF($H250=BF$6,$C250,0)-IF($I250=BF$6,$C250,0)</f>
        <v>0</v>
      </c>
      <c r="BG250" s="10">
        <f>+IF($H250=BG$6,$C250,0)-IF($I250=BG$6,$C250,0)</f>
        <v>0</v>
      </c>
      <c r="BH250" s="10">
        <f>+IF($H250=BH$6,$C250,0)-IF($I250=BH$6,$C250,0)</f>
        <v>0</v>
      </c>
      <c r="BI250" s="10">
        <f>+IF($H250=BI$6,$G250,0)-IF($I250=BI$6,$G250,0)</f>
        <v>0</v>
      </c>
      <c r="BJ250" s="10">
        <f>+IF($H250=BJ$6,$G250,0)-IF($I250=BJ$6,$G250,0)</f>
        <v>0</v>
      </c>
      <c r="BK250" s="10">
        <f>+IF($H250=BK$6,$G250,0)-IF($I250=BK$6,$G250,0)</f>
        <v>0</v>
      </c>
      <c r="BL250" s="10">
        <f>+IF($H250=BL$6,$G250,0)-IF($I250=BL$6,$G250,0)</f>
        <v>0</v>
      </c>
      <c r="BM250" s="10">
        <f>+IF($H250=BM$6,$G250,0)-IF($I250=BM$6,$G250,0)</f>
        <v>0</v>
      </c>
      <c r="BN250" s="10">
        <f>+IF($H250=BN$6,$G250,0)-IF($I250=BN$6,$G250,0)</f>
        <v>0</v>
      </c>
      <c r="BO250" s="10">
        <f>+IF($H250=BO$6,$G250,0)-IF($I250=BO$6,$G250,0)</f>
        <v>0</v>
      </c>
      <c r="BP250" s="10">
        <f>+IF($H250=BP$6,$G250,0)-IF($I250=BP$6,$G250,0)</f>
        <v>0</v>
      </c>
      <c r="BQ250" s="10">
        <f>+IF($H250=BQ$6,$G250,0)-IF($I250=BQ$6,$G250,0)</f>
        <v>0</v>
      </c>
      <c r="BR250" s="10">
        <f>SUM(J250:BQ250)</f>
        <v>0</v>
      </c>
    </row>
    <row r="251" spans="2:70" s="9" customFormat="1" x14ac:dyDescent="0.25">
      <c r="B251" s="16"/>
      <c r="C251" s="11"/>
      <c r="D251" s="11"/>
      <c r="E251" s="11">
        <f>ROUND(IF(D251='[1]Liste choix'!$C$8,0,IF($H251=$S$6,(C251/1.14975*0.05*0.5),C251/1.14975*0.05)),2)</f>
        <v>0</v>
      </c>
      <c r="F251" s="11">
        <f>ROUND(IF(D251='[1]Liste choix'!$C$8,0,IF($H251=$S$6,C251/1.14975*0.09975*0.5,C251/1.14975*0.09975)),2)</f>
        <v>0</v>
      </c>
      <c r="G251" s="11">
        <f>C251-E251-F251</f>
        <v>0</v>
      </c>
      <c r="J251" s="10">
        <f>+IF($H251=$J$6,$G251,0)-IF($I251=$J$6,$G251,0)</f>
        <v>0</v>
      </c>
      <c r="K251" s="10">
        <f>+IF($H251=K$6,$G251,0)-IF($I251=K$6,$G251,0)</f>
        <v>0</v>
      </c>
      <c r="L251" s="10">
        <f>+IF($H251=L$6,$G251,0)-IF($I251=L$6,$G251,0)</f>
        <v>0</v>
      </c>
      <c r="M251" s="10">
        <f>+IF($H251=M$6,$G251,0)-IF($I251=M$6,$G251,0)</f>
        <v>0</v>
      </c>
      <c r="N251" s="10">
        <f>+IF($H251=N$6,$G251,0)-IF($I251=N$6,$G251,0)</f>
        <v>0</v>
      </c>
      <c r="O251" s="10">
        <f>+IF($H251=O$6,$G251,0)-IF($I251=O$6,$G251,0)</f>
        <v>0</v>
      </c>
      <c r="P251" s="10">
        <f>+IF($H251=P$6,$G251,0)-IF($I251=P$6,$G251,0)</f>
        <v>0</v>
      </c>
      <c r="Q251" s="10">
        <f>+IF($H251=Q$6,$G251,0)-IF($I251=Q$6,$G251,0)</f>
        <v>0</v>
      </c>
      <c r="R251" s="10">
        <f>+IF($H251=R$6,$G251,0)-IF($I251=R$6,$G251,0)</f>
        <v>0</v>
      </c>
      <c r="S251" s="10">
        <f>+IF($H251=S$6,$G251,0)-IF($I251=S$6,$G251,0)</f>
        <v>0</v>
      </c>
      <c r="T251" s="10">
        <f>+IF($H251=T$6,$G251,0)-IF($I251=T$6,$G251,0)</f>
        <v>0</v>
      </c>
      <c r="U251" s="10">
        <f>+IF($H251=U$6,$G251,0)-IF($I251=U$6,$G251,0)</f>
        <v>0</v>
      </c>
      <c r="V251" s="10">
        <f>+IF($H251=V$6,$G251,0)-IF($I251=V$6,$G251,0)</f>
        <v>0</v>
      </c>
      <c r="W251" s="10">
        <f>+IF($H251=W$6,$G251,0)-IF($I251=W$6,$G251,0)</f>
        <v>0</v>
      </c>
      <c r="X251" s="10">
        <f>+IF($H251=X$6,$G251,0)-IF($I251=X$6,$G251,0)</f>
        <v>0</v>
      </c>
      <c r="Y251" s="10">
        <f>+IF($H251=Y$6,$G251,0)-IF($I251=Y$6,$G251,0)</f>
        <v>0</v>
      </c>
      <c r="Z251" s="10">
        <f>+IF($H251=Z$6,$G251,0)-IF($I251=Z$6,$G251,0)</f>
        <v>0</v>
      </c>
      <c r="AA251" s="10">
        <f>+IF($H251=AA$6,$G251,0)-IF($I251=AA$6,$G251,0)</f>
        <v>0</v>
      </c>
      <c r="AB251" s="10">
        <f>+IF($H251=AB$6,$G251,0)-IF($I251=AB$6,$G251,0)</f>
        <v>0</v>
      </c>
      <c r="AC251" s="10">
        <f>+IF($H251=AC$6,$G251,0)-IF($I251=AC$6,$G251,0)</f>
        <v>0</v>
      </c>
      <c r="AD251" s="10">
        <f>+IF($H251=AD$6,$G251,0)-IF($I251=AD$6,$G251,0)</f>
        <v>0</v>
      </c>
      <c r="AE251" s="10">
        <f>+IF($H251=AE$6,$G251,0)-IF($I251=AE$6,$G251,0)</f>
        <v>0</v>
      </c>
      <c r="AF251" s="10">
        <f>+IF($H251=AF$6,$G251,0)-IF($I251=AF$6,$G251,0)</f>
        <v>0</v>
      </c>
      <c r="AG251" s="10">
        <f>+IF($H251=AG$6,$C251,0)-IF($I251=AG$6,$C251,0)</f>
        <v>0</v>
      </c>
      <c r="AH251" s="10">
        <f>+IF($H251=AH$6,$C251,0)-IF($I251=AH$6,$C251,0)</f>
        <v>0</v>
      </c>
      <c r="AI251" s="10">
        <f>+IF($H251=AI$6,$C251,0)-IF($I251=AI$6,$C251,0)</f>
        <v>0</v>
      </c>
      <c r="AJ251" s="10">
        <f>+IF($H251=AJ$6,$C251,0)-IF($I251=AJ$6,$C251,0)</f>
        <v>0</v>
      </c>
      <c r="AK251" s="10">
        <f>IF(D251="payée",$E251,0)</f>
        <v>0</v>
      </c>
      <c r="AL251" s="10">
        <f>IF(D251="payée",$F251,0)</f>
        <v>0</v>
      </c>
      <c r="AM251" s="10">
        <f>IF(D251="perçue",-$E251,0)</f>
        <v>0</v>
      </c>
      <c r="AN251" s="10">
        <f>IF(D251="perçue",-$F251,0)</f>
        <v>0</v>
      </c>
      <c r="AO251" s="10">
        <f>+IF($H251=AO$6,$G251,0)-IF($I251=AO$6,$G251,0)</f>
        <v>0</v>
      </c>
      <c r="AP251" s="10">
        <f>+IF($H251=AP$6,$G251,0)-IF($I251=AP$6,$G251,0)</f>
        <v>0</v>
      </c>
      <c r="AQ251" s="10">
        <f>+IF($H251=AQ$6,$G251,0)-IF($I251=AQ$6,$G251,0)</f>
        <v>0</v>
      </c>
      <c r="AR251" s="10">
        <f>+IF($H251=AR$6,$G251,0)-IF($I251=AR$6,$G251,0)</f>
        <v>0</v>
      </c>
      <c r="AS251" s="10">
        <f>+IF($H251=AS$6,$G251,0)-IF($I251=AS$6,$G251,0)</f>
        <v>0</v>
      </c>
      <c r="AT251" s="10">
        <f>+IF($H251=AT$6,$G251,0)-IF($I251=AT$6,$G251,0)</f>
        <v>0</v>
      </c>
      <c r="AU251" s="10">
        <f>+IF($H251=AU$6,$G251,0)-IF($I251=AU$6,$G251,0)</f>
        <v>0</v>
      </c>
      <c r="AV251" s="10">
        <f>+IF($H251=AV$6,$G251,0)-IF($I251=AV$6,$G251,0)</f>
        <v>0</v>
      </c>
      <c r="AW251" s="10">
        <f>+IF($H251=AW$6,$G251,0)-IF($I251=AW$6,$G251,0)</f>
        <v>0</v>
      </c>
      <c r="AX251" s="10">
        <f>+IF($H251=AX$6,$G251,0)-IF($I251=AX$6,$G251,0)</f>
        <v>0</v>
      </c>
      <c r="AY251" s="10">
        <f>+IF($H251=AY$6,$G251,0)-IF($I251=AY$6,$G251,0)</f>
        <v>0</v>
      </c>
      <c r="AZ251" s="10">
        <f>+IF($H251=AZ$6,$G251,0)-IF($I251=AZ$6,$G251,0)</f>
        <v>0</v>
      </c>
      <c r="BA251" s="10">
        <f>+IF($H251=BA$6,$C251,0)-IF($I251=BA$6,$C251,0)</f>
        <v>0</v>
      </c>
      <c r="BB251" s="10">
        <f>+IF($H251=BB$6,$C251,0)-IF($I251=BB$6,$C251,0)</f>
        <v>0</v>
      </c>
      <c r="BC251" s="10">
        <f>+IF($H251=BC$6,$C251,0)-IF($I251=BC$6,$C251,0)</f>
        <v>0</v>
      </c>
      <c r="BD251" s="10">
        <f>+IF($H251=BD$6,$C251,0)-IF($I251=BD$6,$C251,0)</f>
        <v>0</v>
      </c>
      <c r="BE251" s="10">
        <f>+IF($H251=BE$6,$C251,0)-IF($I251=BE$6,$C251,0)</f>
        <v>0</v>
      </c>
      <c r="BF251" s="10">
        <f>+IF($H251=BF$6,$C251,0)-IF($I251=BF$6,$C251,0)</f>
        <v>0</v>
      </c>
      <c r="BG251" s="10">
        <f>+IF($H251=BG$6,$C251,0)-IF($I251=BG$6,$C251,0)</f>
        <v>0</v>
      </c>
      <c r="BH251" s="10">
        <f>+IF($H251=BH$6,$C251,0)-IF($I251=BH$6,$C251,0)</f>
        <v>0</v>
      </c>
      <c r="BI251" s="10">
        <f>+IF($H251=BI$6,$G251,0)-IF($I251=BI$6,$G251,0)</f>
        <v>0</v>
      </c>
      <c r="BJ251" s="10">
        <f>+IF($H251=BJ$6,$G251,0)-IF($I251=BJ$6,$G251,0)</f>
        <v>0</v>
      </c>
      <c r="BK251" s="10">
        <f>+IF($H251=BK$6,$G251,0)-IF($I251=BK$6,$G251,0)</f>
        <v>0</v>
      </c>
      <c r="BL251" s="10">
        <f>+IF($H251=BL$6,$G251,0)-IF($I251=BL$6,$G251,0)</f>
        <v>0</v>
      </c>
      <c r="BM251" s="10">
        <f>+IF($H251=BM$6,$G251,0)-IF($I251=BM$6,$G251,0)</f>
        <v>0</v>
      </c>
      <c r="BN251" s="10">
        <f>+IF($H251=BN$6,$G251,0)-IF($I251=BN$6,$G251,0)</f>
        <v>0</v>
      </c>
      <c r="BO251" s="10">
        <f>+IF($H251=BO$6,$G251,0)-IF($I251=BO$6,$G251,0)</f>
        <v>0</v>
      </c>
      <c r="BP251" s="10">
        <f>+IF($H251=BP$6,$G251,0)-IF($I251=BP$6,$G251,0)</f>
        <v>0</v>
      </c>
      <c r="BQ251" s="10">
        <f>+IF($H251=BQ$6,$G251,0)-IF($I251=BQ$6,$G251,0)</f>
        <v>0</v>
      </c>
      <c r="BR251" s="10">
        <f>SUM(J251:BQ251)</f>
        <v>0</v>
      </c>
    </row>
    <row r="252" spans="2:70" s="9" customFormat="1" x14ac:dyDescent="0.25">
      <c r="B252" s="16"/>
      <c r="C252" s="11"/>
      <c r="D252" s="11"/>
      <c r="E252" s="11">
        <f>ROUND(IF(D252='[1]Liste choix'!$C$8,0,IF($H252=$S$6,(C252/1.14975*0.05*0.5),C252/1.14975*0.05)),2)</f>
        <v>0</v>
      </c>
      <c r="F252" s="11">
        <f>ROUND(IF(D252='[1]Liste choix'!$C$8,0,IF($H252=$S$6,C252/1.14975*0.09975*0.5,C252/1.14975*0.09975)),2)</f>
        <v>0</v>
      </c>
      <c r="G252" s="11">
        <f>C252-E252-F252</f>
        <v>0</v>
      </c>
      <c r="J252" s="10">
        <f>+IF($H252=$J$6,$G252,0)-IF($I252=$J$6,$G252,0)</f>
        <v>0</v>
      </c>
      <c r="K252" s="10">
        <f>+IF($H252=K$6,$G252,0)-IF($I252=K$6,$G252,0)</f>
        <v>0</v>
      </c>
      <c r="L252" s="10">
        <f>+IF($H252=L$6,$G252,0)-IF($I252=L$6,$G252,0)</f>
        <v>0</v>
      </c>
      <c r="M252" s="10">
        <f>+IF($H252=M$6,$G252,0)-IF($I252=M$6,$G252,0)</f>
        <v>0</v>
      </c>
      <c r="N252" s="10">
        <f>+IF($H252=N$6,$G252,0)-IF($I252=N$6,$G252,0)</f>
        <v>0</v>
      </c>
      <c r="O252" s="10">
        <f>+IF($H252=O$6,$G252,0)-IF($I252=O$6,$G252,0)</f>
        <v>0</v>
      </c>
      <c r="P252" s="10">
        <f>+IF($H252=P$6,$G252,0)-IF($I252=P$6,$G252,0)</f>
        <v>0</v>
      </c>
      <c r="Q252" s="10">
        <f>+IF($H252=Q$6,$G252,0)-IF($I252=Q$6,$G252,0)</f>
        <v>0</v>
      </c>
      <c r="R252" s="10">
        <f>+IF($H252=R$6,$G252,0)-IF($I252=R$6,$G252,0)</f>
        <v>0</v>
      </c>
      <c r="S252" s="10">
        <f>+IF($H252=S$6,$G252,0)-IF($I252=S$6,$G252,0)</f>
        <v>0</v>
      </c>
      <c r="T252" s="10">
        <f>+IF($H252=T$6,$G252,0)-IF($I252=T$6,$G252,0)</f>
        <v>0</v>
      </c>
      <c r="U252" s="10">
        <f>+IF($H252=U$6,$G252,0)-IF($I252=U$6,$G252,0)</f>
        <v>0</v>
      </c>
      <c r="V252" s="10">
        <f>+IF($H252=V$6,$G252,0)-IF($I252=V$6,$G252,0)</f>
        <v>0</v>
      </c>
      <c r="W252" s="10">
        <f>+IF($H252=W$6,$G252,0)-IF($I252=W$6,$G252,0)</f>
        <v>0</v>
      </c>
      <c r="X252" s="10">
        <f>+IF($H252=X$6,$G252,0)-IF($I252=X$6,$G252,0)</f>
        <v>0</v>
      </c>
      <c r="Y252" s="10">
        <f>+IF($H252=Y$6,$G252,0)-IF($I252=Y$6,$G252,0)</f>
        <v>0</v>
      </c>
      <c r="Z252" s="10">
        <f>+IF($H252=Z$6,$G252,0)-IF($I252=Z$6,$G252,0)</f>
        <v>0</v>
      </c>
      <c r="AA252" s="10">
        <f>+IF($H252=AA$6,$G252,0)-IF($I252=AA$6,$G252,0)</f>
        <v>0</v>
      </c>
      <c r="AB252" s="10">
        <f>+IF($H252=AB$6,$G252,0)-IF($I252=AB$6,$G252,0)</f>
        <v>0</v>
      </c>
      <c r="AC252" s="10">
        <f>+IF($H252=AC$6,$G252,0)-IF($I252=AC$6,$G252,0)</f>
        <v>0</v>
      </c>
      <c r="AD252" s="10">
        <f>+IF($H252=AD$6,$G252,0)-IF($I252=AD$6,$G252,0)</f>
        <v>0</v>
      </c>
      <c r="AE252" s="10">
        <f>+IF($H252=AE$6,$G252,0)-IF($I252=AE$6,$G252,0)</f>
        <v>0</v>
      </c>
      <c r="AF252" s="10">
        <f>+IF($H252=AF$6,$G252,0)-IF($I252=AF$6,$G252,0)</f>
        <v>0</v>
      </c>
      <c r="AG252" s="10">
        <f>+IF($H252=AG$6,$C252,0)-IF($I252=AG$6,$C252,0)</f>
        <v>0</v>
      </c>
      <c r="AH252" s="10">
        <f>+IF($H252=AH$6,$C252,0)-IF($I252=AH$6,$C252,0)</f>
        <v>0</v>
      </c>
      <c r="AI252" s="10">
        <f>+IF($H252=AI$6,$C252,0)-IF($I252=AI$6,$C252,0)</f>
        <v>0</v>
      </c>
      <c r="AJ252" s="10">
        <f>+IF($H252=AJ$6,$C252,0)-IF($I252=AJ$6,$C252,0)</f>
        <v>0</v>
      </c>
      <c r="AK252" s="10">
        <f>IF(D252="payée",$E252,0)</f>
        <v>0</v>
      </c>
      <c r="AL252" s="10">
        <f>IF(D252="payée",$F252,0)</f>
        <v>0</v>
      </c>
      <c r="AM252" s="10">
        <f>IF(D252="perçue",-$E252,0)</f>
        <v>0</v>
      </c>
      <c r="AN252" s="10">
        <f>IF(D252="perçue",-$F252,0)</f>
        <v>0</v>
      </c>
      <c r="AO252" s="10">
        <f>+IF($H252=AO$6,$G252,0)-IF($I252=AO$6,$G252,0)</f>
        <v>0</v>
      </c>
      <c r="AP252" s="10">
        <f>+IF($H252=AP$6,$G252,0)-IF($I252=AP$6,$G252,0)</f>
        <v>0</v>
      </c>
      <c r="AQ252" s="10">
        <f>+IF($H252=AQ$6,$G252,0)-IF($I252=AQ$6,$G252,0)</f>
        <v>0</v>
      </c>
      <c r="AR252" s="10">
        <f>+IF($H252=AR$6,$G252,0)-IF($I252=AR$6,$G252,0)</f>
        <v>0</v>
      </c>
      <c r="AS252" s="10">
        <f>+IF($H252=AS$6,$G252,0)-IF($I252=AS$6,$G252,0)</f>
        <v>0</v>
      </c>
      <c r="AT252" s="10">
        <f>+IF($H252=AT$6,$G252,0)-IF($I252=AT$6,$G252,0)</f>
        <v>0</v>
      </c>
      <c r="AU252" s="10">
        <f>+IF($H252=AU$6,$G252,0)-IF($I252=AU$6,$G252,0)</f>
        <v>0</v>
      </c>
      <c r="AV252" s="10">
        <f>+IF($H252=AV$6,$G252,0)-IF($I252=AV$6,$G252,0)</f>
        <v>0</v>
      </c>
      <c r="AW252" s="10">
        <f>+IF($H252=AW$6,$G252,0)-IF($I252=AW$6,$G252,0)</f>
        <v>0</v>
      </c>
      <c r="AX252" s="10">
        <f>+IF($H252=AX$6,$G252,0)-IF($I252=AX$6,$G252,0)</f>
        <v>0</v>
      </c>
      <c r="AY252" s="10">
        <f>+IF($H252=AY$6,$G252,0)-IF($I252=AY$6,$G252,0)</f>
        <v>0</v>
      </c>
      <c r="AZ252" s="10">
        <f>+IF($H252=AZ$6,$G252,0)-IF($I252=AZ$6,$G252,0)</f>
        <v>0</v>
      </c>
      <c r="BA252" s="10">
        <f>+IF($H252=BA$6,$C252,0)-IF($I252=BA$6,$C252,0)</f>
        <v>0</v>
      </c>
      <c r="BB252" s="10">
        <f>+IF($H252=BB$6,$C252,0)-IF($I252=BB$6,$C252,0)</f>
        <v>0</v>
      </c>
      <c r="BC252" s="10">
        <f>+IF($H252=BC$6,$C252,0)-IF($I252=BC$6,$C252,0)</f>
        <v>0</v>
      </c>
      <c r="BD252" s="10">
        <f>+IF($H252=BD$6,$C252,0)-IF($I252=BD$6,$C252,0)</f>
        <v>0</v>
      </c>
      <c r="BE252" s="10">
        <f>+IF($H252=BE$6,$C252,0)-IF($I252=BE$6,$C252,0)</f>
        <v>0</v>
      </c>
      <c r="BF252" s="10">
        <f>+IF($H252=BF$6,$C252,0)-IF($I252=BF$6,$C252,0)</f>
        <v>0</v>
      </c>
      <c r="BG252" s="10">
        <f>+IF($H252=BG$6,$C252,0)-IF($I252=BG$6,$C252,0)</f>
        <v>0</v>
      </c>
      <c r="BH252" s="10">
        <f>+IF($H252=BH$6,$C252,0)-IF($I252=BH$6,$C252,0)</f>
        <v>0</v>
      </c>
      <c r="BI252" s="10">
        <f>+IF($H252=BI$6,$G252,0)-IF($I252=BI$6,$G252,0)</f>
        <v>0</v>
      </c>
      <c r="BJ252" s="10">
        <f>+IF($H252=BJ$6,$G252,0)-IF($I252=BJ$6,$G252,0)</f>
        <v>0</v>
      </c>
      <c r="BK252" s="10">
        <f>+IF($H252=BK$6,$G252,0)-IF($I252=BK$6,$G252,0)</f>
        <v>0</v>
      </c>
      <c r="BL252" s="10">
        <f>+IF($H252=BL$6,$G252,0)-IF($I252=BL$6,$G252,0)</f>
        <v>0</v>
      </c>
      <c r="BM252" s="10">
        <f>+IF($H252=BM$6,$G252,0)-IF($I252=BM$6,$G252,0)</f>
        <v>0</v>
      </c>
      <c r="BN252" s="10">
        <f>+IF($H252=BN$6,$G252,0)-IF($I252=BN$6,$G252,0)</f>
        <v>0</v>
      </c>
      <c r="BO252" s="10">
        <f>+IF($H252=BO$6,$G252,0)-IF($I252=BO$6,$G252,0)</f>
        <v>0</v>
      </c>
      <c r="BP252" s="10">
        <f>+IF($H252=BP$6,$G252,0)-IF($I252=BP$6,$G252,0)</f>
        <v>0</v>
      </c>
      <c r="BQ252" s="10">
        <f>+IF($H252=BQ$6,$G252,0)-IF($I252=BQ$6,$G252,0)</f>
        <v>0</v>
      </c>
      <c r="BR252" s="10">
        <f>SUM(J252:BQ252)</f>
        <v>0</v>
      </c>
    </row>
    <row r="253" spans="2:70" s="9" customFormat="1" x14ac:dyDescent="0.25">
      <c r="B253" s="16"/>
      <c r="C253" s="11"/>
      <c r="D253" s="11"/>
      <c r="E253" s="11">
        <f>ROUND(IF(D253='[1]Liste choix'!$C$8,0,IF($H253=$S$6,(C253/1.14975*0.05*0.5),C253/1.14975*0.05)),2)</f>
        <v>0</v>
      </c>
      <c r="F253" s="11">
        <f>ROUND(IF(D253='[1]Liste choix'!$C$8,0,IF($H253=$S$6,C253/1.14975*0.09975*0.5,C253/1.14975*0.09975)),2)</f>
        <v>0</v>
      </c>
      <c r="G253" s="11">
        <f>C253-E253-F253</f>
        <v>0</v>
      </c>
      <c r="J253" s="10">
        <f>+IF($H253=$J$6,$G253,0)-IF($I253=$J$6,$G253,0)</f>
        <v>0</v>
      </c>
      <c r="K253" s="10">
        <f>+IF($H253=K$6,$G253,0)-IF($I253=K$6,$G253,0)</f>
        <v>0</v>
      </c>
      <c r="L253" s="10">
        <f>+IF($H253=L$6,$G253,0)-IF($I253=L$6,$G253,0)</f>
        <v>0</v>
      </c>
      <c r="M253" s="10">
        <f>+IF($H253=M$6,$G253,0)-IF($I253=M$6,$G253,0)</f>
        <v>0</v>
      </c>
      <c r="N253" s="10">
        <f>+IF($H253=N$6,$G253,0)-IF($I253=N$6,$G253,0)</f>
        <v>0</v>
      </c>
      <c r="O253" s="10">
        <f>+IF($H253=O$6,$G253,0)-IF($I253=O$6,$G253,0)</f>
        <v>0</v>
      </c>
      <c r="P253" s="10">
        <f>+IF($H253=P$6,$G253,0)-IF($I253=P$6,$G253,0)</f>
        <v>0</v>
      </c>
      <c r="Q253" s="10">
        <f>+IF($H253=Q$6,$G253,0)-IF($I253=Q$6,$G253,0)</f>
        <v>0</v>
      </c>
      <c r="R253" s="10">
        <f>+IF($H253=R$6,$G253,0)-IF($I253=R$6,$G253,0)</f>
        <v>0</v>
      </c>
      <c r="S253" s="10">
        <f>+IF($H253=S$6,$G253,0)-IF($I253=S$6,$G253,0)</f>
        <v>0</v>
      </c>
      <c r="T253" s="10">
        <f>+IF($H253=T$6,$G253,0)-IF($I253=T$6,$G253,0)</f>
        <v>0</v>
      </c>
      <c r="U253" s="10">
        <f>+IF($H253=U$6,$G253,0)-IF($I253=U$6,$G253,0)</f>
        <v>0</v>
      </c>
      <c r="V253" s="10">
        <f>+IF($H253=V$6,$G253,0)-IF($I253=V$6,$G253,0)</f>
        <v>0</v>
      </c>
      <c r="W253" s="10">
        <f>+IF($H253=W$6,$G253,0)-IF($I253=W$6,$G253,0)</f>
        <v>0</v>
      </c>
      <c r="X253" s="10">
        <f>+IF($H253=X$6,$G253,0)-IF($I253=X$6,$G253,0)</f>
        <v>0</v>
      </c>
      <c r="Y253" s="10">
        <f>+IF($H253=Y$6,$G253,0)-IF($I253=Y$6,$G253,0)</f>
        <v>0</v>
      </c>
      <c r="Z253" s="10">
        <f>+IF($H253=Z$6,$G253,0)-IF($I253=Z$6,$G253,0)</f>
        <v>0</v>
      </c>
      <c r="AA253" s="10">
        <f>+IF($H253=AA$6,$G253,0)-IF($I253=AA$6,$G253,0)</f>
        <v>0</v>
      </c>
      <c r="AB253" s="10">
        <f>+IF($H253=AB$6,$G253,0)-IF($I253=AB$6,$G253,0)</f>
        <v>0</v>
      </c>
      <c r="AC253" s="10">
        <f>+IF($H253=AC$6,$G253,0)-IF($I253=AC$6,$G253,0)</f>
        <v>0</v>
      </c>
      <c r="AD253" s="10">
        <f>+IF($H253=AD$6,$G253,0)-IF($I253=AD$6,$G253,0)</f>
        <v>0</v>
      </c>
      <c r="AE253" s="10">
        <f>+IF($H253=AE$6,$G253,0)-IF($I253=AE$6,$G253,0)</f>
        <v>0</v>
      </c>
      <c r="AF253" s="10">
        <f>+IF($H253=AF$6,$G253,0)-IF($I253=AF$6,$G253,0)</f>
        <v>0</v>
      </c>
      <c r="AG253" s="10">
        <f>+IF($H253=AG$6,$C253,0)-IF($I253=AG$6,$C253,0)</f>
        <v>0</v>
      </c>
      <c r="AH253" s="10">
        <f>+IF($H253=AH$6,$C253,0)-IF($I253=AH$6,$C253,0)</f>
        <v>0</v>
      </c>
      <c r="AI253" s="10">
        <f>+IF($H253=AI$6,$C253,0)-IF($I253=AI$6,$C253,0)</f>
        <v>0</v>
      </c>
      <c r="AJ253" s="10">
        <f>+IF($H253=AJ$6,$C253,0)-IF($I253=AJ$6,$C253,0)</f>
        <v>0</v>
      </c>
      <c r="AK253" s="10">
        <f>IF(D253="payée",$E253,0)</f>
        <v>0</v>
      </c>
      <c r="AL253" s="10">
        <f>IF(D253="payée",$F253,0)</f>
        <v>0</v>
      </c>
      <c r="AM253" s="10">
        <f>IF(D253="perçue",-$E253,0)</f>
        <v>0</v>
      </c>
      <c r="AN253" s="10">
        <f>IF(D253="perçue",-$F253,0)</f>
        <v>0</v>
      </c>
      <c r="AO253" s="10">
        <f>+IF($H253=AO$6,$G253,0)-IF($I253=AO$6,$G253,0)</f>
        <v>0</v>
      </c>
      <c r="AP253" s="10">
        <f>+IF($H253=AP$6,$G253,0)-IF($I253=AP$6,$G253,0)</f>
        <v>0</v>
      </c>
      <c r="AQ253" s="10">
        <f>+IF($H253=AQ$6,$G253,0)-IF($I253=AQ$6,$G253,0)</f>
        <v>0</v>
      </c>
      <c r="AR253" s="10">
        <f>+IF($H253=AR$6,$G253,0)-IF($I253=AR$6,$G253,0)</f>
        <v>0</v>
      </c>
      <c r="AS253" s="10">
        <f>+IF($H253=AS$6,$G253,0)-IF($I253=AS$6,$G253,0)</f>
        <v>0</v>
      </c>
      <c r="AT253" s="10">
        <f>+IF($H253=AT$6,$G253,0)-IF($I253=AT$6,$G253,0)</f>
        <v>0</v>
      </c>
      <c r="AU253" s="10">
        <f>+IF($H253=AU$6,$G253,0)-IF($I253=AU$6,$G253,0)</f>
        <v>0</v>
      </c>
      <c r="AV253" s="10">
        <f>+IF($H253=AV$6,$G253,0)-IF($I253=AV$6,$G253,0)</f>
        <v>0</v>
      </c>
      <c r="AW253" s="10">
        <f>+IF($H253=AW$6,$G253,0)-IF($I253=AW$6,$G253,0)</f>
        <v>0</v>
      </c>
      <c r="AX253" s="10">
        <f>+IF($H253=AX$6,$G253,0)-IF($I253=AX$6,$G253,0)</f>
        <v>0</v>
      </c>
      <c r="AY253" s="10">
        <f>+IF($H253=AY$6,$G253,0)-IF($I253=AY$6,$G253,0)</f>
        <v>0</v>
      </c>
      <c r="AZ253" s="10">
        <f>+IF($H253=AZ$6,$G253,0)-IF($I253=AZ$6,$G253,0)</f>
        <v>0</v>
      </c>
      <c r="BA253" s="10">
        <f>+IF($H253=BA$6,$C253,0)-IF($I253=BA$6,$C253,0)</f>
        <v>0</v>
      </c>
      <c r="BB253" s="10">
        <f>+IF($H253=BB$6,$C253,0)-IF($I253=BB$6,$C253,0)</f>
        <v>0</v>
      </c>
      <c r="BC253" s="10">
        <f>+IF($H253=BC$6,$C253,0)-IF($I253=BC$6,$C253,0)</f>
        <v>0</v>
      </c>
      <c r="BD253" s="10">
        <f>+IF($H253=BD$6,$C253,0)-IF($I253=BD$6,$C253,0)</f>
        <v>0</v>
      </c>
      <c r="BE253" s="10">
        <f>+IF($H253=BE$6,$C253,0)-IF($I253=BE$6,$C253,0)</f>
        <v>0</v>
      </c>
      <c r="BF253" s="10">
        <f>+IF($H253=BF$6,$C253,0)-IF($I253=BF$6,$C253,0)</f>
        <v>0</v>
      </c>
      <c r="BG253" s="10">
        <f>+IF($H253=BG$6,$C253,0)-IF($I253=BG$6,$C253,0)</f>
        <v>0</v>
      </c>
      <c r="BH253" s="10">
        <f>+IF($H253=BH$6,$C253,0)-IF($I253=BH$6,$C253,0)</f>
        <v>0</v>
      </c>
      <c r="BI253" s="10">
        <f>+IF($H253=BI$6,$G253,0)-IF($I253=BI$6,$G253,0)</f>
        <v>0</v>
      </c>
      <c r="BJ253" s="10">
        <f>+IF($H253=BJ$6,$G253,0)-IF($I253=BJ$6,$G253,0)</f>
        <v>0</v>
      </c>
      <c r="BK253" s="10">
        <f>+IF($H253=BK$6,$G253,0)-IF($I253=BK$6,$G253,0)</f>
        <v>0</v>
      </c>
      <c r="BL253" s="10">
        <f>+IF($H253=BL$6,$G253,0)-IF($I253=BL$6,$G253,0)</f>
        <v>0</v>
      </c>
      <c r="BM253" s="10">
        <f>+IF($H253=BM$6,$G253,0)-IF($I253=BM$6,$G253,0)</f>
        <v>0</v>
      </c>
      <c r="BN253" s="10">
        <f>+IF($H253=BN$6,$G253,0)-IF($I253=BN$6,$G253,0)</f>
        <v>0</v>
      </c>
      <c r="BO253" s="10">
        <f>+IF($H253=BO$6,$G253,0)-IF($I253=BO$6,$G253,0)</f>
        <v>0</v>
      </c>
      <c r="BP253" s="10">
        <f>+IF($H253=BP$6,$G253,0)-IF($I253=BP$6,$G253,0)</f>
        <v>0</v>
      </c>
      <c r="BQ253" s="10">
        <f>+IF($H253=BQ$6,$G253,0)-IF($I253=BQ$6,$G253,0)</f>
        <v>0</v>
      </c>
      <c r="BR253" s="10">
        <f>SUM(J253:BQ253)</f>
        <v>0</v>
      </c>
    </row>
    <row r="254" spans="2:70" s="9" customFormat="1" x14ac:dyDescent="0.25">
      <c r="B254" s="16"/>
      <c r="C254" s="11"/>
      <c r="D254" s="11"/>
      <c r="E254" s="11">
        <f>ROUND(IF(D254='[1]Liste choix'!$C$8,0,IF($H254=$S$6,(C254/1.14975*0.05*0.5),C254/1.14975*0.05)),2)</f>
        <v>0</v>
      </c>
      <c r="F254" s="11">
        <f>ROUND(IF(D254='[1]Liste choix'!$C$8,0,IF($H254=$S$6,C254/1.14975*0.09975*0.5,C254/1.14975*0.09975)),2)</f>
        <v>0</v>
      </c>
      <c r="G254" s="11">
        <f>C254-E254-F254</f>
        <v>0</v>
      </c>
      <c r="J254" s="10">
        <f>+IF($H254=$J$6,$G254,0)-IF($I254=$J$6,$G254,0)</f>
        <v>0</v>
      </c>
      <c r="K254" s="10">
        <f>+IF($H254=K$6,$G254,0)-IF($I254=K$6,$G254,0)</f>
        <v>0</v>
      </c>
      <c r="L254" s="10">
        <f>+IF($H254=L$6,$G254,0)-IF($I254=L$6,$G254,0)</f>
        <v>0</v>
      </c>
      <c r="M254" s="10">
        <f>+IF($H254=M$6,$G254,0)-IF($I254=M$6,$G254,0)</f>
        <v>0</v>
      </c>
      <c r="N254" s="10">
        <f>+IF($H254=N$6,$G254,0)-IF($I254=N$6,$G254,0)</f>
        <v>0</v>
      </c>
      <c r="O254" s="10">
        <f>+IF($H254=O$6,$G254,0)-IF($I254=O$6,$G254,0)</f>
        <v>0</v>
      </c>
      <c r="P254" s="10">
        <f>+IF($H254=P$6,$G254,0)-IF($I254=P$6,$G254,0)</f>
        <v>0</v>
      </c>
      <c r="Q254" s="10">
        <f>+IF($H254=Q$6,$G254,0)-IF($I254=Q$6,$G254,0)</f>
        <v>0</v>
      </c>
      <c r="R254" s="10">
        <f>+IF($H254=R$6,$G254,0)-IF($I254=R$6,$G254,0)</f>
        <v>0</v>
      </c>
      <c r="S254" s="10">
        <f>+IF($H254=S$6,$G254,0)-IF($I254=S$6,$G254,0)</f>
        <v>0</v>
      </c>
      <c r="T254" s="10">
        <f>+IF($H254=T$6,$G254,0)-IF($I254=T$6,$G254,0)</f>
        <v>0</v>
      </c>
      <c r="U254" s="10">
        <f>+IF($H254=U$6,$G254,0)-IF($I254=U$6,$G254,0)</f>
        <v>0</v>
      </c>
      <c r="V254" s="10">
        <f>+IF($H254=V$6,$G254,0)-IF($I254=V$6,$G254,0)</f>
        <v>0</v>
      </c>
      <c r="W254" s="10">
        <f>+IF($H254=W$6,$G254,0)-IF($I254=W$6,$G254,0)</f>
        <v>0</v>
      </c>
      <c r="X254" s="10">
        <f>+IF($H254=X$6,$G254,0)-IF($I254=X$6,$G254,0)</f>
        <v>0</v>
      </c>
      <c r="Y254" s="10">
        <f>+IF($H254=Y$6,$G254,0)-IF($I254=Y$6,$G254,0)</f>
        <v>0</v>
      </c>
      <c r="Z254" s="10">
        <f>+IF($H254=Z$6,$G254,0)-IF($I254=Z$6,$G254,0)</f>
        <v>0</v>
      </c>
      <c r="AA254" s="10">
        <f>+IF($H254=AA$6,$G254,0)-IF($I254=AA$6,$G254,0)</f>
        <v>0</v>
      </c>
      <c r="AB254" s="10">
        <f>+IF($H254=AB$6,$G254,0)-IF($I254=AB$6,$G254,0)</f>
        <v>0</v>
      </c>
      <c r="AC254" s="10">
        <f>+IF($H254=AC$6,$G254,0)-IF($I254=AC$6,$G254,0)</f>
        <v>0</v>
      </c>
      <c r="AD254" s="10">
        <f>+IF($H254=AD$6,$G254,0)-IF($I254=AD$6,$G254,0)</f>
        <v>0</v>
      </c>
      <c r="AE254" s="10">
        <f>+IF($H254=AE$6,$G254,0)-IF($I254=AE$6,$G254,0)</f>
        <v>0</v>
      </c>
      <c r="AF254" s="10">
        <f>+IF($H254=AF$6,$G254,0)-IF($I254=AF$6,$G254,0)</f>
        <v>0</v>
      </c>
      <c r="AG254" s="10">
        <f>+IF($H254=AG$6,$C254,0)-IF($I254=AG$6,$C254,0)</f>
        <v>0</v>
      </c>
      <c r="AH254" s="10">
        <f>+IF($H254=AH$6,$C254,0)-IF($I254=AH$6,$C254,0)</f>
        <v>0</v>
      </c>
      <c r="AI254" s="10">
        <f>+IF($H254=AI$6,$C254,0)-IF($I254=AI$6,$C254,0)</f>
        <v>0</v>
      </c>
      <c r="AJ254" s="10">
        <f>+IF($H254=AJ$6,$C254,0)-IF($I254=AJ$6,$C254,0)</f>
        <v>0</v>
      </c>
      <c r="AK254" s="10">
        <f>IF(D254="payée",$E254,0)</f>
        <v>0</v>
      </c>
      <c r="AL254" s="10">
        <f>IF(D254="payée",$F254,0)</f>
        <v>0</v>
      </c>
      <c r="AM254" s="10">
        <f>IF(D254="perçue",-$E254,0)</f>
        <v>0</v>
      </c>
      <c r="AN254" s="10">
        <f>IF(D254="perçue",-$F254,0)</f>
        <v>0</v>
      </c>
      <c r="AO254" s="10">
        <f>+IF($H254=AO$6,$G254,0)-IF($I254=AO$6,$G254,0)</f>
        <v>0</v>
      </c>
      <c r="AP254" s="10">
        <f>+IF($H254=AP$6,$G254,0)-IF($I254=AP$6,$G254,0)</f>
        <v>0</v>
      </c>
      <c r="AQ254" s="10">
        <f>+IF($H254=AQ$6,$G254,0)-IF($I254=AQ$6,$G254,0)</f>
        <v>0</v>
      </c>
      <c r="AR254" s="10">
        <f>+IF($H254=AR$6,$G254,0)-IF($I254=AR$6,$G254,0)</f>
        <v>0</v>
      </c>
      <c r="AS254" s="10">
        <f>+IF($H254=AS$6,$G254,0)-IF($I254=AS$6,$G254,0)</f>
        <v>0</v>
      </c>
      <c r="AT254" s="10">
        <f>+IF($H254=AT$6,$G254,0)-IF($I254=AT$6,$G254,0)</f>
        <v>0</v>
      </c>
      <c r="AU254" s="10">
        <f>+IF($H254=AU$6,$G254,0)-IF($I254=AU$6,$G254,0)</f>
        <v>0</v>
      </c>
      <c r="AV254" s="10">
        <f>+IF($H254=AV$6,$G254,0)-IF($I254=AV$6,$G254,0)</f>
        <v>0</v>
      </c>
      <c r="AW254" s="10">
        <f>+IF($H254=AW$6,$G254,0)-IF($I254=AW$6,$G254,0)</f>
        <v>0</v>
      </c>
      <c r="AX254" s="10">
        <f>+IF($H254=AX$6,$G254,0)-IF($I254=AX$6,$G254,0)</f>
        <v>0</v>
      </c>
      <c r="AY254" s="10">
        <f>+IF($H254=AY$6,$G254,0)-IF($I254=AY$6,$G254,0)</f>
        <v>0</v>
      </c>
      <c r="AZ254" s="10">
        <f>+IF($H254=AZ$6,$G254,0)-IF($I254=AZ$6,$G254,0)</f>
        <v>0</v>
      </c>
      <c r="BA254" s="10">
        <f>+IF($H254=BA$6,$C254,0)-IF($I254=BA$6,$C254,0)</f>
        <v>0</v>
      </c>
      <c r="BB254" s="10">
        <f>+IF($H254=BB$6,$C254,0)-IF($I254=BB$6,$C254,0)</f>
        <v>0</v>
      </c>
      <c r="BC254" s="10">
        <f>+IF($H254=BC$6,$C254,0)-IF($I254=BC$6,$C254,0)</f>
        <v>0</v>
      </c>
      <c r="BD254" s="10">
        <f>+IF($H254=BD$6,$C254,0)-IF($I254=BD$6,$C254,0)</f>
        <v>0</v>
      </c>
      <c r="BE254" s="10">
        <f>+IF($H254=BE$6,$C254,0)-IF($I254=BE$6,$C254,0)</f>
        <v>0</v>
      </c>
      <c r="BF254" s="10">
        <f>+IF($H254=BF$6,$C254,0)-IF($I254=BF$6,$C254,0)</f>
        <v>0</v>
      </c>
      <c r="BG254" s="10">
        <f>+IF($H254=BG$6,$C254,0)-IF($I254=BG$6,$C254,0)</f>
        <v>0</v>
      </c>
      <c r="BH254" s="10">
        <f>+IF($H254=BH$6,$C254,0)-IF($I254=BH$6,$C254,0)</f>
        <v>0</v>
      </c>
      <c r="BI254" s="10">
        <f>+IF($H254=BI$6,$G254,0)-IF($I254=BI$6,$G254,0)</f>
        <v>0</v>
      </c>
      <c r="BJ254" s="10">
        <f>+IF($H254=BJ$6,$G254,0)-IF($I254=BJ$6,$G254,0)</f>
        <v>0</v>
      </c>
      <c r="BK254" s="10">
        <f>+IF($H254=BK$6,$G254,0)-IF($I254=BK$6,$G254,0)</f>
        <v>0</v>
      </c>
      <c r="BL254" s="10">
        <f>+IF($H254=BL$6,$G254,0)-IF($I254=BL$6,$G254,0)</f>
        <v>0</v>
      </c>
      <c r="BM254" s="10">
        <f>+IF($H254=BM$6,$G254,0)-IF($I254=BM$6,$G254,0)</f>
        <v>0</v>
      </c>
      <c r="BN254" s="10">
        <f>+IF($H254=BN$6,$G254,0)-IF($I254=BN$6,$G254,0)</f>
        <v>0</v>
      </c>
      <c r="BO254" s="10">
        <f>+IF($H254=BO$6,$G254,0)-IF($I254=BO$6,$G254,0)</f>
        <v>0</v>
      </c>
      <c r="BP254" s="10">
        <f>+IF($H254=BP$6,$G254,0)-IF($I254=BP$6,$G254,0)</f>
        <v>0</v>
      </c>
      <c r="BQ254" s="10">
        <f>+IF($H254=BQ$6,$G254,0)-IF($I254=BQ$6,$G254,0)</f>
        <v>0</v>
      </c>
      <c r="BR254" s="10">
        <f>SUM(J254:BQ254)</f>
        <v>0</v>
      </c>
    </row>
    <row r="255" spans="2:70" s="9" customFormat="1" x14ac:dyDescent="0.25">
      <c r="B255" s="16"/>
      <c r="C255" s="11"/>
      <c r="D255" s="11"/>
      <c r="E255" s="11">
        <f>ROUND(IF(D255='[1]Liste choix'!$C$8,0,IF($H255=$S$6,(C255/1.14975*0.05*0.5),C255/1.14975*0.05)),2)</f>
        <v>0</v>
      </c>
      <c r="F255" s="11">
        <f>ROUND(IF(D255='[1]Liste choix'!$C$8,0,IF($H255=$S$6,C255/1.14975*0.09975*0.5,C255/1.14975*0.09975)),2)</f>
        <v>0</v>
      </c>
      <c r="G255" s="11">
        <f>C255-E255-F255</f>
        <v>0</v>
      </c>
      <c r="J255" s="10">
        <f>+IF($H255=$J$6,$G255,0)-IF($I255=$J$6,$G255,0)</f>
        <v>0</v>
      </c>
      <c r="K255" s="10">
        <f>+IF($H255=K$6,$G255,0)-IF($I255=K$6,$G255,0)</f>
        <v>0</v>
      </c>
      <c r="L255" s="10">
        <f>+IF($H255=L$6,$G255,0)-IF($I255=L$6,$G255,0)</f>
        <v>0</v>
      </c>
      <c r="M255" s="10">
        <f>+IF($H255=M$6,$G255,0)-IF($I255=M$6,$G255,0)</f>
        <v>0</v>
      </c>
      <c r="N255" s="10">
        <f>+IF($H255=N$6,$G255,0)-IF($I255=N$6,$G255,0)</f>
        <v>0</v>
      </c>
      <c r="O255" s="10">
        <f>+IF($H255=O$6,$G255,0)-IF($I255=O$6,$G255,0)</f>
        <v>0</v>
      </c>
      <c r="P255" s="10">
        <f>+IF($H255=P$6,$G255,0)-IF($I255=P$6,$G255,0)</f>
        <v>0</v>
      </c>
      <c r="Q255" s="10">
        <f>+IF($H255=Q$6,$G255,0)-IF($I255=Q$6,$G255,0)</f>
        <v>0</v>
      </c>
      <c r="R255" s="10">
        <f>+IF($H255=R$6,$G255,0)-IF($I255=R$6,$G255,0)</f>
        <v>0</v>
      </c>
      <c r="S255" s="10">
        <f>+IF($H255=S$6,$G255,0)-IF($I255=S$6,$G255,0)</f>
        <v>0</v>
      </c>
      <c r="T255" s="10">
        <f>+IF($H255=T$6,$G255,0)-IF($I255=T$6,$G255,0)</f>
        <v>0</v>
      </c>
      <c r="U255" s="10">
        <f>+IF($H255=U$6,$G255,0)-IF($I255=U$6,$G255,0)</f>
        <v>0</v>
      </c>
      <c r="V255" s="10">
        <f>+IF($H255=V$6,$G255,0)-IF($I255=V$6,$G255,0)</f>
        <v>0</v>
      </c>
      <c r="W255" s="10">
        <f>+IF($H255=W$6,$G255,0)-IF($I255=W$6,$G255,0)</f>
        <v>0</v>
      </c>
      <c r="X255" s="10">
        <f>+IF($H255=X$6,$G255,0)-IF($I255=X$6,$G255,0)</f>
        <v>0</v>
      </c>
      <c r="Y255" s="10">
        <f>+IF($H255=Y$6,$G255,0)-IF($I255=Y$6,$G255,0)</f>
        <v>0</v>
      </c>
      <c r="Z255" s="10">
        <f>+IF($H255=Z$6,$G255,0)-IF($I255=Z$6,$G255,0)</f>
        <v>0</v>
      </c>
      <c r="AA255" s="10">
        <f>+IF($H255=AA$6,$G255,0)-IF($I255=AA$6,$G255,0)</f>
        <v>0</v>
      </c>
      <c r="AB255" s="10">
        <f>+IF($H255=AB$6,$G255,0)-IF($I255=AB$6,$G255,0)</f>
        <v>0</v>
      </c>
      <c r="AC255" s="10">
        <f>+IF($H255=AC$6,$G255,0)-IF($I255=AC$6,$G255,0)</f>
        <v>0</v>
      </c>
      <c r="AD255" s="10">
        <f>+IF($H255=AD$6,$G255,0)-IF($I255=AD$6,$G255,0)</f>
        <v>0</v>
      </c>
      <c r="AE255" s="10">
        <f>+IF($H255=AE$6,$G255,0)-IF($I255=AE$6,$G255,0)</f>
        <v>0</v>
      </c>
      <c r="AF255" s="10">
        <f>+IF($H255=AF$6,$G255,0)-IF($I255=AF$6,$G255,0)</f>
        <v>0</v>
      </c>
      <c r="AG255" s="10">
        <f>+IF($H255=AG$6,$C255,0)-IF($I255=AG$6,$C255,0)</f>
        <v>0</v>
      </c>
      <c r="AH255" s="10">
        <f>+IF($H255=AH$6,$C255,0)-IF($I255=AH$6,$C255,0)</f>
        <v>0</v>
      </c>
      <c r="AI255" s="10">
        <f>+IF($H255=AI$6,$C255,0)-IF($I255=AI$6,$C255,0)</f>
        <v>0</v>
      </c>
      <c r="AJ255" s="10">
        <f>+IF($H255=AJ$6,$C255,0)-IF($I255=AJ$6,$C255,0)</f>
        <v>0</v>
      </c>
      <c r="AK255" s="10">
        <f>IF(D255="payée",$E255,0)</f>
        <v>0</v>
      </c>
      <c r="AL255" s="10">
        <f>IF(D255="payée",$F255,0)</f>
        <v>0</v>
      </c>
      <c r="AM255" s="10">
        <f>IF(D255="perçue",-$E255,0)</f>
        <v>0</v>
      </c>
      <c r="AN255" s="10">
        <f>IF(D255="perçue",-$F255,0)</f>
        <v>0</v>
      </c>
      <c r="AO255" s="10">
        <f>+IF($H255=AO$6,$G255,0)-IF($I255=AO$6,$G255,0)</f>
        <v>0</v>
      </c>
      <c r="AP255" s="10">
        <f>+IF($H255=AP$6,$G255,0)-IF($I255=AP$6,$G255,0)</f>
        <v>0</v>
      </c>
      <c r="AQ255" s="10">
        <f>+IF($H255=AQ$6,$G255,0)-IF($I255=AQ$6,$G255,0)</f>
        <v>0</v>
      </c>
      <c r="AR255" s="10">
        <f>+IF($H255=AR$6,$G255,0)-IF($I255=AR$6,$G255,0)</f>
        <v>0</v>
      </c>
      <c r="AS255" s="10">
        <f>+IF($H255=AS$6,$G255,0)-IF($I255=AS$6,$G255,0)</f>
        <v>0</v>
      </c>
      <c r="AT255" s="10">
        <f>+IF($H255=AT$6,$G255,0)-IF($I255=AT$6,$G255,0)</f>
        <v>0</v>
      </c>
      <c r="AU255" s="10">
        <f>+IF($H255=AU$6,$G255,0)-IF($I255=AU$6,$G255,0)</f>
        <v>0</v>
      </c>
      <c r="AV255" s="10">
        <f>+IF($H255=AV$6,$G255,0)-IF($I255=AV$6,$G255,0)</f>
        <v>0</v>
      </c>
      <c r="AW255" s="10">
        <f>+IF($H255=AW$6,$G255,0)-IF($I255=AW$6,$G255,0)</f>
        <v>0</v>
      </c>
      <c r="AX255" s="10">
        <f>+IF($H255=AX$6,$G255,0)-IF($I255=AX$6,$G255,0)</f>
        <v>0</v>
      </c>
      <c r="AY255" s="10">
        <f>+IF($H255=AY$6,$G255,0)-IF($I255=AY$6,$G255,0)</f>
        <v>0</v>
      </c>
      <c r="AZ255" s="10">
        <f>+IF($H255=AZ$6,$G255,0)-IF($I255=AZ$6,$G255,0)</f>
        <v>0</v>
      </c>
      <c r="BA255" s="10">
        <f>+IF($H255=BA$6,$C255,0)-IF($I255=BA$6,$C255,0)</f>
        <v>0</v>
      </c>
      <c r="BB255" s="10">
        <f>+IF($H255=BB$6,$C255,0)-IF($I255=BB$6,$C255,0)</f>
        <v>0</v>
      </c>
      <c r="BC255" s="10">
        <f>+IF($H255=BC$6,$C255,0)-IF($I255=BC$6,$C255,0)</f>
        <v>0</v>
      </c>
      <c r="BD255" s="10">
        <f>+IF($H255=BD$6,$C255,0)-IF($I255=BD$6,$C255,0)</f>
        <v>0</v>
      </c>
      <c r="BE255" s="10">
        <f>+IF($H255=BE$6,$C255,0)-IF($I255=BE$6,$C255,0)</f>
        <v>0</v>
      </c>
      <c r="BF255" s="10">
        <f>+IF($H255=BF$6,$C255,0)-IF($I255=BF$6,$C255,0)</f>
        <v>0</v>
      </c>
      <c r="BG255" s="10">
        <f>+IF($H255=BG$6,$C255,0)-IF($I255=BG$6,$C255,0)</f>
        <v>0</v>
      </c>
      <c r="BH255" s="10">
        <f>+IF($H255=BH$6,$C255,0)-IF($I255=BH$6,$C255,0)</f>
        <v>0</v>
      </c>
      <c r="BI255" s="10">
        <f>+IF($H255=BI$6,$G255,0)-IF($I255=BI$6,$G255,0)</f>
        <v>0</v>
      </c>
      <c r="BJ255" s="10">
        <f>+IF($H255=BJ$6,$G255,0)-IF($I255=BJ$6,$G255,0)</f>
        <v>0</v>
      </c>
      <c r="BK255" s="10">
        <f>+IF($H255=BK$6,$G255,0)-IF($I255=BK$6,$G255,0)</f>
        <v>0</v>
      </c>
      <c r="BL255" s="10">
        <f>+IF($H255=BL$6,$G255,0)-IF($I255=BL$6,$G255,0)</f>
        <v>0</v>
      </c>
      <c r="BM255" s="10">
        <f>+IF($H255=BM$6,$G255,0)-IF($I255=BM$6,$G255,0)</f>
        <v>0</v>
      </c>
      <c r="BN255" s="10">
        <f>+IF($H255=BN$6,$G255,0)-IF($I255=BN$6,$G255,0)</f>
        <v>0</v>
      </c>
      <c r="BO255" s="10">
        <f>+IF($H255=BO$6,$G255,0)-IF($I255=BO$6,$G255,0)</f>
        <v>0</v>
      </c>
      <c r="BP255" s="10">
        <f>+IF($H255=BP$6,$G255,0)-IF($I255=BP$6,$G255,0)</f>
        <v>0</v>
      </c>
      <c r="BQ255" s="10">
        <f>+IF($H255=BQ$6,$G255,0)-IF($I255=BQ$6,$G255,0)</f>
        <v>0</v>
      </c>
      <c r="BR255" s="10">
        <f>SUM(J255:BQ255)</f>
        <v>0</v>
      </c>
    </row>
    <row r="256" spans="2:70" s="9" customFormat="1" x14ac:dyDescent="0.25">
      <c r="B256" s="16"/>
      <c r="C256" s="11"/>
      <c r="D256" s="11"/>
      <c r="E256" s="11">
        <f>ROUND(IF(D256='[1]Liste choix'!$C$8,0,IF($H256=$S$6,(C256/1.14975*0.05*0.5),C256/1.14975*0.05)),2)</f>
        <v>0</v>
      </c>
      <c r="F256" s="11">
        <f>ROUND(IF(D256='[1]Liste choix'!$C$8,0,IF($H256=$S$6,C256/1.14975*0.09975*0.5,C256/1.14975*0.09975)),2)</f>
        <v>0</v>
      </c>
      <c r="G256" s="11">
        <f>C256-E256-F256</f>
        <v>0</v>
      </c>
      <c r="J256" s="10">
        <f>+IF($H256=$J$6,$G256,0)-IF($I256=$J$6,$G256,0)</f>
        <v>0</v>
      </c>
      <c r="K256" s="10">
        <f>+IF($H256=K$6,$G256,0)-IF($I256=K$6,$G256,0)</f>
        <v>0</v>
      </c>
      <c r="L256" s="10">
        <f>+IF($H256=L$6,$G256,0)-IF($I256=L$6,$G256,0)</f>
        <v>0</v>
      </c>
      <c r="M256" s="10">
        <f>+IF($H256=M$6,$G256,0)-IF($I256=M$6,$G256,0)</f>
        <v>0</v>
      </c>
      <c r="N256" s="10">
        <f>+IF($H256=N$6,$G256,0)-IF($I256=N$6,$G256,0)</f>
        <v>0</v>
      </c>
      <c r="O256" s="10">
        <f>+IF($H256=O$6,$G256,0)-IF($I256=O$6,$G256,0)</f>
        <v>0</v>
      </c>
      <c r="P256" s="10">
        <f>+IF($H256=P$6,$G256,0)-IF($I256=P$6,$G256,0)</f>
        <v>0</v>
      </c>
      <c r="Q256" s="10">
        <f>+IF($H256=Q$6,$G256,0)-IF($I256=Q$6,$G256,0)</f>
        <v>0</v>
      </c>
      <c r="R256" s="10">
        <f>+IF($H256=R$6,$G256,0)-IF($I256=R$6,$G256,0)</f>
        <v>0</v>
      </c>
      <c r="S256" s="10">
        <f>+IF($H256=S$6,$G256,0)-IF($I256=S$6,$G256,0)</f>
        <v>0</v>
      </c>
      <c r="T256" s="10">
        <f>+IF($H256=T$6,$G256,0)-IF($I256=T$6,$G256,0)</f>
        <v>0</v>
      </c>
      <c r="U256" s="10">
        <f>+IF($H256=U$6,$G256,0)-IF($I256=U$6,$G256,0)</f>
        <v>0</v>
      </c>
      <c r="V256" s="10">
        <f>+IF($H256=V$6,$G256,0)-IF($I256=V$6,$G256,0)</f>
        <v>0</v>
      </c>
      <c r="W256" s="10">
        <f>+IF($H256=W$6,$G256,0)-IF($I256=W$6,$G256,0)</f>
        <v>0</v>
      </c>
      <c r="X256" s="10">
        <f>+IF($H256=X$6,$G256,0)-IF($I256=X$6,$G256,0)</f>
        <v>0</v>
      </c>
      <c r="Y256" s="10">
        <f>+IF($H256=Y$6,$G256,0)-IF($I256=Y$6,$G256,0)</f>
        <v>0</v>
      </c>
      <c r="Z256" s="10">
        <f>+IF($H256=Z$6,$G256,0)-IF($I256=Z$6,$G256,0)</f>
        <v>0</v>
      </c>
      <c r="AA256" s="10">
        <f>+IF($H256=AA$6,$G256,0)-IF($I256=AA$6,$G256,0)</f>
        <v>0</v>
      </c>
      <c r="AB256" s="10">
        <f>+IF($H256=AB$6,$G256,0)-IF($I256=AB$6,$G256,0)</f>
        <v>0</v>
      </c>
      <c r="AC256" s="10">
        <f>+IF($H256=AC$6,$G256,0)-IF($I256=AC$6,$G256,0)</f>
        <v>0</v>
      </c>
      <c r="AD256" s="10">
        <f>+IF($H256=AD$6,$G256,0)-IF($I256=AD$6,$G256,0)</f>
        <v>0</v>
      </c>
      <c r="AE256" s="10">
        <f>+IF($H256=AE$6,$G256,0)-IF($I256=AE$6,$G256,0)</f>
        <v>0</v>
      </c>
      <c r="AF256" s="10">
        <f>+IF($H256=AF$6,$G256,0)-IF($I256=AF$6,$G256,0)</f>
        <v>0</v>
      </c>
      <c r="AG256" s="10">
        <f>+IF($H256=AG$6,$C256,0)-IF($I256=AG$6,$C256,0)</f>
        <v>0</v>
      </c>
      <c r="AH256" s="10">
        <f>+IF($H256=AH$6,$C256,0)-IF($I256=AH$6,$C256,0)</f>
        <v>0</v>
      </c>
      <c r="AI256" s="10">
        <f>+IF($H256=AI$6,$C256,0)-IF($I256=AI$6,$C256,0)</f>
        <v>0</v>
      </c>
      <c r="AJ256" s="10">
        <f>+IF($H256=AJ$6,$C256,0)-IF($I256=AJ$6,$C256,0)</f>
        <v>0</v>
      </c>
      <c r="AK256" s="10">
        <f>IF(D256="payée",$E256,0)</f>
        <v>0</v>
      </c>
      <c r="AL256" s="10">
        <f>IF(D256="payée",$F256,0)</f>
        <v>0</v>
      </c>
      <c r="AM256" s="10">
        <f>IF(D256="perçue",-$E256,0)</f>
        <v>0</v>
      </c>
      <c r="AN256" s="10">
        <f>IF(D256="perçue",-$F256,0)</f>
        <v>0</v>
      </c>
      <c r="AO256" s="10">
        <f>+IF($H256=AO$6,$G256,0)-IF($I256=AO$6,$G256,0)</f>
        <v>0</v>
      </c>
      <c r="AP256" s="10">
        <f>+IF($H256=AP$6,$G256,0)-IF($I256=AP$6,$G256,0)</f>
        <v>0</v>
      </c>
      <c r="AQ256" s="10">
        <f>+IF($H256=AQ$6,$G256,0)-IF($I256=AQ$6,$G256,0)</f>
        <v>0</v>
      </c>
      <c r="AR256" s="10">
        <f>+IF($H256=AR$6,$G256,0)-IF($I256=AR$6,$G256,0)</f>
        <v>0</v>
      </c>
      <c r="AS256" s="10">
        <f>+IF($H256=AS$6,$G256,0)-IF($I256=AS$6,$G256,0)</f>
        <v>0</v>
      </c>
      <c r="AT256" s="10">
        <f>+IF($H256=AT$6,$G256,0)-IF($I256=AT$6,$G256,0)</f>
        <v>0</v>
      </c>
      <c r="AU256" s="10">
        <f>+IF($H256=AU$6,$G256,0)-IF($I256=AU$6,$G256,0)</f>
        <v>0</v>
      </c>
      <c r="AV256" s="10">
        <f>+IF($H256=AV$6,$G256,0)-IF($I256=AV$6,$G256,0)</f>
        <v>0</v>
      </c>
      <c r="AW256" s="10">
        <f>+IF($H256=AW$6,$G256,0)-IF($I256=AW$6,$G256,0)</f>
        <v>0</v>
      </c>
      <c r="AX256" s="10">
        <f>+IF($H256=AX$6,$G256,0)-IF($I256=AX$6,$G256,0)</f>
        <v>0</v>
      </c>
      <c r="AY256" s="10">
        <f>+IF($H256=AY$6,$G256,0)-IF($I256=AY$6,$G256,0)</f>
        <v>0</v>
      </c>
      <c r="AZ256" s="10">
        <f>+IF($H256=AZ$6,$G256,0)-IF($I256=AZ$6,$G256,0)</f>
        <v>0</v>
      </c>
      <c r="BA256" s="10">
        <f>+IF($H256=BA$6,$C256,0)-IF($I256=BA$6,$C256,0)</f>
        <v>0</v>
      </c>
      <c r="BB256" s="10">
        <f>+IF($H256=BB$6,$C256,0)-IF($I256=BB$6,$C256,0)</f>
        <v>0</v>
      </c>
      <c r="BC256" s="10">
        <f>+IF($H256=BC$6,$C256,0)-IF($I256=BC$6,$C256,0)</f>
        <v>0</v>
      </c>
      <c r="BD256" s="10">
        <f>+IF($H256=BD$6,$C256,0)-IF($I256=BD$6,$C256,0)</f>
        <v>0</v>
      </c>
      <c r="BE256" s="10">
        <f>+IF($H256=BE$6,$C256,0)-IF($I256=BE$6,$C256,0)</f>
        <v>0</v>
      </c>
      <c r="BF256" s="10">
        <f>+IF($H256=BF$6,$C256,0)-IF($I256=BF$6,$C256,0)</f>
        <v>0</v>
      </c>
      <c r="BG256" s="10">
        <f>+IF($H256=BG$6,$C256,0)-IF($I256=BG$6,$C256,0)</f>
        <v>0</v>
      </c>
      <c r="BH256" s="10">
        <f>+IF($H256=BH$6,$C256,0)-IF($I256=BH$6,$C256,0)</f>
        <v>0</v>
      </c>
      <c r="BI256" s="10">
        <f>+IF($H256=BI$6,$G256,0)-IF($I256=BI$6,$G256,0)</f>
        <v>0</v>
      </c>
      <c r="BJ256" s="10">
        <f>+IF($H256=BJ$6,$G256,0)-IF($I256=BJ$6,$G256,0)</f>
        <v>0</v>
      </c>
      <c r="BK256" s="10">
        <f>+IF($H256=BK$6,$G256,0)-IF($I256=BK$6,$G256,0)</f>
        <v>0</v>
      </c>
      <c r="BL256" s="10">
        <f>+IF($H256=BL$6,$G256,0)-IF($I256=BL$6,$G256,0)</f>
        <v>0</v>
      </c>
      <c r="BM256" s="10">
        <f>+IF($H256=BM$6,$G256,0)-IF($I256=BM$6,$G256,0)</f>
        <v>0</v>
      </c>
      <c r="BN256" s="10">
        <f>+IF($H256=BN$6,$G256,0)-IF($I256=BN$6,$G256,0)</f>
        <v>0</v>
      </c>
      <c r="BO256" s="10">
        <f>+IF($H256=BO$6,$G256,0)-IF($I256=BO$6,$G256,0)</f>
        <v>0</v>
      </c>
      <c r="BP256" s="10">
        <f>+IF($H256=BP$6,$G256,0)-IF($I256=BP$6,$G256,0)</f>
        <v>0</v>
      </c>
      <c r="BQ256" s="10">
        <f>+IF($H256=BQ$6,$G256,0)-IF($I256=BQ$6,$G256,0)</f>
        <v>0</v>
      </c>
      <c r="BR256" s="10">
        <f>SUM(J256:BQ256)</f>
        <v>0</v>
      </c>
    </row>
    <row r="257" spans="2:70" s="9" customFormat="1" x14ac:dyDescent="0.25">
      <c r="B257" s="16"/>
      <c r="C257" s="11"/>
      <c r="D257" s="11"/>
      <c r="E257" s="11">
        <f>ROUND(IF(D257='[1]Liste choix'!$C$8,0,IF($H257=$S$6,(C257/1.14975*0.05*0.5),C257/1.14975*0.05)),2)</f>
        <v>0</v>
      </c>
      <c r="F257" s="11">
        <f>ROUND(IF(D257='[1]Liste choix'!$C$8,0,IF($H257=$S$6,C257/1.14975*0.09975*0.5,C257/1.14975*0.09975)),2)</f>
        <v>0</v>
      </c>
      <c r="G257" s="11">
        <f>C257-E257-F257</f>
        <v>0</v>
      </c>
      <c r="J257" s="10">
        <f>+IF($H257=$J$6,$G257,0)-IF($I257=$J$6,$G257,0)</f>
        <v>0</v>
      </c>
      <c r="K257" s="10">
        <f>+IF($H257=K$6,$G257,0)-IF($I257=K$6,$G257,0)</f>
        <v>0</v>
      </c>
      <c r="L257" s="10">
        <f>+IF($H257=L$6,$G257,0)-IF($I257=L$6,$G257,0)</f>
        <v>0</v>
      </c>
      <c r="M257" s="10">
        <f>+IF($H257=M$6,$G257,0)-IF($I257=M$6,$G257,0)</f>
        <v>0</v>
      </c>
      <c r="N257" s="10">
        <f>+IF($H257=N$6,$G257,0)-IF($I257=N$6,$G257,0)</f>
        <v>0</v>
      </c>
      <c r="O257" s="10">
        <f>+IF($H257=O$6,$G257,0)-IF($I257=O$6,$G257,0)</f>
        <v>0</v>
      </c>
      <c r="P257" s="10">
        <f>+IF($H257=P$6,$G257,0)-IF($I257=P$6,$G257,0)</f>
        <v>0</v>
      </c>
      <c r="Q257" s="10">
        <f>+IF($H257=Q$6,$G257,0)-IF($I257=Q$6,$G257,0)</f>
        <v>0</v>
      </c>
      <c r="R257" s="10">
        <f>+IF($H257=R$6,$G257,0)-IF($I257=R$6,$G257,0)</f>
        <v>0</v>
      </c>
      <c r="S257" s="10">
        <f>+IF($H257=S$6,$G257,0)-IF($I257=S$6,$G257,0)</f>
        <v>0</v>
      </c>
      <c r="T257" s="10">
        <f>+IF($H257=T$6,$G257,0)-IF($I257=T$6,$G257,0)</f>
        <v>0</v>
      </c>
      <c r="U257" s="10">
        <f>+IF($H257=U$6,$G257,0)-IF($I257=U$6,$G257,0)</f>
        <v>0</v>
      </c>
      <c r="V257" s="10">
        <f>+IF($H257=V$6,$G257,0)-IF($I257=V$6,$G257,0)</f>
        <v>0</v>
      </c>
      <c r="W257" s="10">
        <f>+IF($H257=W$6,$G257,0)-IF($I257=W$6,$G257,0)</f>
        <v>0</v>
      </c>
      <c r="X257" s="10">
        <f>+IF($H257=X$6,$G257,0)-IF($I257=X$6,$G257,0)</f>
        <v>0</v>
      </c>
      <c r="Y257" s="10">
        <f>+IF($H257=Y$6,$G257,0)-IF($I257=Y$6,$G257,0)</f>
        <v>0</v>
      </c>
      <c r="Z257" s="10">
        <f>+IF($H257=Z$6,$G257,0)-IF($I257=Z$6,$G257,0)</f>
        <v>0</v>
      </c>
      <c r="AA257" s="10">
        <f>+IF($H257=AA$6,$G257,0)-IF($I257=AA$6,$G257,0)</f>
        <v>0</v>
      </c>
      <c r="AB257" s="10">
        <f>+IF($H257=AB$6,$G257,0)-IF($I257=AB$6,$G257,0)</f>
        <v>0</v>
      </c>
      <c r="AC257" s="10">
        <f>+IF($H257=AC$6,$G257,0)-IF($I257=AC$6,$G257,0)</f>
        <v>0</v>
      </c>
      <c r="AD257" s="10">
        <f>+IF($H257=AD$6,$G257,0)-IF($I257=AD$6,$G257,0)</f>
        <v>0</v>
      </c>
      <c r="AE257" s="10">
        <f>+IF($H257=AE$6,$G257,0)-IF($I257=AE$6,$G257,0)</f>
        <v>0</v>
      </c>
      <c r="AF257" s="10">
        <f>+IF($H257=AF$6,$G257,0)-IF($I257=AF$6,$G257,0)</f>
        <v>0</v>
      </c>
      <c r="AG257" s="10">
        <f>+IF($H257=AG$6,$C257,0)-IF($I257=AG$6,$C257,0)</f>
        <v>0</v>
      </c>
      <c r="AH257" s="10">
        <f>+IF($H257=AH$6,$C257,0)-IF($I257=AH$6,$C257,0)</f>
        <v>0</v>
      </c>
      <c r="AI257" s="10">
        <f>+IF($H257=AI$6,$C257,0)-IF($I257=AI$6,$C257,0)</f>
        <v>0</v>
      </c>
      <c r="AJ257" s="10">
        <f>+IF($H257=AJ$6,$C257,0)-IF($I257=AJ$6,$C257,0)</f>
        <v>0</v>
      </c>
      <c r="AK257" s="10">
        <f>IF(D257="payée",$E257,0)</f>
        <v>0</v>
      </c>
      <c r="AL257" s="10">
        <f>IF(D257="payée",$F257,0)</f>
        <v>0</v>
      </c>
      <c r="AM257" s="10">
        <f>IF(D257="perçue",-$E257,0)</f>
        <v>0</v>
      </c>
      <c r="AN257" s="10">
        <f>IF(D257="perçue",-$F257,0)</f>
        <v>0</v>
      </c>
      <c r="AO257" s="10">
        <f>+IF($H257=AO$6,$G257,0)-IF($I257=AO$6,$G257,0)</f>
        <v>0</v>
      </c>
      <c r="AP257" s="10">
        <f>+IF($H257=AP$6,$G257,0)-IF($I257=AP$6,$G257,0)</f>
        <v>0</v>
      </c>
      <c r="AQ257" s="10">
        <f>+IF($H257=AQ$6,$G257,0)-IF($I257=AQ$6,$G257,0)</f>
        <v>0</v>
      </c>
      <c r="AR257" s="10">
        <f>+IF($H257=AR$6,$G257,0)-IF($I257=AR$6,$G257,0)</f>
        <v>0</v>
      </c>
      <c r="AS257" s="10">
        <f>+IF($H257=AS$6,$G257,0)-IF($I257=AS$6,$G257,0)</f>
        <v>0</v>
      </c>
      <c r="AT257" s="10">
        <f>+IF($H257=AT$6,$G257,0)-IF($I257=AT$6,$G257,0)</f>
        <v>0</v>
      </c>
      <c r="AU257" s="10">
        <f>+IF($H257=AU$6,$G257,0)-IF($I257=AU$6,$G257,0)</f>
        <v>0</v>
      </c>
      <c r="AV257" s="10">
        <f>+IF($H257=AV$6,$G257,0)-IF($I257=AV$6,$G257,0)</f>
        <v>0</v>
      </c>
      <c r="AW257" s="10">
        <f>+IF($H257=AW$6,$G257,0)-IF($I257=AW$6,$G257,0)</f>
        <v>0</v>
      </c>
      <c r="AX257" s="10">
        <f>+IF($H257=AX$6,$G257,0)-IF($I257=AX$6,$G257,0)</f>
        <v>0</v>
      </c>
      <c r="AY257" s="10">
        <f>+IF($H257=AY$6,$G257,0)-IF($I257=AY$6,$G257,0)</f>
        <v>0</v>
      </c>
      <c r="AZ257" s="10">
        <f>+IF($H257=AZ$6,$G257,0)-IF($I257=AZ$6,$G257,0)</f>
        <v>0</v>
      </c>
      <c r="BA257" s="10">
        <f>+IF($H257=BA$6,$C257,0)-IF($I257=BA$6,$C257,0)</f>
        <v>0</v>
      </c>
      <c r="BB257" s="10">
        <f>+IF($H257=BB$6,$C257,0)-IF($I257=BB$6,$C257,0)</f>
        <v>0</v>
      </c>
      <c r="BC257" s="10">
        <f>+IF($H257=BC$6,$C257,0)-IF($I257=BC$6,$C257,0)</f>
        <v>0</v>
      </c>
      <c r="BD257" s="10">
        <f>+IF($H257=BD$6,$C257,0)-IF($I257=BD$6,$C257,0)</f>
        <v>0</v>
      </c>
      <c r="BE257" s="10">
        <f>+IF($H257=BE$6,$C257,0)-IF($I257=BE$6,$C257,0)</f>
        <v>0</v>
      </c>
      <c r="BF257" s="10">
        <f>+IF($H257=BF$6,$C257,0)-IF($I257=BF$6,$C257,0)</f>
        <v>0</v>
      </c>
      <c r="BG257" s="10">
        <f>+IF($H257=BG$6,$C257,0)-IF($I257=BG$6,$C257,0)</f>
        <v>0</v>
      </c>
      <c r="BH257" s="10">
        <f>+IF($H257=BH$6,$C257,0)-IF($I257=BH$6,$C257,0)</f>
        <v>0</v>
      </c>
      <c r="BI257" s="10">
        <f>+IF($H257=BI$6,$G257,0)-IF($I257=BI$6,$G257,0)</f>
        <v>0</v>
      </c>
      <c r="BJ257" s="10">
        <f>+IF($H257=BJ$6,$G257,0)-IF($I257=BJ$6,$G257,0)</f>
        <v>0</v>
      </c>
      <c r="BK257" s="10">
        <f>+IF($H257=BK$6,$G257,0)-IF($I257=BK$6,$G257,0)</f>
        <v>0</v>
      </c>
      <c r="BL257" s="10">
        <f>+IF($H257=BL$6,$G257,0)-IF($I257=BL$6,$G257,0)</f>
        <v>0</v>
      </c>
      <c r="BM257" s="10">
        <f>+IF($H257=BM$6,$G257,0)-IF($I257=BM$6,$G257,0)</f>
        <v>0</v>
      </c>
      <c r="BN257" s="10">
        <f>+IF($H257=BN$6,$G257,0)-IF($I257=BN$6,$G257,0)</f>
        <v>0</v>
      </c>
      <c r="BO257" s="10">
        <f>+IF($H257=BO$6,$G257,0)-IF($I257=BO$6,$G257,0)</f>
        <v>0</v>
      </c>
      <c r="BP257" s="10">
        <f>+IF($H257=BP$6,$G257,0)-IF($I257=BP$6,$G257,0)</f>
        <v>0</v>
      </c>
      <c r="BQ257" s="10">
        <f>+IF($H257=BQ$6,$G257,0)-IF($I257=BQ$6,$G257,0)</f>
        <v>0</v>
      </c>
      <c r="BR257" s="10">
        <f>SUM(J257:BQ257)</f>
        <v>0</v>
      </c>
    </row>
    <row r="258" spans="2:70" s="9" customFormat="1" x14ac:dyDescent="0.25">
      <c r="B258" s="16"/>
      <c r="C258" s="11"/>
      <c r="D258" s="11"/>
      <c r="E258" s="11">
        <f>ROUND(IF(D258='[1]Liste choix'!$C$8,0,IF($H258=$S$6,(C258/1.14975*0.05*0.5),C258/1.14975*0.05)),2)</f>
        <v>0</v>
      </c>
      <c r="F258" s="11">
        <f>ROUND(IF(D258='[1]Liste choix'!$C$8,0,IF($H258=$S$6,C258/1.14975*0.09975*0.5,C258/1.14975*0.09975)),2)</f>
        <v>0</v>
      </c>
      <c r="G258" s="11">
        <f>C258-E258-F258</f>
        <v>0</v>
      </c>
      <c r="J258" s="10">
        <f>+IF($H258=$J$6,$G258,0)-IF($I258=$J$6,$G258,0)</f>
        <v>0</v>
      </c>
      <c r="K258" s="10">
        <f>+IF($H258=K$6,$G258,0)-IF($I258=K$6,$G258,0)</f>
        <v>0</v>
      </c>
      <c r="L258" s="10">
        <f>+IF($H258=L$6,$G258,0)-IF($I258=L$6,$G258,0)</f>
        <v>0</v>
      </c>
      <c r="M258" s="10">
        <f>+IF($H258=M$6,$G258,0)-IF($I258=M$6,$G258,0)</f>
        <v>0</v>
      </c>
      <c r="N258" s="10">
        <f>+IF($H258=N$6,$G258,0)-IF($I258=N$6,$G258,0)</f>
        <v>0</v>
      </c>
      <c r="O258" s="10">
        <f>+IF($H258=O$6,$G258,0)-IF($I258=O$6,$G258,0)</f>
        <v>0</v>
      </c>
      <c r="P258" s="10">
        <f>+IF($H258=P$6,$G258,0)-IF($I258=P$6,$G258,0)</f>
        <v>0</v>
      </c>
      <c r="Q258" s="10">
        <f>+IF($H258=Q$6,$G258,0)-IF($I258=Q$6,$G258,0)</f>
        <v>0</v>
      </c>
      <c r="R258" s="10">
        <f>+IF($H258=R$6,$G258,0)-IF($I258=R$6,$G258,0)</f>
        <v>0</v>
      </c>
      <c r="S258" s="10">
        <f>+IF($H258=S$6,$G258,0)-IF($I258=S$6,$G258,0)</f>
        <v>0</v>
      </c>
      <c r="T258" s="10">
        <f>+IF($H258=T$6,$G258,0)-IF($I258=T$6,$G258,0)</f>
        <v>0</v>
      </c>
      <c r="U258" s="10">
        <f>+IF($H258=U$6,$G258,0)-IF($I258=U$6,$G258,0)</f>
        <v>0</v>
      </c>
      <c r="V258" s="10">
        <f>+IF($H258=V$6,$G258,0)-IF($I258=V$6,$G258,0)</f>
        <v>0</v>
      </c>
      <c r="W258" s="10">
        <f>+IF($H258=W$6,$G258,0)-IF($I258=W$6,$G258,0)</f>
        <v>0</v>
      </c>
      <c r="X258" s="10">
        <f>+IF($H258=X$6,$G258,0)-IF($I258=X$6,$G258,0)</f>
        <v>0</v>
      </c>
      <c r="Y258" s="10">
        <f>+IF($H258=Y$6,$G258,0)-IF($I258=Y$6,$G258,0)</f>
        <v>0</v>
      </c>
      <c r="Z258" s="10">
        <f>+IF($H258=Z$6,$G258,0)-IF($I258=Z$6,$G258,0)</f>
        <v>0</v>
      </c>
      <c r="AA258" s="10">
        <f>+IF($H258=AA$6,$G258,0)-IF($I258=AA$6,$G258,0)</f>
        <v>0</v>
      </c>
      <c r="AB258" s="10">
        <f>+IF($H258=AB$6,$G258,0)-IF($I258=AB$6,$G258,0)</f>
        <v>0</v>
      </c>
      <c r="AC258" s="10">
        <f>+IF($H258=AC$6,$G258,0)-IF($I258=AC$6,$G258,0)</f>
        <v>0</v>
      </c>
      <c r="AD258" s="10">
        <f>+IF($H258=AD$6,$G258,0)-IF($I258=AD$6,$G258,0)</f>
        <v>0</v>
      </c>
      <c r="AE258" s="10">
        <f>+IF($H258=AE$6,$G258,0)-IF($I258=AE$6,$G258,0)</f>
        <v>0</v>
      </c>
      <c r="AF258" s="10">
        <f>+IF($H258=AF$6,$G258,0)-IF($I258=AF$6,$G258,0)</f>
        <v>0</v>
      </c>
      <c r="AG258" s="10">
        <f>+IF($H258=AG$6,$C258,0)-IF($I258=AG$6,$C258,0)</f>
        <v>0</v>
      </c>
      <c r="AH258" s="10">
        <f>+IF($H258=AH$6,$C258,0)-IF($I258=AH$6,$C258,0)</f>
        <v>0</v>
      </c>
      <c r="AI258" s="10">
        <f>+IF($H258=AI$6,$C258,0)-IF($I258=AI$6,$C258,0)</f>
        <v>0</v>
      </c>
      <c r="AJ258" s="10">
        <f>+IF($H258=AJ$6,$C258,0)-IF($I258=AJ$6,$C258,0)</f>
        <v>0</v>
      </c>
      <c r="AK258" s="10">
        <f>IF(D258="payée",$E258,0)</f>
        <v>0</v>
      </c>
      <c r="AL258" s="10">
        <f>IF(D258="payée",$F258,0)</f>
        <v>0</v>
      </c>
      <c r="AM258" s="10">
        <f>IF(D258="perçue",-$E258,0)</f>
        <v>0</v>
      </c>
      <c r="AN258" s="10">
        <f>IF(D258="perçue",-$F258,0)</f>
        <v>0</v>
      </c>
      <c r="AO258" s="10">
        <f>+IF($H258=AO$6,$G258,0)-IF($I258=AO$6,$G258,0)</f>
        <v>0</v>
      </c>
      <c r="AP258" s="10">
        <f>+IF($H258=AP$6,$G258,0)-IF($I258=AP$6,$G258,0)</f>
        <v>0</v>
      </c>
      <c r="AQ258" s="10">
        <f>+IF($H258=AQ$6,$G258,0)-IF($I258=AQ$6,$G258,0)</f>
        <v>0</v>
      </c>
      <c r="AR258" s="10">
        <f>+IF($H258=AR$6,$G258,0)-IF($I258=AR$6,$G258,0)</f>
        <v>0</v>
      </c>
      <c r="AS258" s="10">
        <f>+IF($H258=AS$6,$G258,0)-IF($I258=AS$6,$G258,0)</f>
        <v>0</v>
      </c>
      <c r="AT258" s="10">
        <f>+IF($H258=AT$6,$G258,0)-IF($I258=AT$6,$G258,0)</f>
        <v>0</v>
      </c>
      <c r="AU258" s="10">
        <f>+IF($H258=AU$6,$G258,0)-IF($I258=AU$6,$G258,0)</f>
        <v>0</v>
      </c>
      <c r="AV258" s="10">
        <f>+IF($H258=AV$6,$G258,0)-IF($I258=AV$6,$G258,0)</f>
        <v>0</v>
      </c>
      <c r="AW258" s="10">
        <f>+IF($H258=AW$6,$G258,0)-IF($I258=AW$6,$G258,0)</f>
        <v>0</v>
      </c>
      <c r="AX258" s="10">
        <f>+IF($H258=AX$6,$G258,0)-IF($I258=AX$6,$G258,0)</f>
        <v>0</v>
      </c>
      <c r="AY258" s="10">
        <f>+IF($H258=AY$6,$G258,0)-IF($I258=AY$6,$G258,0)</f>
        <v>0</v>
      </c>
      <c r="AZ258" s="10">
        <f>+IF($H258=AZ$6,$G258,0)-IF($I258=AZ$6,$G258,0)</f>
        <v>0</v>
      </c>
      <c r="BA258" s="10">
        <f>+IF($H258=BA$6,$C258,0)-IF($I258=BA$6,$C258,0)</f>
        <v>0</v>
      </c>
      <c r="BB258" s="10">
        <f>+IF($H258=BB$6,$C258,0)-IF($I258=BB$6,$C258,0)</f>
        <v>0</v>
      </c>
      <c r="BC258" s="10">
        <f>+IF($H258=BC$6,$C258,0)-IF($I258=BC$6,$C258,0)</f>
        <v>0</v>
      </c>
      <c r="BD258" s="10">
        <f>+IF($H258=BD$6,$C258,0)-IF($I258=BD$6,$C258,0)</f>
        <v>0</v>
      </c>
      <c r="BE258" s="10">
        <f>+IF($H258=BE$6,$C258,0)-IF($I258=BE$6,$C258,0)</f>
        <v>0</v>
      </c>
      <c r="BF258" s="10">
        <f>+IF($H258=BF$6,$C258,0)-IF($I258=BF$6,$C258,0)</f>
        <v>0</v>
      </c>
      <c r="BG258" s="10">
        <f>+IF($H258=BG$6,$C258,0)-IF($I258=BG$6,$C258,0)</f>
        <v>0</v>
      </c>
      <c r="BH258" s="10">
        <f>+IF($H258=BH$6,$C258,0)-IF($I258=BH$6,$C258,0)</f>
        <v>0</v>
      </c>
      <c r="BI258" s="10">
        <f>+IF($H258=BI$6,$G258,0)-IF($I258=BI$6,$G258,0)</f>
        <v>0</v>
      </c>
      <c r="BJ258" s="10">
        <f>+IF($H258=BJ$6,$G258,0)-IF($I258=BJ$6,$G258,0)</f>
        <v>0</v>
      </c>
      <c r="BK258" s="10">
        <f>+IF($H258=BK$6,$G258,0)-IF($I258=BK$6,$G258,0)</f>
        <v>0</v>
      </c>
      <c r="BL258" s="10">
        <f>+IF($H258=BL$6,$G258,0)-IF($I258=BL$6,$G258,0)</f>
        <v>0</v>
      </c>
      <c r="BM258" s="10">
        <f>+IF($H258=BM$6,$G258,0)-IF($I258=BM$6,$G258,0)</f>
        <v>0</v>
      </c>
      <c r="BN258" s="10">
        <f>+IF($H258=BN$6,$G258,0)-IF($I258=BN$6,$G258,0)</f>
        <v>0</v>
      </c>
      <c r="BO258" s="10">
        <f>+IF($H258=BO$6,$G258,0)-IF($I258=BO$6,$G258,0)</f>
        <v>0</v>
      </c>
      <c r="BP258" s="10">
        <f>+IF($H258=BP$6,$G258,0)-IF($I258=BP$6,$G258,0)</f>
        <v>0</v>
      </c>
      <c r="BQ258" s="10">
        <f>+IF($H258=BQ$6,$G258,0)-IF($I258=BQ$6,$G258,0)</f>
        <v>0</v>
      </c>
      <c r="BR258" s="10">
        <f>SUM(J258:BQ258)</f>
        <v>0</v>
      </c>
    </row>
    <row r="259" spans="2:70" s="9" customFormat="1" x14ac:dyDescent="0.25">
      <c r="B259" s="16"/>
      <c r="C259" s="11"/>
      <c r="D259" s="11"/>
      <c r="E259" s="11">
        <f>ROUND(IF(D259='[1]Liste choix'!$C$8,0,IF($H259=$S$6,(C259/1.14975*0.05*0.5),C259/1.14975*0.05)),2)</f>
        <v>0</v>
      </c>
      <c r="F259" s="11">
        <f>ROUND(IF(D259='[1]Liste choix'!$C$8,0,IF($H259=$S$6,C259/1.14975*0.09975*0.5,C259/1.14975*0.09975)),2)</f>
        <v>0</v>
      </c>
      <c r="G259" s="11">
        <f>C259-E259-F259</f>
        <v>0</v>
      </c>
      <c r="J259" s="10">
        <f>+IF($H259=$J$6,$G259,0)-IF($I259=$J$6,$G259,0)</f>
        <v>0</v>
      </c>
      <c r="K259" s="10">
        <f>+IF($H259=K$6,$G259,0)-IF($I259=K$6,$G259,0)</f>
        <v>0</v>
      </c>
      <c r="L259" s="10">
        <f>+IF($H259=L$6,$G259,0)-IF($I259=L$6,$G259,0)</f>
        <v>0</v>
      </c>
      <c r="M259" s="10">
        <f>+IF($H259=M$6,$G259,0)-IF($I259=M$6,$G259,0)</f>
        <v>0</v>
      </c>
      <c r="N259" s="10">
        <f>+IF($H259=N$6,$G259,0)-IF($I259=N$6,$G259,0)</f>
        <v>0</v>
      </c>
      <c r="O259" s="10">
        <f>+IF($H259=O$6,$G259,0)-IF($I259=O$6,$G259,0)</f>
        <v>0</v>
      </c>
      <c r="P259" s="10">
        <f>+IF($H259=P$6,$G259,0)-IF($I259=P$6,$G259,0)</f>
        <v>0</v>
      </c>
      <c r="Q259" s="10">
        <f>+IF($H259=Q$6,$G259,0)-IF($I259=Q$6,$G259,0)</f>
        <v>0</v>
      </c>
      <c r="R259" s="10">
        <f>+IF($H259=R$6,$G259,0)-IF($I259=R$6,$G259,0)</f>
        <v>0</v>
      </c>
      <c r="S259" s="10">
        <f>+IF($H259=S$6,$G259,0)-IF($I259=S$6,$G259,0)</f>
        <v>0</v>
      </c>
      <c r="T259" s="10">
        <f>+IF($H259=T$6,$G259,0)-IF($I259=T$6,$G259,0)</f>
        <v>0</v>
      </c>
      <c r="U259" s="10">
        <f>+IF($H259=U$6,$G259,0)-IF($I259=U$6,$G259,0)</f>
        <v>0</v>
      </c>
      <c r="V259" s="10">
        <f>+IF($H259=V$6,$G259,0)-IF($I259=V$6,$G259,0)</f>
        <v>0</v>
      </c>
      <c r="W259" s="10">
        <f>+IF($H259=W$6,$G259,0)-IF($I259=W$6,$G259,0)</f>
        <v>0</v>
      </c>
      <c r="X259" s="10">
        <f>+IF($H259=X$6,$G259,0)-IF($I259=X$6,$G259,0)</f>
        <v>0</v>
      </c>
      <c r="Y259" s="10">
        <f>+IF($H259=Y$6,$G259,0)-IF($I259=Y$6,$G259,0)</f>
        <v>0</v>
      </c>
      <c r="Z259" s="10">
        <f>+IF($H259=Z$6,$G259,0)-IF($I259=Z$6,$G259,0)</f>
        <v>0</v>
      </c>
      <c r="AA259" s="10">
        <f>+IF($H259=AA$6,$G259,0)-IF($I259=AA$6,$G259,0)</f>
        <v>0</v>
      </c>
      <c r="AB259" s="10">
        <f>+IF($H259=AB$6,$G259,0)-IF($I259=AB$6,$G259,0)</f>
        <v>0</v>
      </c>
      <c r="AC259" s="10">
        <f>+IF($H259=AC$6,$G259,0)-IF($I259=AC$6,$G259,0)</f>
        <v>0</v>
      </c>
      <c r="AD259" s="10">
        <f>+IF($H259=AD$6,$G259,0)-IF($I259=AD$6,$G259,0)</f>
        <v>0</v>
      </c>
      <c r="AE259" s="10">
        <f>+IF($H259=AE$6,$G259,0)-IF($I259=AE$6,$G259,0)</f>
        <v>0</v>
      </c>
      <c r="AF259" s="10">
        <f>+IF($H259=AF$6,$G259,0)-IF($I259=AF$6,$G259,0)</f>
        <v>0</v>
      </c>
      <c r="AG259" s="10">
        <f>+IF($H259=AG$6,$C259,0)-IF($I259=AG$6,$C259,0)</f>
        <v>0</v>
      </c>
      <c r="AH259" s="10">
        <f>+IF($H259=AH$6,$C259,0)-IF($I259=AH$6,$C259,0)</f>
        <v>0</v>
      </c>
      <c r="AI259" s="10">
        <f>+IF($H259=AI$6,$C259,0)-IF($I259=AI$6,$C259,0)</f>
        <v>0</v>
      </c>
      <c r="AJ259" s="10">
        <f>+IF($H259=AJ$6,$C259,0)-IF($I259=AJ$6,$C259,0)</f>
        <v>0</v>
      </c>
      <c r="AK259" s="10">
        <f>IF(D259="payée",$E259,0)</f>
        <v>0</v>
      </c>
      <c r="AL259" s="10">
        <f>IF(D259="payée",$F259,0)</f>
        <v>0</v>
      </c>
      <c r="AM259" s="10">
        <f>IF(D259="perçue",-$E259,0)</f>
        <v>0</v>
      </c>
      <c r="AN259" s="10">
        <f>IF(D259="perçue",-$F259,0)</f>
        <v>0</v>
      </c>
      <c r="AO259" s="10">
        <f>+IF($H259=AO$6,$G259,0)-IF($I259=AO$6,$G259,0)</f>
        <v>0</v>
      </c>
      <c r="AP259" s="10">
        <f>+IF($H259=AP$6,$G259,0)-IF($I259=AP$6,$G259,0)</f>
        <v>0</v>
      </c>
      <c r="AQ259" s="10">
        <f>+IF($H259=AQ$6,$G259,0)-IF($I259=AQ$6,$G259,0)</f>
        <v>0</v>
      </c>
      <c r="AR259" s="10">
        <f>+IF($H259=AR$6,$G259,0)-IF($I259=AR$6,$G259,0)</f>
        <v>0</v>
      </c>
      <c r="AS259" s="10">
        <f>+IF($H259=AS$6,$G259,0)-IF($I259=AS$6,$G259,0)</f>
        <v>0</v>
      </c>
      <c r="AT259" s="10">
        <f>+IF($H259=AT$6,$G259,0)-IF($I259=AT$6,$G259,0)</f>
        <v>0</v>
      </c>
      <c r="AU259" s="10">
        <f>+IF($H259=AU$6,$G259,0)-IF($I259=AU$6,$G259,0)</f>
        <v>0</v>
      </c>
      <c r="AV259" s="10">
        <f>+IF($H259=AV$6,$G259,0)-IF($I259=AV$6,$G259,0)</f>
        <v>0</v>
      </c>
      <c r="AW259" s="10">
        <f>+IF($H259=AW$6,$G259,0)-IF($I259=AW$6,$G259,0)</f>
        <v>0</v>
      </c>
      <c r="AX259" s="10">
        <f>+IF($H259=AX$6,$G259,0)-IF($I259=AX$6,$G259,0)</f>
        <v>0</v>
      </c>
      <c r="AY259" s="10">
        <f>+IF($H259=AY$6,$G259,0)-IF($I259=AY$6,$G259,0)</f>
        <v>0</v>
      </c>
      <c r="AZ259" s="10">
        <f>+IF($H259=AZ$6,$G259,0)-IF($I259=AZ$6,$G259,0)</f>
        <v>0</v>
      </c>
      <c r="BA259" s="10">
        <f>+IF($H259=BA$6,$C259,0)-IF($I259=BA$6,$C259,0)</f>
        <v>0</v>
      </c>
      <c r="BB259" s="10">
        <f>+IF($H259=BB$6,$C259,0)-IF($I259=BB$6,$C259,0)</f>
        <v>0</v>
      </c>
      <c r="BC259" s="10">
        <f>+IF($H259=BC$6,$C259,0)-IF($I259=BC$6,$C259,0)</f>
        <v>0</v>
      </c>
      <c r="BD259" s="10">
        <f>+IF($H259=BD$6,$C259,0)-IF($I259=BD$6,$C259,0)</f>
        <v>0</v>
      </c>
      <c r="BE259" s="10">
        <f>+IF($H259=BE$6,$C259,0)-IF($I259=BE$6,$C259,0)</f>
        <v>0</v>
      </c>
      <c r="BF259" s="10">
        <f>+IF($H259=BF$6,$C259,0)-IF($I259=BF$6,$C259,0)</f>
        <v>0</v>
      </c>
      <c r="BG259" s="10">
        <f>+IF($H259=BG$6,$C259,0)-IF($I259=BG$6,$C259,0)</f>
        <v>0</v>
      </c>
      <c r="BH259" s="10">
        <f>+IF($H259=BH$6,$C259,0)-IF($I259=BH$6,$C259,0)</f>
        <v>0</v>
      </c>
      <c r="BI259" s="10">
        <f>+IF($H259=BI$6,$G259,0)-IF($I259=BI$6,$G259,0)</f>
        <v>0</v>
      </c>
      <c r="BJ259" s="10">
        <f>+IF($H259=BJ$6,$G259,0)-IF($I259=BJ$6,$G259,0)</f>
        <v>0</v>
      </c>
      <c r="BK259" s="10">
        <f>+IF($H259=BK$6,$G259,0)-IF($I259=BK$6,$G259,0)</f>
        <v>0</v>
      </c>
      <c r="BL259" s="10">
        <f>+IF($H259=BL$6,$G259,0)-IF($I259=BL$6,$G259,0)</f>
        <v>0</v>
      </c>
      <c r="BM259" s="10">
        <f>+IF($H259=BM$6,$G259,0)-IF($I259=BM$6,$G259,0)</f>
        <v>0</v>
      </c>
      <c r="BN259" s="10">
        <f>+IF($H259=BN$6,$G259,0)-IF($I259=BN$6,$G259,0)</f>
        <v>0</v>
      </c>
      <c r="BO259" s="10">
        <f>+IF($H259=BO$6,$G259,0)-IF($I259=BO$6,$G259,0)</f>
        <v>0</v>
      </c>
      <c r="BP259" s="10">
        <f>+IF($H259=BP$6,$G259,0)-IF($I259=BP$6,$G259,0)</f>
        <v>0</v>
      </c>
      <c r="BQ259" s="10">
        <f>+IF($H259=BQ$6,$G259,0)-IF($I259=BQ$6,$G259,0)</f>
        <v>0</v>
      </c>
      <c r="BR259" s="10">
        <f>SUM(J259:BQ259)</f>
        <v>0</v>
      </c>
    </row>
    <row r="260" spans="2:70" s="9" customFormat="1" x14ac:dyDescent="0.25">
      <c r="B260" s="16"/>
      <c r="C260" s="11"/>
      <c r="D260" s="11"/>
      <c r="E260" s="11">
        <f>ROUND(IF(D260='[1]Liste choix'!$C$8,0,IF($H260=$S$6,(C260/1.14975*0.05*0.5),C260/1.14975*0.05)),2)</f>
        <v>0</v>
      </c>
      <c r="F260" s="11">
        <f>ROUND(IF(D260='[1]Liste choix'!$C$8,0,IF($H260=$S$6,C260/1.14975*0.09975*0.5,C260/1.14975*0.09975)),2)</f>
        <v>0</v>
      </c>
      <c r="G260" s="11">
        <f>C260-E260-F260</f>
        <v>0</v>
      </c>
      <c r="J260" s="10">
        <f>+IF($H260=$J$6,$G260,0)-IF($I260=$J$6,$G260,0)</f>
        <v>0</v>
      </c>
      <c r="K260" s="10">
        <f>+IF($H260=K$6,$G260,0)-IF($I260=K$6,$G260,0)</f>
        <v>0</v>
      </c>
      <c r="L260" s="10">
        <f>+IF($H260=L$6,$G260,0)-IF($I260=L$6,$G260,0)</f>
        <v>0</v>
      </c>
      <c r="M260" s="10">
        <f>+IF($H260=M$6,$G260,0)-IF($I260=M$6,$G260,0)</f>
        <v>0</v>
      </c>
      <c r="N260" s="10">
        <f>+IF($H260=N$6,$G260,0)-IF($I260=N$6,$G260,0)</f>
        <v>0</v>
      </c>
      <c r="O260" s="10">
        <f>+IF($H260=O$6,$G260,0)-IF($I260=O$6,$G260,0)</f>
        <v>0</v>
      </c>
      <c r="P260" s="10">
        <f>+IF($H260=P$6,$G260,0)-IF($I260=P$6,$G260,0)</f>
        <v>0</v>
      </c>
      <c r="Q260" s="10">
        <f>+IF($H260=Q$6,$G260,0)-IF($I260=Q$6,$G260,0)</f>
        <v>0</v>
      </c>
      <c r="R260" s="10">
        <f>+IF($H260=R$6,$G260,0)-IF($I260=R$6,$G260,0)</f>
        <v>0</v>
      </c>
      <c r="S260" s="10">
        <f>+IF($H260=S$6,$G260,0)-IF($I260=S$6,$G260,0)</f>
        <v>0</v>
      </c>
      <c r="T260" s="10">
        <f>+IF($H260=T$6,$G260,0)-IF($I260=T$6,$G260,0)</f>
        <v>0</v>
      </c>
      <c r="U260" s="10">
        <f>+IF($H260=U$6,$G260,0)-IF($I260=U$6,$G260,0)</f>
        <v>0</v>
      </c>
      <c r="V260" s="10">
        <f>+IF($H260=V$6,$G260,0)-IF($I260=V$6,$G260,0)</f>
        <v>0</v>
      </c>
      <c r="W260" s="10">
        <f>+IF($H260=W$6,$G260,0)-IF($I260=W$6,$G260,0)</f>
        <v>0</v>
      </c>
      <c r="X260" s="10">
        <f>+IF($H260=X$6,$G260,0)-IF($I260=X$6,$G260,0)</f>
        <v>0</v>
      </c>
      <c r="Y260" s="10">
        <f>+IF($H260=Y$6,$G260,0)-IF($I260=Y$6,$G260,0)</f>
        <v>0</v>
      </c>
      <c r="Z260" s="10">
        <f>+IF($H260=Z$6,$G260,0)-IF($I260=Z$6,$G260,0)</f>
        <v>0</v>
      </c>
      <c r="AA260" s="10">
        <f>+IF($H260=AA$6,$G260,0)-IF($I260=AA$6,$G260,0)</f>
        <v>0</v>
      </c>
      <c r="AB260" s="10">
        <f>+IF($H260=AB$6,$G260,0)-IF($I260=AB$6,$G260,0)</f>
        <v>0</v>
      </c>
      <c r="AC260" s="10">
        <f>+IF($H260=AC$6,$G260,0)-IF($I260=AC$6,$G260,0)</f>
        <v>0</v>
      </c>
      <c r="AD260" s="10">
        <f>+IF($H260=AD$6,$G260,0)-IF($I260=AD$6,$G260,0)</f>
        <v>0</v>
      </c>
      <c r="AE260" s="10">
        <f>+IF($H260=AE$6,$G260,0)-IF($I260=AE$6,$G260,0)</f>
        <v>0</v>
      </c>
      <c r="AF260" s="10">
        <f>+IF($H260=AF$6,$G260,0)-IF($I260=AF$6,$G260,0)</f>
        <v>0</v>
      </c>
      <c r="AG260" s="10">
        <f>+IF($H260=AG$6,$C260,0)-IF($I260=AG$6,$C260,0)</f>
        <v>0</v>
      </c>
      <c r="AH260" s="10">
        <f>+IF($H260=AH$6,$C260,0)-IF($I260=AH$6,$C260,0)</f>
        <v>0</v>
      </c>
      <c r="AI260" s="10">
        <f>+IF($H260=AI$6,$C260,0)-IF($I260=AI$6,$C260,0)</f>
        <v>0</v>
      </c>
      <c r="AJ260" s="10">
        <f>+IF($H260=AJ$6,$C260,0)-IF($I260=AJ$6,$C260,0)</f>
        <v>0</v>
      </c>
      <c r="AK260" s="10">
        <f>IF(D260="payée",$E260,0)</f>
        <v>0</v>
      </c>
      <c r="AL260" s="10">
        <f>IF(D260="payée",$F260,0)</f>
        <v>0</v>
      </c>
      <c r="AM260" s="10">
        <f>IF(D260="perçue",-$E260,0)</f>
        <v>0</v>
      </c>
      <c r="AN260" s="10">
        <f>IF(D260="perçue",-$F260,0)</f>
        <v>0</v>
      </c>
      <c r="AO260" s="10">
        <f>+IF($H260=AO$6,$G260,0)-IF($I260=AO$6,$G260,0)</f>
        <v>0</v>
      </c>
      <c r="AP260" s="10">
        <f>+IF($H260=AP$6,$G260,0)-IF($I260=AP$6,$G260,0)</f>
        <v>0</v>
      </c>
      <c r="AQ260" s="10">
        <f>+IF($H260=AQ$6,$G260,0)-IF($I260=AQ$6,$G260,0)</f>
        <v>0</v>
      </c>
      <c r="AR260" s="10">
        <f>+IF($H260=AR$6,$G260,0)-IF($I260=AR$6,$G260,0)</f>
        <v>0</v>
      </c>
      <c r="AS260" s="10">
        <f>+IF($H260=AS$6,$G260,0)-IF($I260=AS$6,$G260,0)</f>
        <v>0</v>
      </c>
      <c r="AT260" s="10">
        <f>+IF($H260=AT$6,$G260,0)-IF($I260=AT$6,$G260,0)</f>
        <v>0</v>
      </c>
      <c r="AU260" s="10">
        <f>+IF($H260=AU$6,$G260,0)-IF($I260=AU$6,$G260,0)</f>
        <v>0</v>
      </c>
      <c r="AV260" s="10">
        <f>+IF($H260=AV$6,$G260,0)-IF($I260=AV$6,$G260,0)</f>
        <v>0</v>
      </c>
      <c r="AW260" s="10">
        <f>+IF($H260=AW$6,$G260,0)-IF($I260=AW$6,$G260,0)</f>
        <v>0</v>
      </c>
      <c r="AX260" s="10">
        <f>+IF($H260=AX$6,$G260,0)-IF($I260=AX$6,$G260,0)</f>
        <v>0</v>
      </c>
      <c r="AY260" s="10">
        <f>+IF($H260=AY$6,$G260,0)-IF($I260=AY$6,$G260,0)</f>
        <v>0</v>
      </c>
      <c r="AZ260" s="10">
        <f>+IF($H260=AZ$6,$G260,0)-IF($I260=AZ$6,$G260,0)</f>
        <v>0</v>
      </c>
      <c r="BA260" s="10">
        <f>+IF($H260=BA$6,$C260,0)-IF($I260=BA$6,$C260,0)</f>
        <v>0</v>
      </c>
      <c r="BB260" s="10">
        <f>+IF($H260=BB$6,$C260,0)-IF($I260=BB$6,$C260,0)</f>
        <v>0</v>
      </c>
      <c r="BC260" s="10">
        <f>+IF($H260=BC$6,$C260,0)-IF($I260=BC$6,$C260,0)</f>
        <v>0</v>
      </c>
      <c r="BD260" s="10">
        <f>+IF($H260=BD$6,$C260,0)-IF($I260=BD$6,$C260,0)</f>
        <v>0</v>
      </c>
      <c r="BE260" s="10">
        <f>+IF($H260=BE$6,$C260,0)-IF($I260=BE$6,$C260,0)</f>
        <v>0</v>
      </c>
      <c r="BF260" s="10">
        <f>+IF($H260=BF$6,$C260,0)-IF($I260=BF$6,$C260,0)</f>
        <v>0</v>
      </c>
      <c r="BG260" s="10">
        <f>+IF($H260=BG$6,$C260,0)-IF($I260=BG$6,$C260,0)</f>
        <v>0</v>
      </c>
      <c r="BH260" s="10">
        <f>+IF($H260=BH$6,$C260,0)-IF($I260=BH$6,$C260,0)</f>
        <v>0</v>
      </c>
      <c r="BI260" s="10">
        <f>+IF($H260=BI$6,$G260,0)-IF($I260=BI$6,$G260,0)</f>
        <v>0</v>
      </c>
      <c r="BJ260" s="10">
        <f>+IF($H260=BJ$6,$G260,0)-IF($I260=BJ$6,$G260,0)</f>
        <v>0</v>
      </c>
      <c r="BK260" s="10">
        <f>+IF($H260=BK$6,$G260,0)-IF($I260=BK$6,$G260,0)</f>
        <v>0</v>
      </c>
      <c r="BL260" s="10">
        <f>+IF($H260=BL$6,$G260,0)-IF($I260=BL$6,$G260,0)</f>
        <v>0</v>
      </c>
      <c r="BM260" s="10">
        <f>+IF($H260=BM$6,$G260,0)-IF($I260=BM$6,$G260,0)</f>
        <v>0</v>
      </c>
      <c r="BN260" s="10">
        <f>+IF($H260=BN$6,$G260,0)-IF($I260=BN$6,$G260,0)</f>
        <v>0</v>
      </c>
      <c r="BO260" s="10">
        <f>+IF($H260=BO$6,$G260,0)-IF($I260=BO$6,$G260,0)</f>
        <v>0</v>
      </c>
      <c r="BP260" s="10">
        <f>+IF($H260=BP$6,$G260,0)-IF($I260=BP$6,$G260,0)</f>
        <v>0</v>
      </c>
      <c r="BQ260" s="10">
        <f>+IF($H260=BQ$6,$G260,0)-IF($I260=BQ$6,$G260,0)</f>
        <v>0</v>
      </c>
      <c r="BR260" s="10">
        <f>SUM(J260:BQ260)</f>
        <v>0</v>
      </c>
    </row>
    <row r="261" spans="2:70" s="9" customFormat="1" x14ac:dyDescent="0.25">
      <c r="B261" s="16"/>
      <c r="C261" s="11"/>
      <c r="D261" s="11"/>
      <c r="E261" s="11">
        <f>ROUND(IF(D261='[1]Liste choix'!$C$8,0,IF($H261=$S$6,(C261/1.14975*0.05*0.5),C261/1.14975*0.05)),2)</f>
        <v>0</v>
      </c>
      <c r="F261" s="11">
        <f>ROUND(IF(D261='[1]Liste choix'!$C$8,0,IF($H261=$S$6,C261/1.14975*0.09975*0.5,C261/1.14975*0.09975)),2)</f>
        <v>0</v>
      </c>
      <c r="G261" s="11">
        <f>C261-E261-F261</f>
        <v>0</v>
      </c>
      <c r="J261" s="10">
        <f>+IF($H261=$J$6,$G261,0)-IF($I261=$J$6,$G261,0)</f>
        <v>0</v>
      </c>
      <c r="K261" s="10">
        <f>+IF($H261=K$6,$G261,0)-IF($I261=K$6,$G261,0)</f>
        <v>0</v>
      </c>
      <c r="L261" s="10">
        <f>+IF($H261=L$6,$G261,0)-IF($I261=L$6,$G261,0)</f>
        <v>0</v>
      </c>
      <c r="M261" s="10">
        <f>+IF($H261=M$6,$G261,0)-IF($I261=M$6,$G261,0)</f>
        <v>0</v>
      </c>
      <c r="N261" s="10">
        <f>+IF($H261=N$6,$G261,0)-IF($I261=N$6,$G261,0)</f>
        <v>0</v>
      </c>
      <c r="O261" s="10">
        <f>+IF($H261=O$6,$G261,0)-IF($I261=O$6,$G261,0)</f>
        <v>0</v>
      </c>
      <c r="P261" s="10">
        <f>+IF($H261=P$6,$G261,0)-IF($I261=P$6,$G261,0)</f>
        <v>0</v>
      </c>
      <c r="Q261" s="10">
        <f>+IF($H261=Q$6,$G261,0)-IF($I261=Q$6,$G261,0)</f>
        <v>0</v>
      </c>
      <c r="R261" s="10">
        <f>+IF($H261=R$6,$G261,0)-IF($I261=R$6,$G261,0)</f>
        <v>0</v>
      </c>
      <c r="S261" s="10">
        <f>+IF($H261=S$6,$G261,0)-IF($I261=S$6,$G261,0)</f>
        <v>0</v>
      </c>
      <c r="T261" s="10">
        <f>+IF($H261=T$6,$G261,0)-IF($I261=T$6,$G261,0)</f>
        <v>0</v>
      </c>
      <c r="U261" s="10">
        <f>+IF($H261=U$6,$G261,0)-IF($I261=U$6,$G261,0)</f>
        <v>0</v>
      </c>
      <c r="V261" s="10">
        <f>+IF($H261=V$6,$G261,0)-IF($I261=V$6,$G261,0)</f>
        <v>0</v>
      </c>
      <c r="W261" s="10">
        <f>+IF($H261=W$6,$G261,0)-IF($I261=W$6,$G261,0)</f>
        <v>0</v>
      </c>
      <c r="X261" s="10">
        <f>+IF($H261=X$6,$G261,0)-IF($I261=X$6,$G261,0)</f>
        <v>0</v>
      </c>
      <c r="Y261" s="10">
        <f>+IF($H261=Y$6,$G261,0)-IF($I261=Y$6,$G261,0)</f>
        <v>0</v>
      </c>
      <c r="Z261" s="10">
        <f>+IF($H261=Z$6,$G261,0)-IF($I261=Z$6,$G261,0)</f>
        <v>0</v>
      </c>
      <c r="AA261" s="10">
        <f>+IF($H261=AA$6,$G261,0)-IF($I261=AA$6,$G261,0)</f>
        <v>0</v>
      </c>
      <c r="AB261" s="10">
        <f>+IF($H261=AB$6,$G261,0)-IF($I261=AB$6,$G261,0)</f>
        <v>0</v>
      </c>
      <c r="AC261" s="10">
        <f>+IF($H261=AC$6,$G261,0)-IF($I261=AC$6,$G261,0)</f>
        <v>0</v>
      </c>
      <c r="AD261" s="10">
        <f>+IF($H261=AD$6,$G261,0)-IF($I261=AD$6,$G261,0)</f>
        <v>0</v>
      </c>
      <c r="AE261" s="10">
        <f>+IF($H261=AE$6,$G261,0)-IF($I261=AE$6,$G261,0)</f>
        <v>0</v>
      </c>
      <c r="AF261" s="10">
        <f>+IF($H261=AF$6,$G261,0)-IF($I261=AF$6,$G261,0)</f>
        <v>0</v>
      </c>
      <c r="AG261" s="10">
        <f>+IF($H261=AG$6,$C261,0)-IF($I261=AG$6,$C261,0)</f>
        <v>0</v>
      </c>
      <c r="AH261" s="10">
        <f>+IF($H261=AH$6,$C261,0)-IF($I261=AH$6,$C261,0)</f>
        <v>0</v>
      </c>
      <c r="AI261" s="10">
        <f>+IF($H261=AI$6,$C261,0)-IF($I261=AI$6,$C261,0)</f>
        <v>0</v>
      </c>
      <c r="AJ261" s="10">
        <f>+IF($H261=AJ$6,$C261,0)-IF($I261=AJ$6,$C261,0)</f>
        <v>0</v>
      </c>
      <c r="AK261" s="10">
        <f>IF(D261="payée",$E261,0)</f>
        <v>0</v>
      </c>
      <c r="AL261" s="10">
        <f>IF(D261="payée",$F261,0)</f>
        <v>0</v>
      </c>
      <c r="AM261" s="10">
        <f>IF(D261="perçue",-$E261,0)</f>
        <v>0</v>
      </c>
      <c r="AN261" s="10">
        <f>IF(D261="perçue",-$F261,0)</f>
        <v>0</v>
      </c>
      <c r="AO261" s="10">
        <f>+IF($H261=AO$6,$G261,0)-IF($I261=AO$6,$G261,0)</f>
        <v>0</v>
      </c>
      <c r="AP261" s="10">
        <f>+IF($H261=AP$6,$G261,0)-IF($I261=AP$6,$G261,0)</f>
        <v>0</v>
      </c>
      <c r="AQ261" s="10">
        <f>+IF($H261=AQ$6,$G261,0)-IF($I261=AQ$6,$G261,0)</f>
        <v>0</v>
      </c>
      <c r="AR261" s="10">
        <f>+IF($H261=AR$6,$G261,0)-IF($I261=AR$6,$G261,0)</f>
        <v>0</v>
      </c>
      <c r="AS261" s="10">
        <f>+IF($H261=AS$6,$G261,0)-IF($I261=AS$6,$G261,0)</f>
        <v>0</v>
      </c>
      <c r="AT261" s="10">
        <f>+IF($H261=AT$6,$G261,0)-IF($I261=AT$6,$G261,0)</f>
        <v>0</v>
      </c>
      <c r="AU261" s="10">
        <f>+IF($H261=AU$6,$G261,0)-IF($I261=AU$6,$G261,0)</f>
        <v>0</v>
      </c>
      <c r="AV261" s="10">
        <f>+IF($H261=AV$6,$G261,0)-IF($I261=AV$6,$G261,0)</f>
        <v>0</v>
      </c>
      <c r="AW261" s="10">
        <f>+IF($H261=AW$6,$G261,0)-IF($I261=AW$6,$G261,0)</f>
        <v>0</v>
      </c>
      <c r="AX261" s="10">
        <f>+IF($H261=AX$6,$G261,0)-IF($I261=AX$6,$G261,0)</f>
        <v>0</v>
      </c>
      <c r="AY261" s="10">
        <f>+IF($H261=AY$6,$G261,0)-IF($I261=AY$6,$G261,0)</f>
        <v>0</v>
      </c>
      <c r="AZ261" s="10">
        <f>+IF($H261=AZ$6,$G261,0)-IF($I261=AZ$6,$G261,0)</f>
        <v>0</v>
      </c>
      <c r="BA261" s="10">
        <f>+IF($H261=BA$6,$C261,0)-IF($I261=BA$6,$C261,0)</f>
        <v>0</v>
      </c>
      <c r="BB261" s="10">
        <f>+IF($H261=BB$6,$C261,0)-IF($I261=BB$6,$C261,0)</f>
        <v>0</v>
      </c>
      <c r="BC261" s="10">
        <f>+IF($H261=BC$6,$C261,0)-IF($I261=BC$6,$C261,0)</f>
        <v>0</v>
      </c>
      <c r="BD261" s="10">
        <f>+IF($H261=BD$6,$C261,0)-IF($I261=BD$6,$C261,0)</f>
        <v>0</v>
      </c>
      <c r="BE261" s="10">
        <f>+IF($H261=BE$6,$C261,0)-IF($I261=BE$6,$C261,0)</f>
        <v>0</v>
      </c>
      <c r="BF261" s="10">
        <f>+IF($H261=BF$6,$C261,0)-IF($I261=BF$6,$C261,0)</f>
        <v>0</v>
      </c>
      <c r="BG261" s="10">
        <f>+IF($H261=BG$6,$C261,0)-IF($I261=BG$6,$C261,0)</f>
        <v>0</v>
      </c>
      <c r="BH261" s="10">
        <f>+IF($H261=BH$6,$C261,0)-IF($I261=BH$6,$C261,0)</f>
        <v>0</v>
      </c>
      <c r="BI261" s="10">
        <f>+IF($H261=BI$6,$G261,0)-IF($I261=BI$6,$G261,0)</f>
        <v>0</v>
      </c>
      <c r="BJ261" s="10">
        <f>+IF($H261=BJ$6,$G261,0)-IF($I261=BJ$6,$G261,0)</f>
        <v>0</v>
      </c>
      <c r="BK261" s="10">
        <f>+IF($H261=BK$6,$G261,0)-IF($I261=BK$6,$G261,0)</f>
        <v>0</v>
      </c>
      <c r="BL261" s="10">
        <f>+IF($H261=BL$6,$G261,0)-IF($I261=BL$6,$G261,0)</f>
        <v>0</v>
      </c>
      <c r="BM261" s="10">
        <f>+IF($H261=BM$6,$G261,0)-IF($I261=BM$6,$G261,0)</f>
        <v>0</v>
      </c>
      <c r="BN261" s="10">
        <f>+IF($H261=BN$6,$G261,0)-IF($I261=BN$6,$G261,0)</f>
        <v>0</v>
      </c>
      <c r="BO261" s="10">
        <f>+IF($H261=BO$6,$G261,0)-IF($I261=BO$6,$G261,0)</f>
        <v>0</v>
      </c>
      <c r="BP261" s="10">
        <f>+IF($H261=BP$6,$G261,0)-IF($I261=BP$6,$G261,0)</f>
        <v>0</v>
      </c>
      <c r="BQ261" s="10">
        <f>+IF($H261=BQ$6,$G261,0)-IF($I261=BQ$6,$G261,0)</f>
        <v>0</v>
      </c>
      <c r="BR261" s="10">
        <f>SUM(J261:BQ261)</f>
        <v>0</v>
      </c>
    </row>
    <row r="262" spans="2:70" s="9" customFormat="1" x14ac:dyDescent="0.25">
      <c r="B262" s="16"/>
      <c r="C262" s="11"/>
      <c r="D262" s="11"/>
      <c r="E262" s="11">
        <f>ROUND(IF(D262='[1]Liste choix'!$C$8,0,IF($H262=$S$6,(C262/1.14975*0.05*0.5),C262/1.14975*0.05)),2)</f>
        <v>0</v>
      </c>
      <c r="F262" s="11">
        <f>ROUND(IF(D262='[1]Liste choix'!$C$8,0,IF($H262=$S$6,C262/1.14975*0.09975*0.5,C262/1.14975*0.09975)),2)</f>
        <v>0</v>
      </c>
      <c r="G262" s="11">
        <f>C262-E262-F262</f>
        <v>0</v>
      </c>
      <c r="J262" s="10">
        <f>+IF($H262=$J$6,$G262,0)-IF($I262=$J$6,$G262,0)</f>
        <v>0</v>
      </c>
      <c r="K262" s="10">
        <f>+IF($H262=K$6,$G262,0)-IF($I262=K$6,$G262,0)</f>
        <v>0</v>
      </c>
      <c r="L262" s="10">
        <f>+IF($H262=L$6,$G262,0)-IF($I262=L$6,$G262,0)</f>
        <v>0</v>
      </c>
      <c r="M262" s="10">
        <f>+IF($H262=M$6,$G262,0)-IF($I262=M$6,$G262,0)</f>
        <v>0</v>
      </c>
      <c r="N262" s="10">
        <f>+IF($H262=N$6,$G262,0)-IF($I262=N$6,$G262,0)</f>
        <v>0</v>
      </c>
      <c r="O262" s="10">
        <f>+IF($H262=O$6,$G262,0)-IF($I262=O$6,$G262,0)</f>
        <v>0</v>
      </c>
      <c r="P262" s="10">
        <f>+IF($H262=P$6,$G262,0)-IF($I262=P$6,$G262,0)</f>
        <v>0</v>
      </c>
      <c r="Q262" s="10">
        <f>+IF($H262=Q$6,$G262,0)-IF($I262=Q$6,$G262,0)</f>
        <v>0</v>
      </c>
      <c r="R262" s="10">
        <f>+IF($H262=R$6,$G262,0)-IF($I262=R$6,$G262,0)</f>
        <v>0</v>
      </c>
      <c r="S262" s="10">
        <f>+IF($H262=S$6,$G262,0)-IF($I262=S$6,$G262,0)</f>
        <v>0</v>
      </c>
      <c r="T262" s="10">
        <f>+IF($H262=T$6,$G262,0)-IF($I262=T$6,$G262,0)</f>
        <v>0</v>
      </c>
      <c r="U262" s="10">
        <f>+IF($H262=U$6,$G262,0)-IF($I262=U$6,$G262,0)</f>
        <v>0</v>
      </c>
      <c r="V262" s="10">
        <f>+IF($H262=V$6,$G262,0)-IF($I262=V$6,$G262,0)</f>
        <v>0</v>
      </c>
      <c r="W262" s="10">
        <f>+IF($H262=W$6,$G262,0)-IF($I262=W$6,$G262,0)</f>
        <v>0</v>
      </c>
      <c r="X262" s="10">
        <f>+IF($H262=X$6,$G262,0)-IF($I262=X$6,$G262,0)</f>
        <v>0</v>
      </c>
      <c r="Y262" s="10">
        <f>+IF($H262=Y$6,$G262,0)-IF($I262=Y$6,$G262,0)</f>
        <v>0</v>
      </c>
      <c r="Z262" s="10">
        <f>+IF($H262=Z$6,$G262,0)-IF($I262=Z$6,$G262,0)</f>
        <v>0</v>
      </c>
      <c r="AA262" s="10">
        <f>+IF($H262=AA$6,$G262,0)-IF($I262=AA$6,$G262,0)</f>
        <v>0</v>
      </c>
      <c r="AB262" s="10">
        <f>+IF($H262=AB$6,$G262,0)-IF($I262=AB$6,$G262,0)</f>
        <v>0</v>
      </c>
      <c r="AC262" s="10">
        <f>+IF($H262=AC$6,$G262,0)-IF($I262=AC$6,$G262,0)</f>
        <v>0</v>
      </c>
      <c r="AD262" s="10">
        <f>+IF($H262=AD$6,$G262,0)-IF($I262=AD$6,$G262,0)</f>
        <v>0</v>
      </c>
      <c r="AE262" s="10">
        <f>+IF($H262=AE$6,$G262,0)-IF($I262=AE$6,$G262,0)</f>
        <v>0</v>
      </c>
      <c r="AF262" s="10">
        <f>+IF($H262=AF$6,$G262,0)-IF($I262=AF$6,$G262,0)</f>
        <v>0</v>
      </c>
      <c r="AG262" s="10">
        <f>+IF($H262=AG$6,$C262,0)-IF($I262=AG$6,$C262,0)</f>
        <v>0</v>
      </c>
      <c r="AH262" s="10">
        <f>+IF($H262=AH$6,$C262,0)-IF($I262=AH$6,$C262,0)</f>
        <v>0</v>
      </c>
      <c r="AI262" s="10">
        <f>+IF($H262=AI$6,$C262,0)-IF($I262=AI$6,$C262,0)</f>
        <v>0</v>
      </c>
      <c r="AJ262" s="10">
        <f>+IF($H262=AJ$6,$C262,0)-IF($I262=AJ$6,$C262,0)</f>
        <v>0</v>
      </c>
      <c r="AK262" s="10">
        <f>IF(D262="payée",$E262,0)</f>
        <v>0</v>
      </c>
      <c r="AL262" s="10">
        <f>IF(D262="payée",$F262,0)</f>
        <v>0</v>
      </c>
      <c r="AM262" s="10">
        <f>IF(D262="perçue",-$E262,0)</f>
        <v>0</v>
      </c>
      <c r="AN262" s="10">
        <f>IF(D262="perçue",-$F262,0)</f>
        <v>0</v>
      </c>
      <c r="AO262" s="10">
        <f>+IF($H262=AO$6,$G262,0)-IF($I262=AO$6,$G262,0)</f>
        <v>0</v>
      </c>
      <c r="AP262" s="10">
        <f>+IF($H262=AP$6,$G262,0)-IF($I262=AP$6,$G262,0)</f>
        <v>0</v>
      </c>
      <c r="AQ262" s="10">
        <f>+IF($H262=AQ$6,$G262,0)-IF($I262=AQ$6,$G262,0)</f>
        <v>0</v>
      </c>
      <c r="AR262" s="10">
        <f>+IF($H262=AR$6,$G262,0)-IF($I262=AR$6,$G262,0)</f>
        <v>0</v>
      </c>
      <c r="AS262" s="10">
        <f>+IF($H262=AS$6,$G262,0)-IF($I262=AS$6,$G262,0)</f>
        <v>0</v>
      </c>
      <c r="AT262" s="10">
        <f>+IF($H262=AT$6,$G262,0)-IF($I262=AT$6,$G262,0)</f>
        <v>0</v>
      </c>
      <c r="AU262" s="10">
        <f>+IF($H262=AU$6,$G262,0)-IF($I262=AU$6,$G262,0)</f>
        <v>0</v>
      </c>
      <c r="AV262" s="10">
        <f>+IF($H262=AV$6,$G262,0)-IF($I262=AV$6,$G262,0)</f>
        <v>0</v>
      </c>
      <c r="AW262" s="10">
        <f>+IF($H262=AW$6,$G262,0)-IF($I262=AW$6,$G262,0)</f>
        <v>0</v>
      </c>
      <c r="AX262" s="10">
        <f>+IF($H262=AX$6,$G262,0)-IF($I262=AX$6,$G262,0)</f>
        <v>0</v>
      </c>
      <c r="AY262" s="10">
        <f>+IF($H262=AY$6,$G262,0)-IF($I262=AY$6,$G262,0)</f>
        <v>0</v>
      </c>
      <c r="AZ262" s="10">
        <f>+IF($H262=AZ$6,$G262,0)-IF($I262=AZ$6,$G262,0)</f>
        <v>0</v>
      </c>
      <c r="BA262" s="10">
        <f>+IF($H262=BA$6,$C262,0)-IF($I262=BA$6,$C262,0)</f>
        <v>0</v>
      </c>
      <c r="BB262" s="10">
        <f>+IF($H262=BB$6,$C262,0)-IF($I262=BB$6,$C262,0)</f>
        <v>0</v>
      </c>
      <c r="BC262" s="10">
        <f>+IF($H262=BC$6,$C262,0)-IF($I262=BC$6,$C262,0)</f>
        <v>0</v>
      </c>
      <c r="BD262" s="10">
        <f>+IF($H262=BD$6,$C262,0)-IF($I262=BD$6,$C262,0)</f>
        <v>0</v>
      </c>
      <c r="BE262" s="10">
        <f>+IF($H262=BE$6,$C262,0)-IF($I262=BE$6,$C262,0)</f>
        <v>0</v>
      </c>
      <c r="BF262" s="10">
        <f>+IF($H262=BF$6,$C262,0)-IF($I262=BF$6,$C262,0)</f>
        <v>0</v>
      </c>
      <c r="BG262" s="10">
        <f>+IF($H262=BG$6,$C262,0)-IF($I262=BG$6,$C262,0)</f>
        <v>0</v>
      </c>
      <c r="BH262" s="10">
        <f>+IF($H262=BH$6,$C262,0)-IF($I262=BH$6,$C262,0)</f>
        <v>0</v>
      </c>
      <c r="BI262" s="10">
        <f>+IF($H262=BI$6,$G262,0)-IF($I262=BI$6,$G262,0)</f>
        <v>0</v>
      </c>
      <c r="BJ262" s="10">
        <f>+IF($H262=BJ$6,$G262,0)-IF($I262=BJ$6,$G262,0)</f>
        <v>0</v>
      </c>
      <c r="BK262" s="10">
        <f>+IF($H262=BK$6,$G262,0)-IF($I262=BK$6,$G262,0)</f>
        <v>0</v>
      </c>
      <c r="BL262" s="10">
        <f>+IF($H262=BL$6,$G262,0)-IF($I262=BL$6,$G262,0)</f>
        <v>0</v>
      </c>
      <c r="BM262" s="10">
        <f>+IF($H262=BM$6,$G262,0)-IF($I262=BM$6,$G262,0)</f>
        <v>0</v>
      </c>
      <c r="BN262" s="10">
        <f>+IF($H262=BN$6,$G262,0)-IF($I262=BN$6,$G262,0)</f>
        <v>0</v>
      </c>
      <c r="BO262" s="10">
        <f>+IF($H262=BO$6,$G262,0)-IF($I262=BO$6,$G262,0)</f>
        <v>0</v>
      </c>
      <c r="BP262" s="10">
        <f>+IF($H262=BP$6,$G262,0)-IF($I262=BP$6,$G262,0)</f>
        <v>0</v>
      </c>
      <c r="BQ262" s="10">
        <f>+IF($H262=BQ$6,$G262,0)-IF($I262=BQ$6,$G262,0)</f>
        <v>0</v>
      </c>
      <c r="BR262" s="10">
        <f>SUM(J262:BQ262)</f>
        <v>0</v>
      </c>
    </row>
    <row r="263" spans="2:70" s="9" customFormat="1" x14ac:dyDescent="0.25">
      <c r="B263" s="16"/>
      <c r="C263" s="11"/>
      <c r="D263" s="11"/>
      <c r="E263" s="11">
        <f>ROUND(IF(D263='[1]Liste choix'!$C$8,0,IF($H263=$S$6,(C263/1.14975*0.05*0.5),C263/1.14975*0.05)),2)</f>
        <v>0</v>
      </c>
      <c r="F263" s="11">
        <f>ROUND(IF(D263='[1]Liste choix'!$C$8,0,IF($H263=$S$6,C263/1.14975*0.09975*0.5,C263/1.14975*0.09975)),2)</f>
        <v>0</v>
      </c>
      <c r="G263" s="11">
        <f>C263-E263-F263</f>
        <v>0</v>
      </c>
      <c r="J263" s="10">
        <f>+IF($H263=$J$6,$G263,0)-IF($I263=$J$6,$G263,0)</f>
        <v>0</v>
      </c>
      <c r="K263" s="10">
        <f>+IF($H263=K$6,$G263,0)-IF($I263=K$6,$G263,0)</f>
        <v>0</v>
      </c>
      <c r="L263" s="10">
        <f>+IF($H263=L$6,$G263,0)-IF($I263=L$6,$G263,0)</f>
        <v>0</v>
      </c>
      <c r="M263" s="10">
        <f>+IF($H263=M$6,$G263,0)-IF($I263=M$6,$G263,0)</f>
        <v>0</v>
      </c>
      <c r="N263" s="10">
        <f>+IF($H263=N$6,$G263,0)-IF($I263=N$6,$G263,0)</f>
        <v>0</v>
      </c>
      <c r="O263" s="10">
        <f>+IF($H263=O$6,$G263,0)-IF($I263=O$6,$G263,0)</f>
        <v>0</v>
      </c>
      <c r="P263" s="10">
        <f>+IF($H263=P$6,$G263,0)-IF($I263=P$6,$G263,0)</f>
        <v>0</v>
      </c>
      <c r="Q263" s="10">
        <f>+IF($H263=Q$6,$G263,0)-IF($I263=Q$6,$G263,0)</f>
        <v>0</v>
      </c>
      <c r="R263" s="10">
        <f>+IF($H263=R$6,$G263,0)-IF($I263=R$6,$G263,0)</f>
        <v>0</v>
      </c>
      <c r="S263" s="10">
        <f>+IF($H263=S$6,$G263,0)-IF($I263=S$6,$G263,0)</f>
        <v>0</v>
      </c>
      <c r="T263" s="10">
        <f>+IF($H263=T$6,$G263,0)-IF($I263=T$6,$G263,0)</f>
        <v>0</v>
      </c>
      <c r="U263" s="10">
        <f>+IF($H263=U$6,$G263,0)-IF($I263=U$6,$G263,0)</f>
        <v>0</v>
      </c>
      <c r="V263" s="10">
        <f>+IF($H263=V$6,$G263,0)-IF($I263=V$6,$G263,0)</f>
        <v>0</v>
      </c>
      <c r="W263" s="10">
        <f>+IF($H263=W$6,$G263,0)-IF($I263=W$6,$G263,0)</f>
        <v>0</v>
      </c>
      <c r="X263" s="10">
        <f>+IF($H263=X$6,$G263,0)-IF($I263=X$6,$G263,0)</f>
        <v>0</v>
      </c>
      <c r="Y263" s="10">
        <f>+IF($H263=Y$6,$G263,0)-IF($I263=Y$6,$G263,0)</f>
        <v>0</v>
      </c>
      <c r="Z263" s="10">
        <f>+IF($H263=Z$6,$G263,0)-IF($I263=Z$6,$G263,0)</f>
        <v>0</v>
      </c>
      <c r="AA263" s="10">
        <f>+IF($H263=AA$6,$G263,0)-IF($I263=AA$6,$G263,0)</f>
        <v>0</v>
      </c>
      <c r="AB263" s="10">
        <f>+IF($H263=AB$6,$G263,0)-IF($I263=AB$6,$G263,0)</f>
        <v>0</v>
      </c>
      <c r="AC263" s="10">
        <f>+IF($H263=AC$6,$G263,0)-IF($I263=AC$6,$G263,0)</f>
        <v>0</v>
      </c>
      <c r="AD263" s="10">
        <f>+IF($H263=AD$6,$G263,0)-IF($I263=AD$6,$G263,0)</f>
        <v>0</v>
      </c>
      <c r="AE263" s="10">
        <f>+IF($H263=AE$6,$G263,0)-IF($I263=AE$6,$G263,0)</f>
        <v>0</v>
      </c>
      <c r="AF263" s="10">
        <f>+IF($H263=AF$6,$G263,0)-IF($I263=AF$6,$G263,0)</f>
        <v>0</v>
      </c>
      <c r="AG263" s="10">
        <f>+IF($H263=AG$6,$C263,0)-IF($I263=AG$6,$C263,0)</f>
        <v>0</v>
      </c>
      <c r="AH263" s="10">
        <f>+IF($H263=AH$6,$C263,0)-IF($I263=AH$6,$C263,0)</f>
        <v>0</v>
      </c>
      <c r="AI263" s="10">
        <f>+IF($H263=AI$6,$C263,0)-IF($I263=AI$6,$C263,0)</f>
        <v>0</v>
      </c>
      <c r="AJ263" s="10">
        <f>+IF($H263=AJ$6,$C263,0)-IF($I263=AJ$6,$C263,0)</f>
        <v>0</v>
      </c>
      <c r="AK263" s="10">
        <f>IF(D263="payée",$E263,0)</f>
        <v>0</v>
      </c>
      <c r="AL263" s="10">
        <f>IF(D263="payée",$F263,0)</f>
        <v>0</v>
      </c>
      <c r="AM263" s="10">
        <f>IF(D263="perçue",-$E263,0)</f>
        <v>0</v>
      </c>
      <c r="AN263" s="10">
        <f>IF(D263="perçue",-$F263,0)</f>
        <v>0</v>
      </c>
      <c r="AO263" s="10">
        <f>+IF($H263=AO$6,$G263,0)-IF($I263=AO$6,$G263,0)</f>
        <v>0</v>
      </c>
      <c r="AP263" s="10">
        <f>+IF($H263=AP$6,$G263,0)-IF($I263=AP$6,$G263,0)</f>
        <v>0</v>
      </c>
      <c r="AQ263" s="10">
        <f>+IF($H263=AQ$6,$G263,0)-IF($I263=AQ$6,$G263,0)</f>
        <v>0</v>
      </c>
      <c r="AR263" s="10">
        <f>+IF($H263=AR$6,$G263,0)-IF($I263=AR$6,$G263,0)</f>
        <v>0</v>
      </c>
      <c r="AS263" s="10">
        <f>+IF($H263=AS$6,$G263,0)-IF($I263=AS$6,$G263,0)</f>
        <v>0</v>
      </c>
      <c r="AT263" s="10">
        <f>+IF($H263=AT$6,$G263,0)-IF($I263=AT$6,$G263,0)</f>
        <v>0</v>
      </c>
      <c r="AU263" s="10">
        <f>+IF($H263=AU$6,$G263,0)-IF($I263=AU$6,$G263,0)</f>
        <v>0</v>
      </c>
      <c r="AV263" s="10">
        <f>+IF($H263=AV$6,$G263,0)-IF($I263=AV$6,$G263,0)</f>
        <v>0</v>
      </c>
      <c r="AW263" s="10">
        <f>+IF($H263=AW$6,$G263,0)-IF($I263=AW$6,$G263,0)</f>
        <v>0</v>
      </c>
      <c r="AX263" s="10">
        <f>+IF($H263=AX$6,$G263,0)-IF($I263=AX$6,$G263,0)</f>
        <v>0</v>
      </c>
      <c r="AY263" s="10">
        <f>+IF($H263=AY$6,$G263,0)-IF($I263=AY$6,$G263,0)</f>
        <v>0</v>
      </c>
      <c r="AZ263" s="10">
        <f>+IF($H263=AZ$6,$G263,0)-IF($I263=AZ$6,$G263,0)</f>
        <v>0</v>
      </c>
      <c r="BA263" s="10">
        <f>+IF($H263=BA$6,$C263,0)-IF($I263=BA$6,$C263,0)</f>
        <v>0</v>
      </c>
      <c r="BB263" s="10">
        <f>+IF($H263=BB$6,$C263,0)-IF($I263=BB$6,$C263,0)</f>
        <v>0</v>
      </c>
      <c r="BC263" s="10">
        <f>+IF($H263=BC$6,$C263,0)-IF($I263=BC$6,$C263,0)</f>
        <v>0</v>
      </c>
      <c r="BD263" s="10">
        <f>+IF($H263=BD$6,$C263,0)-IF($I263=BD$6,$C263,0)</f>
        <v>0</v>
      </c>
      <c r="BE263" s="10">
        <f>+IF($H263=BE$6,$C263,0)-IF($I263=BE$6,$C263,0)</f>
        <v>0</v>
      </c>
      <c r="BF263" s="10">
        <f>+IF($H263=BF$6,$C263,0)-IF($I263=BF$6,$C263,0)</f>
        <v>0</v>
      </c>
      <c r="BG263" s="10">
        <f>+IF($H263=BG$6,$C263,0)-IF($I263=BG$6,$C263,0)</f>
        <v>0</v>
      </c>
      <c r="BH263" s="10">
        <f>+IF($H263=BH$6,$C263,0)-IF($I263=BH$6,$C263,0)</f>
        <v>0</v>
      </c>
      <c r="BI263" s="10">
        <f>+IF($H263=BI$6,$G263,0)-IF($I263=BI$6,$G263,0)</f>
        <v>0</v>
      </c>
      <c r="BJ263" s="10">
        <f>+IF($H263=BJ$6,$G263,0)-IF($I263=BJ$6,$G263,0)</f>
        <v>0</v>
      </c>
      <c r="BK263" s="10">
        <f>+IF($H263=BK$6,$G263,0)-IF($I263=BK$6,$G263,0)</f>
        <v>0</v>
      </c>
      <c r="BL263" s="10">
        <f>+IF($H263=BL$6,$G263,0)-IF($I263=BL$6,$G263,0)</f>
        <v>0</v>
      </c>
      <c r="BM263" s="10">
        <f>+IF($H263=BM$6,$G263,0)-IF($I263=BM$6,$G263,0)</f>
        <v>0</v>
      </c>
      <c r="BN263" s="10">
        <f>+IF($H263=BN$6,$G263,0)-IF($I263=BN$6,$G263,0)</f>
        <v>0</v>
      </c>
      <c r="BO263" s="10">
        <f>+IF($H263=BO$6,$G263,0)-IF($I263=BO$6,$G263,0)</f>
        <v>0</v>
      </c>
      <c r="BP263" s="10">
        <f>+IF($H263=BP$6,$G263,0)-IF($I263=BP$6,$G263,0)</f>
        <v>0</v>
      </c>
      <c r="BQ263" s="10">
        <f>+IF($H263=BQ$6,$G263,0)-IF($I263=BQ$6,$G263,0)</f>
        <v>0</v>
      </c>
      <c r="BR263" s="10">
        <f>SUM(J263:BQ263)</f>
        <v>0</v>
      </c>
    </row>
    <row r="264" spans="2:70" s="9" customFormat="1" x14ac:dyDescent="0.25">
      <c r="B264" s="16"/>
      <c r="C264" s="11"/>
      <c r="D264" s="11"/>
      <c r="E264" s="11">
        <f>ROUND(IF(D264='[1]Liste choix'!$C$8,0,IF($H264=$S$6,(C264/1.14975*0.05*0.5),C264/1.14975*0.05)),2)</f>
        <v>0</v>
      </c>
      <c r="F264" s="11">
        <f>ROUND(IF(D264='[1]Liste choix'!$C$8,0,IF($H264=$S$6,C264/1.14975*0.09975*0.5,C264/1.14975*0.09975)),2)</f>
        <v>0</v>
      </c>
      <c r="G264" s="11">
        <f>C264-E264-F264</f>
        <v>0</v>
      </c>
      <c r="J264" s="10">
        <f>+IF($H264=$J$6,$G264,0)-IF($I264=$J$6,$G264,0)</f>
        <v>0</v>
      </c>
      <c r="K264" s="10">
        <f>+IF($H264=K$6,$G264,0)-IF($I264=K$6,$G264,0)</f>
        <v>0</v>
      </c>
      <c r="L264" s="10">
        <f>+IF($H264=L$6,$G264,0)-IF($I264=L$6,$G264,0)</f>
        <v>0</v>
      </c>
      <c r="M264" s="10">
        <f>+IF($H264=M$6,$G264,0)-IF($I264=M$6,$G264,0)</f>
        <v>0</v>
      </c>
      <c r="N264" s="10">
        <f>+IF($H264=N$6,$G264,0)-IF($I264=N$6,$G264,0)</f>
        <v>0</v>
      </c>
      <c r="O264" s="10">
        <f>+IF($H264=O$6,$G264,0)-IF($I264=O$6,$G264,0)</f>
        <v>0</v>
      </c>
      <c r="P264" s="10">
        <f>+IF($H264=P$6,$G264,0)-IF($I264=P$6,$G264,0)</f>
        <v>0</v>
      </c>
      <c r="Q264" s="10">
        <f>+IF($H264=Q$6,$G264,0)-IF($I264=Q$6,$G264,0)</f>
        <v>0</v>
      </c>
      <c r="R264" s="10">
        <f>+IF($H264=R$6,$G264,0)-IF($I264=R$6,$G264,0)</f>
        <v>0</v>
      </c>
      <c r="S264" s="10">
        <f>+IF($H264=S$6,$G264,0)-IF($I264=S$6,$G264,0)</f>
        <v>0</v>
      </c>
      <c r="T264" s="10">
        <f>+IF($H264=T$6,$G264,0)-IF($I264=T$6,$G264,0)</f>
        <v>0</v>
      </c>
      <c r="U264" s="10">
        <f>+IF($H264=U$6,$G264,0)-IF($I264=U$6,$G264,0)</f>
        <v>0</v>
      </c>
      <c r="V264" s="10">
        <f>+IF($H264=V$6,$G264,0)-IF($I264=V$6,$G264,0)</f>
        <v>0</v>
      </c>
      <c r="W264" s="10">
        <f>+IF($H264=W$6,$G264,0)-IF($I264=W$6,$G264,0)</f>
        <v>0</v>
      </c>
      <c r="X264" s="10">
        <f>+IF($H264=X$6,$G264,0)-IF($I264=X$6,$G264,0)</f>
        <v>0</v>
      </c>
      <c r="Y264" s="10">
        <f>+IF($H264=Y$6,$G264,0)-IF($I264=Y$6,$G264,0)</f>
        <v>0</v>
      </c>
      <c r="Z264" s="10">
        <f>+IF($H264=Z$6,$G264,0)-IF($I264=Z$6,$G264,0)</f>
        <v>0</v>
      </c>
      <c r="AA264" s="10">
        <f>+IF($H264=AA$6,$G264,0)-IF($I264=AA$6,$G264,0)</f>
        <v>0</v>
      </c>
      <c r="AB264" s="10">
        <f>+IF($H264=AB$6,$G264,0)-IF($I264=AB$6,$G264,0)</f>
        <v>0</v>
      </c>
      <c r="AC264" s="10">
        <f>+IF($H264=AC$6,$G264,0)-IF($I264=AC$6,$G264,0)</f>
        <v>0</v>
      </c>
      <c r="AD264" s="10">
        <f>+IF($H264=AD$6,$G264,0)-IF($I264=AD$6,$G264,0)</f>
        <v>0</v>
      </c>
      <c r="AE264" s="10">
        <f>+IF($H264=AE$6,$G264,0)-IF($I264=AE$6,$G264,0)</f>
        <v>0</v>
      </c>
      <c r="AF264" s="10">
        <f>+IF($H264=AF$6,$G264,0)-IF($I264=AF$6,$G264,0)</f>
        <v>0</v>
      </c>
      <c r="AG264" s="10">
        <f>+IF($H264=AG$6,$C264,0)-IF($I264=AG$6,$C264,0)</f>
        <v>0</v>
      </c>
      <c r="AH264" s="10">
        <f>+IF($H264=AH$6,$C264,0)-IF($I264=AH$6,$C264,0)</f>
        <v>0</v>
      </c>
      <c r="AI264" s="10">
        <f>+IF($H264=AI$6,$C264,0)-IF($I264=AI$6,$C264,0)</f>
        <v>0</v>
      </c>
      <c r="AJ264" s="10">
        <f>+IF($H264=AJ$6,$C264,0)-IF($I264=AJ$6,$C264,0)</f>
        <v>0</v>
      </c>
      <c r="AK264" s="10">
        <f>IF(D264="payée",$E264,0)</f>
        <v>0</v>
      </c>
      <c r="AL264" s="10">
        <f>IF(D264="payée",$F264,0)</f>
        <v>0</v>
      </c>
      <c r="AM264" s="10">
        <f>IF(D264="perçue",-$E264,0)</f>
        <v>0</v>
      </c>
      <c r="AN264" s="10">
        <f>IF(D264="perçue",-$F264,0)</f>
        <v>0</v>
      </c>
      <c r="AO264" s="10">
        <f>+IF($H264=AO$6,$G264,0)-IF($I264=AO$6,$G264,0)</f>
        <v>0</v>
      </c>
      <c r="AP264" s="10">
        <f>+IF($H264=AP$6,$G264,0)-IF($I264=AP$6,$G264,0)</f>
        <v>0</v>
      </c>
      <c r="AQ264" s="10">
        <f>+IF($H264=AQ$6,$G264,0)-IF($I264=AQ$6,$G264,0)</f>
        <v>0</v>
      </c>
      <c r="AR264" s="10">
        <f>+IF($H264=AR$6,$G264,0)-IF($I264=AR$6,$G264,0)</f>
        <v>0</v>
      </c>
      <c r="AS264" s="10">
        <f>+IF($H264=AS$6,$G264,0)-IF($I264=AS$6,$G264,0)</f>
        <v>0</v>
      </c>
      <c r="AT264" s="10">
        <f>+IF($H264=AT$6,$G264,0)-IF($I264=AT$6,$G264,0)</f>
        <v>0</v>
      </c>
      <c r="AU264" s="10">
        <f>+IF($H264=AU$6,$G264,0)-IF($I264=AU$6,$G264,0)</f>
        <v>0</v>
      </c>
      <c r="AV264" s="10">
        <f>+IF($H264=AV$6,$G264,0)-IF($I264=AV$6,$G264,0)</f>
        <v>0</v>
      </c>
      <c r="AW264" s="10">
        <f>+IF($H264=AW$6,$G264,0)-IF($I264=AW$6,$G264,0)</f>
        <v>0</v>
      </c>
      <c r="AX264" s="10">
        <f>+IF($H264=AX$6,$G264,0)-IF($I264=AX$6,$G264,0)</f>
        <v>0</v>
      </c>
      <c r="AY264" s="10">
        <f>+IF($H264=AY$6,$G264,0)-IF($I264=AY$6,$G264,0)</f>
        <v>0</v>
      </c>
      <c r="AZ264" s="10">
        <f>+IF($H264=AZ$6,$G264,0)-IF($I264=AZ$6,$G264,0)</f>
        <v>0</v>
      </c>
      <c r="BA264" s="10">
        <f>+IF($H264=BA$6,$C264,0)-IF($I264=BA$6,$C264,0)</f>
        <v>0</v>
      </c>
      <c r="BB264" s="10">
        <f>+IF($H264=BB$6,$C264,0)-IF($I264=BB$6,$C264,0)</f>
        <v>0</v>
      </c>
      <c r="BC264" s="10">
        <f>+IF($H264=BC$6,$C264,0)-IF($I264=BC$6,$C264,0)</f>
        <v>0</v>
      </c>
      <c r="BD264" s="10">
        <f>+IF($H264=BD$6,$C264,0)-IF($I264=BD$6,$C264,0)</f>
        <v>0</v>
      </c>
      <c r="BE264" s="10">
        <f>+IF($H264=BE$6,$C264,0)-IF($I264=BE$6,$C264,0)</f>
        <v>0</v>
      </c>
      <c r="BF264" s="10">
        <f>+IF($H264=BF$6,$C264,0)-IF($I264=BF$6,$C264,0)</f>
        <v>0</v>
      </c>
      <c r="BG264" s="10">
        <f>+IF($H264=BG$6,$C264,0)-IF($I264=BG$6,$C264,0)</f>
        <v>0</v>
      </c>
      <c r="BH264" s="10">
        <f>+IF($H264=BH$6,$C264,0)-IF($I264=BH$6,$C264,0)</f>
        <v>0</v>
      </c>
      <c r="BI264" s="10">
        <f>+IF($H264=BI$6,$G264,0)-IF($I264=BI$6,$G264,0)</f>
        <v>0</v>
      </c>
      <c r="BJ264" s="10">
        <f>+IF($H264=BJ$6,$G264,0)-IF($I264=BJ$6,$G264,0)</f>
        <v>0</v>
      </c>
      <c r="BK264" s="10">
        <f>+IF($H264=BK$6,$G264,0)-IF($I264=BK$6,$G264,0)</f>
        <v>0</v>
      </c>
      <c r="BL264" s="10">
        <f>+IF($H264=BL$6,$G264,0)-IF($I264=BL$6,$G264,0)</f>
        <v>0</v>
      </c>
      <c r="BM264" s="10">
        <f>+IF($H264=BM$6,$G264,0)-IF($I264=BM$6,$G264,0)</f>
        <v>0</v>
      </c>
      <c r="BN264" s="10">
        <f>+IF($H264=BN$6,$G264,0)-IF($I264=BN$6,$G264,0)</f>
        <v>0</v>
      </c>
      <c r="BO264" s="10">
        <f>+IF($H264=BO$6,$G264,0)-IF($I264=BO$6,$G264,0)</f>
        <v>0</v>
      </c>
      <c r="BP264" s="10">
        <f>+IF($H264=BP$6,$G264,0)-IF($I264=BP$6,$G264,0)</f>
        <v>0</v>
      </c>
      <c r="BQ264" s="10">
        <f>+IF($H264=BQ$6,$G264,0)-IF($I264=BQ$6,$G264,0)</f>
        <v>0</v>
      </c>
      <c r="BR264" s="10">
        <f>SUM(J264:BQ264)</f>
        <v>0</v>
      </c>
    </row>
    <row r="265" spans="2:70" s="9" customFormat="1" x14ac:dyDescent="0.25">
      <c r="B265" s="16"/>
      <c r="C265" s="11"/>
      <c r="D265" s="11"/>
      <c r="E265" s="11">
        <f>ROUND(IF(D265='[1]Liste choix'!$C$8,0,IF($H265=$S$6,(C265/1.14975*0.05*0.5),C265/1.14975*0.05)),2)</f>
        <v>0</v>
      </c>
      <c r="F265" s="11">
        <f>ROUND(IF(D265='[1]Liste choix'!$C$8,0,IF($H265=$S$6,C265/1.14975*0.09975*0.5,C265/1.14975*0.09975)),2)</f>
        <v>0</v>
      </c>
      <c r="G265" s="11">
        <f>C265-E265-F265</f>
        <v>0</v>
      </c>
      <c r="J265" s="10">
        <f>+IF($H265=$J$6,$G265,0)-IF($I265=$J$6,$G265,0)</f>
        <v>0</v>
      </c>
      <c r="K265" s="10">
        <f>+IF($H265=K$6,$G265,0)-IF($I265=K$6,$G265,0)</f>
        <v>0</v>
      </c>
      <c r="L265" s="10">
        <f>+IF($H265=L$6,$G265,0)-IF($I265=L$6,$G265,0)</f>
        <v>0</v>
      </c>
      <c r="M265" s="10">
        <f>+IF($H265=M$6,$G265,0)-IF($I265=M$6,$G265,0)</f>
        <v>0</v>
      </c>
      <c r="N265" s="10">
        <f>+IF($H265=N$6,$G265,0)-IF($I265=N$6,$G265,0)</f>
        <v>0</v>
      </c>
      <c r="O265" s="10">
        <f>+IF($H265=O$6,$G265,0)-IF($I265=O$6,$G265,0)</f>
        <v>0</v>
      </c>
      <c r="P265" s="10">
        <f>+IF($H265=P$6,$G265,0)-IF($I265=P$6,$G265,0)</f>
        <v>0</v>
      </c>
      <c r="Q265" s="10">
        <f>+IF($H265=Q$6,$G265,0)-IF($I265=Q$6,$G265,0)</f>
        <v>0</v>
      </c>
      <c r="R265" s="10">
        <f>+IF($H265=R$6,$G265,0)-IF($I265=R$6,$G265,0)</f>
        <v>0</v>
      </c>
      <c r="S265" s="10">
        <f>+IF($H265=S$6,$G265,0)-IF($I265=S$6,$G265,0)</f>
        <v>0</v>
      </c>
      <c r="T265" s="10">
        <f>+IF($H265=T$6,$G265,0)-IF($I265=T$6,$G265,0)</f>
        <v>0</v>
      </c>
      <c r="U265" s="10">
        <f>+IF($H265=U$6,$G265,0)-IF($I265=U$6,$G265,0)</f>
        <v>0</v>
      </c>
      <c r="V265" s="10">
        <f>+IF($H265=V$6,$G265,0)-IF($I265=V$6,$G265,0)</f>
        <v>0</v>
      </c>
      <c r="W265" s="10">
        <f>+IF($H265=W$6,$G265,0)-IF($I265=W$6,$G265,0)</f>
        <v>0</v>
      </c>
      <c r="X265" s="10">
        <f>+IF($H265=X$6,$G265,0)-IF($I265=X$6,$G265,0)</f>
        <v>0</v>
      </c>
      <c r="Y265" s="10">
        <f>+IF($H265=Y$6,$G265,0)-IF($I265=Y$6,$G265,0)</f>
        <v>0</v>
      </c>
      <c r="Z265" s="10">
        <f>+IF($H265=Z$6,$G265,0)-IF($I265=Z$6,$G265,0)</f>
        <v>0</v>
      </c>
      <c r="AA265" s="10">
        <f>+IF($H265=AA$6,$G265,0)-IF($I265=AA$6,$G265,0)</f>
        <v>0</v>
      </c>
      <c r="AB265" s="10">
        <f>+IF($H265=AB$6,$G265,0)-IF($I265=AB$6,$G265,0)</f>
        <v>0</v>
      </c>
      <c r="AC265" s="10">
        <f>+IF($H265=AC$6,$G265,0)-IF($I265=AC$6,$G265,0)</f>
        <v>0</v>
      </c>
      <c r="AD265" s="10">
        <f>+IF($H265=AD$6,$G265,0)-IF($I265=AD$6,$G265,0)</f>
        <v>0</v>
      </c>
      <c r="AE265" s="10">
        <f>+IF($H265=AE$6,$G265,0)-IF($I265=AE$6,$G265,0)</f>
        <v>0</v>
      </c>
      <c r="AF265" s="10">
        <f>+IF($H265=AF$6,$G265,0)-IF($I265=AF$6,$G265,0)</f>
        <v>0</v>
      </c>
      <c r="AG265" s="10">
        <f>+IF($H265=AG$6,$C265,0)-IF($I265=AG$6,$C265,0)</f>
        <v>0</v>
      </c>
      <c r="AH265" s="10">
        <f>+IF($H265=AH$6,$C265,0)-IF($I265=AH$6,$C265,0)</f>
        <v>0</v>
      </c>
      <c r="AI265" s="10">
        <f>+IF($H265=AI$6,$C265,0)-IF($I265=AI$6,$C265,0)</f>
        <v>0</v>
      </c>
      <c r="AJ265" s="10">
        <f>+IF($H265=AJ$6,$C265,0)-IF($I265=AJ$6,$C265,0)</f>
        <v>0</v>
      </c>
      <c r="AK265" s="10">
        <f>IF(D265="payée",$E265,0)</f>
        <v>0</v>
      </c>
      <c r="AL265" s="10">
        <f>IF(D265="payée",$F265,0)</f>
        <v>0</v>
      </c>
      <c r="AM265" s="10">
        <f>IF(D265="perçue",-$E265,0)</f>
        <v>0</v>
      </c>
      <c r="AN265" s="10">
        <f>IF(D265="perçue",-$F265,0)</f>
        <v>0</v>
      </c>
      <c r="AO265" s="10">
        <f>+IF($H265=AO$6,$G265,0)-IF($I265=AO$6,$G265,0)</f>
        <v>0</v>
      </c>
      <c r="AP265" s="10">
        <f>+IF($H265=AP$6,$G265,0)-IF($I265=AP$6,$G265,0)</f>
        <v>0</v>
      </c>
      <c r="AQ265" s="10">
        <f>+IF($H265=AQ$6,$G265,0)-IF($I265=AQ$6,$G265,0)</f>
        <v>0</v>
      </c>
      <c r="AR265" s="10">
        <f>+IF($H265=AR$6,$G265,0)-IF($I265=AR$6,$G265,0)</f>
        <v>0</v>
      </c>
      <c r="AS265" s="10">
        <f>+IF($H265=AS$6,$G265,0)-IF($I265=AS$6,$G265,0)</f>
        <v>0</v>
      </c>
      <c r="AT265" s="10">
        <f>+IF($H265=AT$6,$G265,0)-IF($I265=AT$6,$G265,0)</f>
        <v>0</v>
      </c>
      <c r="AU265" s="10">
        <f>+IF($H265=AU$6,$G265,0)-IF($I265=AU$6,$G265,0)</f>
        <v>0</v>
      </c>
      <c r="AV265" s="10">
        <f>+IF($H265=AV$6,$G265,0)-IF($I265=AV$6,$G265,0)</f>
        <v>0</v>
      </c>
      <c r="AW265" s="10">
        <f>+IF($H265=AW$6,$G265,0)-IF($I265=AW$6,$G265,0)</f>
        <v>0</v>
      </c>
      <c r="AX265" s="10">
        <f>+IF($H265=AX$6,$G265,0)-IF($I265=AX$6,$G265,0)</f>
        <v>0</v>
      </c>
      <c r="AY265" s="10">
        <f>+IF($H265=AY$6,$G265,0)-IF($I265=AY$6,$G265,0)</f>
        <v>0</v>
      </c>
      <c r="AZ265" s="10">
        <f>+IF($H265=AZ$6,$G265,0)-IF($I265=AZ$6,$G265,0)</f>
        <v>0</v>
      </c>
      <c r="BA265" s="10">
        <f>+IF($H265=BA$6,$C265,0)-IF($I265=BA$6,$C265,0)</f>
        <v>0</v>
      </c>
      <c r="BB265" s="10">
        <f>+IF($H265=BB$6,$C265,0)-IF($I265=BB$6,$C265,0)</f>
        <v>0</v>
      </c>
      <c r="BC265" s="10">
        <f>+IF($H265=BC$6,$C265,0)-IF($I265=BC$6,$C265,0)</f>
        <v>0</v>
      </c>
      <c r="BD265" s="10">
        <f>+IF($H265=BD$6,$C265,0)-IF($I265=BD$6,$C265,0)</f>
        <v>0</v>
      </c>
      <c r="BE265" s="10">
        <f>+IF($H265=BE$6,$C265,0)-IF($I265=BE$6,$C265,0)</f>
        <v>0</v>
      </c>
      <c r="BF265" s="10">
        <f>+IF($H265=BF$6,$C265,0)-IF($I265=BF$6,$C265,0)</f>
        <v>0</v>
      </c>
      <c r="BG265" s="10">
        <f>+IF($H265=BG$6,$C265,0)-IF($I265=BG$6,$C265,0)</f>
        <v>0</v>
      </c>
      <c r="BH265" s="10">
        <f>+IF($H265=BH$6,$C265,0)-IF($I265=BH$6,$C265,0)</f>
        <v>0</v>
      </c>
      <c r="BI265" s="10">
        <f>+IF($H265=BI$6,$G265,0)-IF($I265=BI$6,$G265,0)</f>
        <v>0</v>
      </c>
      <c r="BJ265" s="10">
        <f>+IF($H265=BJ$6,$G265,0)-IF($I265=BJ$6,$G265,0)</f>
        <v>0</v>
      </c>
      <c r="BK265" s="10">
        <f>+IF($H265=BK$6,$G265,0)-IF($I265=BK$6,$G265,0)</f>
        <v>0</v>
      </c>
      <c r="BL265" s="10">
        <f>+IF($H265=BL$6,$G265,0)-IF($I265=BL$6,$G265,0)</f>
        <v>0</v>
      </c>
      <c r="BM265" s="10">
        <f>+IF($H265=BM$6,$G265,0)-IF($I265=BM$6,$G265,0)</f>
        <v>0</v>
      </c>
      <c r="BN265" s="10">
        <f>+IF($H265=BN$6,$G265,0)-IF($I265=BN$6,$G265,0)</f>
        <v>0</v>
      </c>
      <c r="BO265" s="10">
        <f>+IF($H265=BO$6,$G265,0)-IF($I265=BO$6,$G265,0)</f>
        <v>0</v>
      </c>
      <c r="BP265" s="10">
        <f>+IF($H265=BP$6,$G265,0)-IF($I265=BP$6,$G265,0)</f>
        <v>0</v>
      </c>
      <c r="BQ265" s="10">
        <f>+IF($H265=BQ$6,$G265,0)-IF($I265=BQ$6,$G265,0)</f>
        <v>0</v>
      </c>
      <c r="BR265" s="10">
        <f>SUM(J265:BQ265)</f>
        <v>0</v>
      </c>
    </row>
    <row r="266" spans="2:70" s="9" customFormat="1" x14ac:dyDescent="0.25">
      <c r="B266" s="16"/>
      <c r="C266" s="11"/>
      <c r="D266" s="11"/>
      <c r="E266" s="11">
        <f>ROUND(IF(D266='[1]Liste choix'!$C$8,0,IF($H266=$S$6,(C266/1.14975*0.05*0.5),C266/1.14975*0.05)),2)</f>
        <v>0</v>
      </c>
      <c r="F266" s="11">
        <f>ROUND(IF(D266='[1]Liste choix'!$C$8,0,IF($H266=$S$6,C266/1.14975*0.09975*0.5,C266/1.14975*0.09975)),2)</f>
        <v>0</v>
      </c>
      <c r="G266" s="11">
        <f>C266-E266-F266</f>
        <v>0</v>
      </c>
      <c r="J266" s="10">
        <f>+IF($H266=$J$6,$G266,0)-IF($I266=$J$6,$G266,0)</f>
        <v>0</v>
      </c>
      <c r="K266" s="10">
        <f>+IF($H266=K$6,$G266,0)-IF($I266=K$6,$G266,0)</f>
        <v>0</v>
      </c>
      <c r="L266" s="10">
        <f>+IF($H266=L$6,$G266,0)-IF($I266=L$6,$G266,0)</f>
        <v>0</v>
      </c>
      <c r="M266" s="10">
        <f>+IF($H266=M$6,$G266,0)-IF($I266=M$6,$G266,0)</f>
        <v>0</v>
      </c>
      <c r="N266" s="10">
        <f>+IF($H266=N$6,$G266,0)-IF($I266=N$6,$G266,0)</f>
        <v>0</v>
      </c>
      <c r="O266" s="10">
        <f>+IF($H266=O$6,$G266,0)-IF($I266=O$6,$G266,0)</f>
        <v>0</v>
      </c>
      <c r="P266" s="10">
        <f>+IF($H266=P$6,$G266,0)-IF($I266=P$6,$G266,0)</f>
        <v>0</v>
      </c>
      <c r="Q266" s="10">
        <f>+IF($H266=Q$6,$G266,0)-IF($I266=Q$6,$G266,0)</f>
        <v>0</v>
      </c>
      <c r="R266" s="10">
        <f>+IF($H266=R$6,$G266,0)-IF($I266=R$6,$G266,0)</f>
        <v>0</v>
      </c>
      <c r="S266" s="10">
        <f>+IF($H266=S$6,$G266,0)-IF($I266=S$6,$G266,0)</f>
        <v>0</v>
      </c>
      <c r="T266" s="10">
        <f>+IF($H266=T$6,$G266,0)-IF($I266=T$6,$G266,0)</f>
        <v>0</v>
      </c>
      <c r="U266" s="10">
        <f>+IF($H266=U$6,$G266,0)-IF($I266=U$6,$G266,0)</f>
        <v>0</v>
      </c>
      <c r="V266" s="10">
        <f>+IF($H266=V$6,$G266,0)-IF($I266=V$6,$G266,0)</f>
        <v>0</v>
      </c>
      <c r="W266" s="10">
        <f>+IF($H266=W$6,$G266,0)-IF($I266=W$6,$G266,0)</f>
        <v>0</v>
      </c>
      <c r="X266" s="10">
        <f>+IF($H266=X$6,$G266,0)-IF($I266=X$6,$G266,0)</f>
        <v>0</v>
      </c>
      <c r="Y266" s="10">
        <f>+IF($H266=Y$6,$G266,0)-IF($I266=Y$6,$G266,0)</f>
        <v>0</v>
      </c>
      <c r="Z266" s="10">
        <f>+IF($H266=Z$6,$G266,0)-IF($I266=Z$6,$G266,0)</f>
        <v>0</v>
      </c>
      <c r="AA266" s="10">
        <f>+IF($H266=AA$6,$G266,0)-IF($I266=AA$6,$G266,0)</f>
        <v>0</v>
      </c>
      <c r="AB266" s="10">
        <f>+IF($H266=AB$6,$G266,0)-IF($I266=AB$6,$G266,0)</f>
        <v>0</v>
      </c>
      <c r="AC266" s="10">
        <f>+IF($H266=AC$6,$G266,0)-IF($I266=AC$6,$G266,0)</f>
        <v>0</v>
      </c>
      <c r="AD266" s="10">
        <f>+IF($H266=AD$6,$G266,0)-IF($I266=AD$6,$G266,0)</f>
        <v>0</v>
      </c>
      <c r="AE266" s="10">
        <f>+IF($H266=AE$6,$G266,0)-IF($I266=AE$6,$G266,0)</f>
        <v>0</v>
      </c>
      <c r="AF266" s="10">
        <f>+IF($H266=AF$6,$G266,0)-IF($I266=AF$6,$G266,0)</f>
        <v>0</v>
      </c>
      <c r="AG266" s="10">
        <f>+IF($H266=AG$6,$C266,0)-IF($I266=AG$6,$C266,0)</f>
        <v>0</v>
      </c>
      <c r="AH266" s="10">
        <f>+IF($H266=AH$6,$C266,0)-IF($I266=AH$6,$C266,0)</f>
        <v>0</v>
      </c>
      <c r="AI266" s="10">
        <f>+IF($H266=AI$6,$C266,0)-IF($I266=AI$6,$C266,0)</f>
        <v>0</v>
      </c>
      <c r="AJ266" s="10">
        <f>+IF($H266=AJ$6,$C266,0)-IF($I266=AJ$6,$C266,0)</f>
        <v>0</v>
      </c>
      <c r="AK266" s="10">
        <f>IF(D266="payée",$E266,0)</f>
        <v>0</v>
      </c>
      <c r="AL266" s="10">
        <f>IF(D266="payée",$F266,0)</f>
        <v>0</v>
      </c>
      <c r="AM266" s="10">
        <f>IF(D266="perçue",-$E266,0)</f>
        <v>0</v>
      </c>
      <c r="AN266" s="10">
        <f>IF(D266="perçue",-$F266,0)</f>
        <v>0</v>
      </c>
      <c r="AO266" s="10">
        <f>+IF($H266=AO$6,$G266,0)-IF($I266=AO$6,$G266,0)</f>
        <v>0</v>
      </c>
      <c r="AP266" s="10">
        <f>+IF($H266=AP$6,$G266,0)-IF($I266=AP$6,$G266,0)</f>
        <v>0</v>
      </c>
      <c r="AQ266" s="10">
        <f>+IF($H266=AQ$6,$G266,0)-IF($I266=AQ$6,$G266,0)</f>
        <v>0</v>
      </c>
      <c r="AR266" s="10">
        <f>+IF($H266=AR$6,$G266,0)-IF($I266=AR$6,$G266,0)</f>
        <v>0</v>
      </c>
      <c r="AS266" s="10">
        <f>+IF($H266=AS$6,$G266,0)-IF($I266=AS$6,$G266,0)</f>
        <v>0</v>
      </c>
      <c r="AT266" s="10">
        <f>+IF($H266=AT$6,$G266,0)-IF($I266=AT$6,$G266,0)</f>
        <v>0</v>
      </c>
      <c r="AU266" s="10">
        <f>+IF($H266=AU$6,$G266,0)-IF($I266=AU$6,$G266,0)</f>
        <v>0</v>
      </c>
      <c r="AV266" s="10">
        <f>+IF($H266=AV$6,$G266,0)-IF($I266=AV$6,$G266,0)</f>
        <v>0</v>
      </c>
      <c r="AW266" s="10">
        <f>+IF($H266=AW$6,$G266,0)-IF($I266=AW$6,$G266,0)</f>
        <v>0</v>
      </c>
      <c r="AX266" s="10">
        <f>+IF($H266=AX$6,$G266,0)-IF($I266=AX$6,$G266,0)</f>
        <v>0</v>
      </c>
      <c r="AY266" s="10">
        <f>+IF($H266=AY$6,$G266,0)-IF($I266=AY$6,$G266,0)</f>
        <v>0</v>
      </c>
      <c r="AZ266" s="10">
        <f>+IF($H266=AZ$6,$G266,0)-IF($I266=AZ$6,$G266,0)</f>
        <v>0</v>
      </c>
      <c r="BA266" s="10">
        <f>+IF($H266=BA$6,$C266,0)-IF($I266=BA$6,$C266,0)</f>
        <v>0</v>
      </c>
      <c r="BB266" s="10">
        <f>+IF($H266=BB$6,$C266,0)-IF($I266=BB$6,$C266,0)</f>
        <v>0</v>
      </c>
      <c r="BC266" s="10">
        <f>+IF($H266=BC$6,$C266,0)-IF($I266=BC$6,$C266,0)</f>
        <v>0</v>
      </c>
      <c r="BD266" s="10">
        <f>+IF($H266=BD$6,$C266,0)-IF($I266=BD$6,$C266,0)</f>
        <v>0</v>
      </c>
      <c r="BE266" s="10">
        <f>+IF($H266=BE$6,$C266,0)-IF($I266=BE$6,$C266,0)</f>
        <v>0</v>
      </c>
      <c r="BF266" s="10">
        <f>+IF($H266=BF$6,$C266,0)-IF($I266=BF$6,$C266,0)</f>
        <v>0</v>
      </c>
      <c r="BG266" s="10">
        <f>+IF($H266=BG$6,$C266,0)-IF($I266=BG$6,$C266,0)</f>
        <v>0</v>
      </c>
      <c r="BH266" s="10">
        <f>+IF($H266=BH$6,$C266,0)-IF($I266=BH$6,$C266,0)</f>
        <v>0</v>
      </c>
      <c r="BI266" s="10">
        <f>+IF($H266=BI$6,$G266,0)-IF($I266=BI$6,$G266,0)</f>
        <v>0</v>
      </c>
      <c r="BJ266" s="10">
        <f>+IF($H266=BJ$6,$G266,0)-IF($I266=BJ$6,$G266,0)</f>
        <v>0</v>
      </c>
      <c r="BK266" s="10">
        <f>+IF($H266=BK$6,$G266,0)-IF($I266=BK$6,$G266,0)</f>
        <v>0</v>
      </c>
      <c r="BL266" s="10">
        <f>+IF($H266=BL$6,$G266,0)-IF($I266=BL$6,$G266,0)</f>
        <v>0</v>
      </c>
      <c r="BM266" s="10">
        <f>+IF($H266=BM$6,$G266,0)-IF($I266=BM$6,$G266,0)</f>
        <v>0</v>
      </c>
      <c r="BN266" s="10">
        <f>+IF($H266=BN$6,$G266,0)-IF($I266=BN$6,$G266,0)</f>
        <v>0</v>
      </c>
      <c r="BO266" s="10">
        <f>+IF($H266=BO$6,$G266,0)-IF($I266=BO$6,$G266,0)</f>
        <v>0</v>
      </c>
      <c r="BP266" s="10">
        <f>+IF($H266=BP$6,$G266,0)-IF($I266=BP$6,$G266,0)</f>
        <v>0</v>
      </c>
      <c r="BQ266" s="10">
        <f>+IF($H266=BQ$6,$G266,0)-IF($I266=BQ$6,$G266,0)</f>
        <v>0</v>
      </c>
      <c r="BR266" s="10">
        <f>SUM(J266:BQ266)</f>
        <v>0</v>
      </c>
    </row>
    <row r="267" spans="2:70" s="9" customFormat="1" x14ac:dyDescent="0.25">
      <c r="B267" s="16"/>
      <c r="C267" s="11"/>
      <c r="D267" s="11"/>
      <c r="E267" s="11">
        <f>ROUND(IF(D267='[1]Liste choix'!$C$8,0,IF($H267=$S$6,(C267/1.14975*0.05*0.5),C267/1.14975*0.05)),2)</f>
        <v>0</v>
      </c>
      <c r="F267" s="11">
        <f>ROUND(IF(D267='[1]Liste choix'!$C$8,0,IF($H267=$S$6,C267/1.14975*0.09975*0.5,C267/1.14975*0.09975)),2)</f>
        <v>0</v>
      </c>
      <c r="G267" s="11">
        <f>C267-E267-F267</f>
        <v>0</v>
      </c>
      <c r="J267" s="10">
        <f>+IF($H267=$J$6,$G267,0)-IF($I267=$J$6,$G267,0)</f>
        <v>0</v>
      </c>
      <c r="K267" s="10">
        <f>+IF($H267=K$6,$G267,0)-IF($I267=K$6,$G267,0)</f>
        <v>0</v>
      </c>
      <c r="L267" s="10">
        <f>+IF($H267=L$6,$G267,0)-IF($I267=L$6,$G267,0)</f>
        <v>0</v>
      </c>
      <c r="M267" s="10">
        <f>+IF($H267=M$6,$G267,0)-IF($I267=M$6,$G267,0)</f>
        <v>0</v>
      </c>
      <c r="N267" s="10">
        <f>+IF($H267=N$6,$G267,0)-IF($I267=N$6,$G267,0)</f>
        <v>0</v>
      </c>
      <c r="O267" s="10">
        <f>+IF($H267=O$6,$G267,0)-IF($I267=O$6,$G267,0)</f>
        <v>0</v>
      </c>
      <c r="P267" s="10">
        <f>+IF($H267=P$6,$G267,0)-IF($I267=P$6,$G267,0)</f>
        <v>0</v>
      </c>
      <c r="Q267" s="10">
        <f>+IF($H267=Q$6,$G267,0)-IF($I267=Q$6,$G267,0)</f>
        <v>0</v>
      </c>
      <c r="R267" s="10">
        <f>+IF($H267=R$6,$G267,0)-IF($I267=R$6,$G267,0)</f>
        <v>0</v>
      </c>
      <c r="S267" s="10">
        <f>+IF($H267=S$6,$G267,0)-IF($I267=S$6,$G267,0)</f>
        <v>0</v>
      </c>
      <c r="T267" s="10">
        <f>+IF($H267=T$6,$G267,0)-IF($I267=T$6,$G267,0)</f>
        <v>0</v>
      </c>
      <c r="U267" s="10">
        <f>+IF($H267=U$6,$G267,0)-IF($I267=U$6,$G267,0)</f>
        <v>0</v>
      </c>
      <c r="V267" s="10">
        <f>+IF($H267=V$6,$G267,0)-IF($I267=V$6,$G267,0)</f>
        <v>0</v>
      </c>
      <c r="W267" s="10">
        <f>+IF($H267=W$6,$G267,0)-IF($I267=W$6,$G267,0)</f>
        <v>0</v>
      </c>
      <c r="X267" s="10">
        <f>+IF($H267=X$6,$G267,0)-IF($I267=X$6,$G267,0)</f>
        <v>0</v>
      </c>
      <c r="Y267" s="10">
        <f>+IF($H267=Y$6,$G267,0)-IF($I267=Y$6,$G267,0)</f>
        <v>0</v>
      </c>
      <c r="Z267" s="10">
        <f>+IF($H267=Z$6,$G267,0)-IF($I267=Z$6,$G267,0)</f>
        <v>0</v>
      </c>
      <c r="AA267" s="10">
        <f>+IF($H267=AA$6,$G267,0)-IF($I267=AA$6,$G267,0)</f>
        <v>0</v>
      </c>
      <c r="AB267" s="10">
        <f>+IF($H267=AB$6,$G267,0)-IF($I267=AB$6,$G267,0)</f>
        <v>0</v>
      </c>
      <c r="AC267" s="10">
        <f>+IF($H267=AC$6,$G267,0)-IF($I267=AC$6,$G267,0)</f>
        <v>0</v>
      </c>
      <c r="AD267" s="10">
        <f>+IF($H267=AD$6,$G267,0)-IF($I267=AD$6,$G267,0)</f>
        <v>0</v>
      </c>
      <c r="AE267" s="10">
        <f>+IF($H267=AE$6,$G267,0)-IF($I267=AE$6,$G267,0)</f>
        <v>0</v>
      </c>
      <c r="AF267" s="10">
        <f>+IF($H267=AF$6,$G267,0)-IF($I267=AF$6,$G267,0)</f>
        <v>0</v>
      </c>
      <c r="AG267" s="10">
        <f>+IF($H267=AG$6,$C267,0)-IF($I267=AG$6,$C267,0)</f>
        <v>0</v>
      </c>
      <c r="AH267" s="10">
        <f>+IF($H267=AH$6,$C267,0)-IF($I267=AH$6,$C267,0)</f>
        <v>0</v>
      </c>
      <c r="AI267" s="10">
        <f>+IF($H267=AI$6,$C267,0)-IF($I267=AI$6,$C267,0)</f>
        <v>0</v>
      </c>
      <c r="AJ267" s="10">
        <f>+IF($H267=AJ$6,$C267,0)-IF($I267=AJ$6,$C267,0)</f>
        <v>0</v>
      </c>
      <c r="AK267" s="10">
        <f>IF(D267="payée",$E267,0)</f>
        <v>0</v>
      </c>
      <c r="AL267" s="10">
        <f>IF(D267="payée",$F267,0)</f>
        <v>0</v>
      </c>
      <c r="AM267" s="10">
        <f>IF(D267="perçue",-$E267,0)</f>
        <v>0</v>
      </c>
      <c r="AN267" s="10">
        <f>IF(D267="perçue",-$F267,0)</f>
        <v>0</v>
      </c>
      <c r="AO267" s="10">
        <f>+IF($H267=AO$6,$G267,0)-IF($I267=AO$6,$G267,0)</f>
        <v>0</v>
      </c>
      <c r="AP267" s="10">
        <f>+IF($H267=AP$6,$G267,0)-IF($I267=AP$6,$G267,0)</f>
        <v>0</v>
      </c>
      <c r="AQ267" s="10">
        <f>+IF($H267=AQ$6,$G267,0)-IF($I267=AQ$6,$G267,0)</f>
        <v>0</v>
      </c>
      <c r="AR267" s="10">
        <f>+IF($H267=AR$6,$G267,0)-IF($I267=AR$6,$G267,0)</f>
        <v>0</v>
      </c>
      <c r="AS267" s="10">
        <f>+IF($H267=AS$6,$G267,0)-IF($I267=AS$6,$G267,0)</f>
        <v>0</v>
      </c>
      <c r="AT267" s="10">
        <f>+IF($H267=AT$6,$G267,0)-IF($I267=AT$6,$G267,0)</f>
        <v>0</v>
      </c>
      <c r="AU267" s="10">
        <f>+IF($H267=AU$6,$G267,0)-IF($I267=AU$6,$G267,0)</f>
        <v>0</v>
      </c>
      <c r="AV267" s="10">
        <f>+IF($H267=AV$6,$G267,0)-IF($I267=AV$6,$G267,0)</f>
        <v>0</v>
      </c>
      <c r="AW267" s="10">
        <f>+IF($H267=AW$6,$G267,0)-IF($I267=AW$6,$G267,0)</f>
        <v>0</v>
      </c>
      <c r="AX267" s="10">
        <f>+IF($H267=AX$6,$G267,0)-IF($I267=AX$6,$G267,0)</f>
        <v>0</v>
      </c>
      <c r="AY267" s="10">
        <f>+IF($H267=AY$6,$G267,0)-IF($I267=AY$6,$G267,0)</f>
        <v>0</v>
      </c>
      <c r="AZ267" s="10">
        <f>+IF($H267=AZ$6,$G267,0)-IF($I267=AZ$6,$G267,0)</f>
        <v>0</v>
      </c>
      <c r="BA267" s="10">
        <f>+IF($H267=BA$6,$C267,0)-IF($I267=BA$6,$C267,0)</f>
        <v>0</v>
      </c>
      <c r="BB267" s="10">
        <f>+IF($H267=BB$6,$C267,0)-IF($I267=BB$6,$C267,0)</f>
        <v>0</v>
      </c>
      <c r="BC267" s="10">
        <f>+IF($H267=BC$6,$C267,0)-IF($I267=BC$6,$C267,0)</f>
        <v>0</v>
      </c>
      <c r="BD267" s="10">
        <f>+IF($H267=BD$6,$C267,0)-IF($I267=BD$6,$C267,0)</f>
        <v>0</v>
      </c>
      <c r="BE267" s="10">
        <f>+IF($H267=BE$6,$C267,0)-IF($I267=BE$6,$C267,0)</f>
        <v>0</v>
      </c>
      <c r="BF267" s="10">
        <f>+IF($H267=BF$6,$C267,0)-IF($I267=BF$6,$C267,0)</f>
        <v>0</v>
      </c>
      <c r="BG267" s="10">
        <f>+IF($H267=BG$6,$C267,0)-IF($I267=BG$6,$C267,0)</f>
        <v>0</v>
      </c>
      <c r="BH267" s="10">
        <f>+IF($H267=BH$6,$C267,0)-IF($I267=BH$6,$C267,0)</f>
        <v>0</v>
      </c>
      <c r="BI267" s="10">
        <f>+IF($H267=BI$6,$G267,0)-IF($I267=BI$6,$G267,0)</f>
        <v>0</v>
      </c>
      <c r="BJ267" s="10">
        <f>+IF($H267=BJ$6,$G267,0)-IF($I267=BJ$6,$G267,0)</f>
        <v>0</v>
      </c>
      <c r="BK267" s="10">
        <f>+IF($H267=BK$6,$G267,0)-IF($I267=BK$6,$G267,0)</f>
        <v>0</v>
      </c>
      <c r="BL267" s="10">
        <f>+IF($H267=BL$6,$G267,0)-IF($I267=BL$6,$G267,0)</f>
        <v>0</v>
      </c>
      <c r="BM267" s="10">
        <f>+IF($H267=BM$6,$G267,0)-IF($I267=BM$6,$G267,0)</f>
        <v>0</v>
      </c>
      <c r="BN267" s="10">
        <f>+IF($H267=BN$6,$G267,0)-IF($I267=BN$6,$G267,0)</f>
        <v>0</v>
      </c>
      <c r="BO267" s="10">
        <f>+IF($H267=BO$6,$G267,0)-IF($I267=BO$6,$G267,0)</f>
        <v>0</v>
      </c>
      <c r="BP267" s="10">
        <f>+IF($H267=BP$6,$G267,0)-IF($I267=BP$6,$G267,0)</f>
        <v>0</v>
      </c>
      <c r="BQ267" s="10">
        <f>+IF($H267=BQ$6,$G267,0)-IF($I267=BQ$6,$G267,0)</f>
        <v>0</v>
      </c>
      <c r="BR267" s="10">
        <f>SUM(J267:BQ267)</f>
        <v>0</v>
      </c>
    </row>
    <row r="268" spans="2:70" s="9" customFormat="1" x14ac:dyDescent="0.25">
      <c r="B268" s="16"/>
      <c r="C268" s="11"/>
      <c r="D268" s="11"/>
      <c r="E268" s="11">
        <f>ROUND(IF(D268='[1]Liste choix'!$C$8,0,IF($H268=$S$6,(C268/1.14975*0.05*0.5),C268/1.14975*0.05)),2)</f>
        <v>0</v>
      </c>
      <c r="F268" s="11">
        <f>ROUND(IF(D268='[1]Liste choix'!$C$8,0,IF($H268=$S$6,C268/1.14975*0.09975*0.5,C268/1.14975*0.09975)),2)</f>
        <v>0</v>
      </c>
      <c r="G268" s="11">
        <f>C268-E268-F268</f>
        <v>0</v>
      </c>
      <c r="J268" s="10">
        <f>+IF($H268=$J$6,$G268,0)-IF($I268=$J$6,$G268,0)</f>
        <v>0</v>
      </c>
      <c r="K268" s="10">
        <f>+IF($H268=K$6,$G268,0)-IF($I268=K$6,$G268,0)</f>
        <v>0</v>
      </c>
      <c r="L268" s="10">
        <f>+IF($H268=L$6,$G268,0)-IF($I268=L$6,$G268,0)</f>
        <v>0</v>
      </c>
      <c r="M268" s="10">
        <f>+IF($H268=M$6,$G268,0)-IF($I268=M$6,$G268,0)</f>
        <v>0</v>
      </c>
      <c r="N268" s="10">
        <f>+IF($H268=N$6,$G268,0)-IF($I268=N$6,$G268,0)</f>
        <v>0</v>
      </c>
      <c r="O268" s="10">
        <f>+IF($H268=O$6,$G268,0)-IF($I268=O$6,$G268,0)</f>
        <v>0</v>
      </c>
      <c r="P268" s="10">
        <f>+IF($H268=P$6,$G268,0)-IF($I268=P$6,$G268,0)</f>
        <v>0</v>
      </c>
      <c r="Q268" s="10">
        <f>+IF($H268=Q$6,$G268,0)-IF($I268=Q$6,$G268,0)</f>
        <v>0</v>
      </c>
      <c r="R268" s="10">
        <f>+IF($H268=R$6,$G268,0)-IF($I268=R$6,$G268,0)</f>
        <v>0</v>
      </c>
      <c r="S268" s="10">
        <f>+IF($H268=S$6,$G268,0)-IF($I268=S$6,$G268,0)</f>
        <v>0</v>
      </c>
      <c r="T268" s="10">
        <f>+IF($H268=T$6,$G268,0)-IF($I268=T$6,$G268,0)</f>
        <v>0</v>
      </c>
      <c r="U268" s="10">
        <f>+IF($H268=U$6,$G268,0)-IF($I268=U$6,$G268,0)</f>
        <v>0</v>
      </c>
      <c r="V268" s="10">
        <f>+IF($H268=V$6,$G268,0)-IF($I268=V$6,$G268,0)</f>
        <v>0</v>
      </c>
      <c r="W268" s="10">
        <f>+IF($H268=W$6,$G268,0)-IF($I268=W$6,$G268,0)</f>
        <v>0</v>
      </c>
      <c r="X268" s="10">
        <f>+IF($H268=X$6,$G268,0)-IF($I268=X$6,$G268,0)</f>
        <v>0</v>
      </c>
      <c r="Y268" s="10">
        <f>+IF($H268=Y$6,$G268,0)-IF($I268=Y$6,$G268,0)</f>
        <v>0</v>
      </c>
      <c r="Z268" s="10">
        <f>+IF($H268=Z$6,$G268,0)-IF($I268=Z$6,$G268,0)</f>
        <v>0</v>
      </c>
      <c r="AA268" s="10">
        <f>+IF($H268=AA$6,$G268,0)-IF($I268=AA$6,$G268,0)</f>
        <v>0</v>
      </c>
      <c r="AB268" s="10">
        <f>+IF($H268=AB$6,$G268,0)-IF($I268=AB$6,$G268,0)</f>
        <v>0</v>
      </c>
      <c r="AC268" s="10">
        <f>+IF($H268=AC$6,$G268,0)-IF($I268=AC$6,$G268,0)</f>
        <v>0</v>
      </c>
      <c r="AD268" s="10">
        <f>+IF($H268=AD$6,$G268,0)-IF($I268=AD$6,$G268,0)</f>
        <v>0</v>
      </c>
      <c r="AE268" s="10">
        <f>+IF($H268=AE$6,$G268,0)-IF($I268=AE$6,$G268,0)</f>
        <v>0</v>
      </c>
      <c r="AF268" s="10">
        <f>+IF($H268=AF$6,$G268,0)-IF($I268=AF$6,$G268,0)</f>
        <v>0</v>
      </c>
      <c r="AG268" s="10">
        <f>+IF($H268=AG$6,$C268,0)-IF($I268=AG$6,$C268,0)</f>
        <v>0</v>
      </c>
      <c r="AH268" s="10">
        <f>+IF($H268=AH$6,$C268,0)-IF($I268=AH$6,$C268,0)</f>
        <v>0</v>
      </c>
      <c r="AI268" s="10">
        <f>+IF($H268=AI$6,$C268,0)-IF($I268=AI$6,$C268,0)</f>
        <v>0</v>
      </c>
      <c r="AJ268" s="10">
        <f>+IF($H268=AJ$6,$C268,0)-IF($I268=AJ$6,$C268,0)</f>
        <v>0</v>
      </c>
      <c r="AK268" s="10">
        <f>IF(D268="payée",$E268,0)</f>
        <v>0</v>
      </c>
      <c r="AL268" s="10">
        <f>IF(D268="payée",$F268,0)</f>
        <v>0</v>
      </c>
      <c r="AM268" s="10">
        <f>IF(D268="perçue",-$E268,0)</f>
        <v>0</v>
      </c>
      <c r="AN268" s="10">
        <f>IF(D268="perçue",-$F268,0)</f>
        <v>0</v>
      </c>
      <c r="AO268" s="10">
        <f>+IF($H268=AO$6,$G268,0)-IF($I268=AO$6,$G268,0)</f>
        <v>0</v>
      </c>
      <c r="AP268" s="10">
        <f>+IF($H268=AP$6,$G268,0)-IF($I268=AP$6,$G268,0)</f>
        <v>0</v>
      </c>
      <c r="AQ268" s="10">
        <f>+IF($H268=AQ$6,$G268,0)-IF($I268=AQ$6,$G268,0)</f>
        <v>0</v>
      </c>
      <c r="AR268" s="10">
        <f>+IF($H268=AR$6,$G268,0)-IF($I268=AR$6,$G268,0)</f>
        <v>0</v>
      </c>
      <c r="AS268" s="10">
        <f>+IF($H268=AS$6,$G268,0)-IF($I268=AS$6,$G268,0)</f>
        <v>0</v>
      </c>
      <c r="AT268" s="10">
        <f>+IF($H268=AT$6,$G268,0)-IF($I268=AT$6,$G268,0)</f>
        <v>0</v>
      </c>
      <c r="AU268" s="10">
        <f>+IF($H268=AU$6,$G268,0)-IF($I268=AU$6,$G268,0)</f>
        <v>0</v>
      </c>
      <c r="AV268" s="10">
        <f>+IF($H268=AV$6,$G268,0)-IF($I268=AV$6,$G268,0)</f>
        <v>0</v>
      </c>
      <c r="AW268" s="10">
        <f>+IF($H268=AW$6,$G268,0)-IF($I268=AW$6,$G268,0)</f>
        <v>0</v>
      </c>
      <c r="AX268" s="10">
        <f>+IF($H268=AX$6,$G268,0)-IF($I268=AX$6,$G268,0)</f>
        <v>0</v>
      </c>
      <c r="AY268" s="10">
        <f>+IF($H268=AY$6,$G268,0)-IF($I268=AY$6,$G268,0)</f>
        <v>0</v>
      </c>
      <c r="AZ268" s="10">
        <f>+IF($H268=AZ$6,$G268,0)-IF($I268=AZ$6,$G268,0)</f>
        <v>0</v>
      </c>
      <c r="BA268" s="10">
        <f>+IF($H268=BA$6,$C268,0)-IF($I268=BA$6,$C268,0)</f>
        <v>0</v>
      </c>
      <c r="BB268" s="10">
        <f>+IF($H268=BB$6,$C268,0)-IF($I268=BB$6,$C268,0)</f>
        <v>0</v>
      </c>
      <c r="BC268" s="10">
        <f>+IF($H268=BC$6,$C268,0)-IF($I268=BC$6,$C268,0)</f>
        <v>0</v>
      </c>
      <c r="BD268" s="10">
        <f>+IF($H268=BD$6,$C268,0)-IF($I268=BD$6,$C268,0)</f>
        <v>0</v>
      </c>
      <c r="BE268" s="10">
        <f>+IF($H268=BE$6,$C268,0)-IF($I268=BE$6,$C268,0)</f>
        <v>0</v>
      </c>
      <c r="BF268" s="10">
        <f>+IF($H268=BF$6,$C268,0)-IF($I268=BF$6,$C268,0)</f>
        <v>0</v>
      </c>
      <c r="BG268" s="10">
        <f>+IF($H268=BG$6,$C268,0)-IF($I268=BG$6,$C268,0)</f>
        <v>0</v>
      </c>
      <c r="BH268" s="10">
        <f>+IF($H268=BH$6,$C268,0)-IF($I268=BH$6,$C268,0)</f>
        <v>0</v>
      </c>
      <c r="BI268" s="10">
        <f>+IF($H268=BI$6,$G268,0)-IF($I268=BI$6,$G268,0)</f>
        <v>0</v>
      </c>
      <c r="BJ268" s="10">
        <f>+IF($H268=BJ$6,$G268,0)-IF($I268=BJ$6,$G268,0)</f>
        <v>0</v>
      </c>
      <c r="BK268" s="10">
        <f>+IF($H268=BK$6,$G268,0)-IF($I268=BK$6,$G268,0)</f>
        <v>0</v>
      </c>
      <c r="BL268" s="10">
        <f>+IF($H268=BL$6,$G268,0)-IF($I268=BL$6,$G268,0)</f>
        <v>0</v>
      </c>
      <c r="BM268" s="10">
        <f>+IF($H268=BM$6,$G268,0)-IF($I268=BM$6,$G268,0)</f>
        <v>0</v>
      </c>
      <c r="BN268" s="10">
        <f>+IF($H268=BN$6,$G268,0)-IF($I268=BN$6,$G268,0)</f>
        <v>0</v>
      </c>
      <c r="BO268" s="10">
        <f>+IF($H268=BO$6,$G268,0)-IF($I268=BO$6,$G268,0)</f>
        <v>0</v>
      </c>
      <c r="BP268" s="10">
        <f>+IF($H268=BP$6,$G268,0)-IF($I268=BP$6,$G268,0)</f>
        <v>0</v>
      </c>
      <c r="BQ268" s="10">
        <f>+IF($H268=BQ$6,$G268,0)-IF($I268=BQ$6,$G268,0)</f>
        <v>0</v>
      </c>
      <c r="BR268" s="10">
        <f>SUM(J268:BQ268)</f>
        <v>0</v>
      </c>
    </row>
    <row r="269" spans="2:70" s="9" customFormat="1" x14ac:dyDescent="0.25">
      <c r="B269" s="16"/>
      <c r="C269" s="11"/>
      <c r="D269" s="11"/>
      <c r="E269" s="11">
        <f>ROUND(IF(D269='[1]Liste choix'!$C$8,0,IF($H269=$S$6,(C269/1.14975*0.05*0.5),C269/1.14975*0.05)),2)</f>
        <v>0</v>
      </c>
      <c r="F269" s="11">
        <f>ROUND(IF(D269='[1]Liste choix'!$C$8,0,IF($H269=$S$6,C269/1.14975*0.09975*0.5,C269/1.14975*0.09975)),2)</f>
        <v>0</v>
      </c>
      <c r="G269" s="11">
        <f>C269-E269-F269</f>
        <v>0</v>
      </c>
      <c r="J269" s="10">
        <f>+IF($H269=$J$6,$G269,0)-IF($I269=$J$6,$G269,0)</f>
        <v>0</v>
      </c>
      <c r="K269" s="10">
        <f>+IF($H269=K$6,$G269,0)-IF($I269=K$6,$G269,0)</f>
        <v>0</v>
      </c>
      <c r="L269" s="10">
        <f>+IF($H269=L$6,$G269,0)-IF($I269=L$6,$G269,0)</f>
        <v>0</v>
      </c>
      <c r="M269" s="10">
        <f>+IF($H269=M$6,$G269,0)-IF($I269=M$6,$G269,0)</f>
        <v>0</v>
      </c>
      <c r="N269" s="10">
        <f>+IF($H269=N$6,$G269,0)-IF($I269=N$6,$G269,0)</f>
        <v>0</v>
      </c>
      <c r="O269" s="10">
        <f>+IF($H269=O$6,$G269,0)-IF($I269=O$6,$G269,0)</f>
        <v>0</v>
      </c>
      <c r="P269" s="10">
        <f>+IF($H269=P$6,$G269,0)-IF($I269=P$6,$G269,0)</f>
        <v>0</v>
      </c>
      <c r="Q269" s="10">
        <f>+IF($H269=Q$6,$G269,0)-IF($I269=Q$6,$G269,0)</f>
        <v>0</v>
      </c>
      <c r="R269" s="10">
        <f>+IF($H269=R$6,$G269,0)-IF($I269=R$6,$G269,0)</f>
        <v>0</v>
      </c>
      <c r="S269" s="10">
        <f>+IF($H269=S$6,$G269,0)-IF($I269=S$6,$G269,0)</f>
        <v>0</v>
      </c>
      <c r="T269" s="10">
        <f>+IF($H269=T$6,$G269,0)-IF($I269=T$6,$G269,0)</f>
        <v>0</v>
      </c>
      <c r="U269" s="10">
        <f>+IF($H269=U$6,$G269,0)-IF($I269=U$6,$G269,0)</f>
        <v>0</v>
      </c>
      <c r="V269" s="10">
        <f>+IF($H269=V$6,$G269,0)-IF($I269=V$6,$G269,0)</f>
        <v>0</v>
      </c>
      <c r="W269" s="10">
        <f>+IF($H269=W$6,$G269,0)-IF($I269=W$6,$G269,0)</f>
        <v>0</v>
      </c>
      <c r="X269" s="10">
        <f>+IF($H269=X$6,$G269,0)-IF($I269=X$6,$G269,0)</f>
        <v>0</v>
      </c>
      <c r="Y269" s="10">
        <f>+IF($H269=Y$6,$G269,0)-IF($I269=Y$6,$G269,0)</f>
        <v>0</v>
      </c>
      <c r="Z269" s="10">
        <f>+IF($H269=Z$6,$G269,0)-IF($I269=Z$6,$G269,0)</f>
        <v>0</v>
      </c>
      <c r="AA269" s="10">
        <f>+IF($H269=AA$6,$G269,0)-IF($I269=AA$6,$G269,0)</f>
        <v>0</v>
      </c>
      <c r="AB269" s="10">
        <f>+IF($H269=AB$6,$G269,0)-IF($I269=AB$6,$G269,0)</f>
        <v>0</v>
      </c>
      <c r="AC269" s="10">
        <f>+IF($H269=AC$6,$G269,0)-IF($I269=AC$6,$G269,0)</f>
        <v>0</v>
      </c>
      <c r="AD269" s="10">
        <f>+IF($H269=AD$6,$G269,0)-IF($I269=AD$6,$G269,0)</f>
        <v>0</v>
      </c>
      <c r="AE269" s="10">
        <f>+IF($H269=AE$6,$G269,0)-IF($I269=AE$6,$G269,0)</f>
        <v>0</v>
      </c>
      <c r="AF269" s="10">
        <f>+IF($H269=AF$6,$G269,0)-IF($I269=AF$6,$G269,0)</f>
        <v>0</v>
      </c>
      <c r="AG269" s="10">
        <f>+IF($H269=AG$6,$C269,0)-IF($I269=AG$6,$C269,0)</f>
        <v>0</v>
      </c>
      <c r="AH269" s="10">
        <f>+IF($H269=AH$6,$C269,0)-IF($I269=AH$6,$C269,0)</f>
        <v>0</v>
      </c>
      <c r="AI269" s="10">
        <f>+IF($H269=AI$6,$C269,0)-IF($I269=AI$6,$C269,0)</f>
        <v>0</v>
      </c>
      <c r="AJ269" s="10">
        <f>+IF($H269=AJ$6,$C269,0)-IF($I269=AJ$6,$C269,0)</f>
        <v>0</v>
      </c>
      <c r="AK269" s="10">
        <f>IF(D269="payée",$E269,0)</f>
        <v>0</v>
      </c>
      <c r="AL269" s="10">
        <f>IF(D269="payée",$F269,0)</f>
        <v>0</v>
      </c>
      <c r="AM269" s="10">
        <f>IF(D269="perçue",-$E269,0)</f>
        <v>0</v>
      </c>
      <c r="AN269" s="10">
        <f>IF(D269="perçue",-$F269,0)</f>
        <v>0</v>
      </c>
      <c r="AO269" s="10">
        <f>+IF($H269=AO$6,$G269,0)-IF($I269=AO$6,$G269,0)</f>
        <v>0</v>
      </c>
      <c r="AP269" s="10">
        <f>+IF($H269=AP$6,$G269,0)-IF($I269=AP$6,$G269,0)</f>
        <v>0</v>
      </c>
      <c r="AQ269" s="10">
        <f>+IF($H269=AQ$6,$G269,0)-IF($I269=AQ$6,$G269,0)</f>
        <v>0</v>
      </c>
      <c r="AR269" s="10">
        <f>+IF($H269=AR$6,$G269,0)-IF($I269=AR$6,$G269,0)</f>
        <v>0</v>
      </c>
      <c r="AS269" s="10">
        <f>+IF($H269=AS$6,$G269,0)-IF($I269=AS$6,$G269,0)</f>
        <v>0</v>
      </c>
      <c r="AT269" s="10">
        <f>+IF($H269=AT$6,$G269,0)-IF($I269=AT$6,$G269,0)</f>
        <v>0</v>
      </c>
      <c r="AU269" s="10">
        <f>+IF($H269=AU$6,$G269,0)-IF($I269=AU$6,$G269,0)</f>
        <v>0</v>
      </c>
      <c r="AV269" s="10">
        <f>+IF($H269=AV$6,$G269,0)-IF($I269=AV$6,$G269,0)</f>
        <v>0</v>
      </c>
      <c r="AW269" s="10">
        <f>+IF($H269=AW$6,$G269,0)-IF($I269=AW$6,$G269,0)</f>
        <v>0</v>
      </c>
      <c r="AX269" s="10">
        <f>+IF($H269=AX$6,$G269,0)-IF($I269=AX$6,$G269,0)</f>
        <v>0</v>
      </c>
      <c r="AY269" s="10">
        <f>+IF($H269=AY$6,$G269,0)-IF($I269=AY$6,$G269,0)</f>
        <v>0</v>
      </c>
      <c r="AZ269" s="10">
        <f>+IF($H269=AZ$6,$G269,0)-IF($I269=AZ$6,$G269,0)</f>
        <v>0</v>
      </c>
      <c r="BA269" s="10">
        <f>+IF($H269=BA$6,$C269,0)-IF($I269=BA$6,$C269,0)</f>
        <v>0</v>
      </c>
      <c r="BB269" s="10">
        <f>+IF($H269=BB$6,$C269,0)-IF($I269=BB$6,$C269,0)</f>
        <v>0</v>
      </c>
      <c r="BC269" s="10">
        <f>+IF($H269=BC$6,$C269,0)-IF($I269=BC$6,$C269,0)</f>
        <v>0</v>
      </c>
      <c r="BD269" s="10">
        <f>+IF($H269=BD$6,$C269,0)-IF($I269=BD$6,$C269,0)</f>
        <v>0</v>
      </c>
      <c r="BE269" s="10">
        <f>+IF($H269=BE$6,$C269,0)-IF($I269=BE$6,$C269,0)</f>
        <v>0</v>
      </c>
      <c r="BF269" s="10">
        <f>+IF($H269=BF$6,$C269,0)-IF($I269=BF$6,$C269,0)</f>
        <v>0</v>
      </c>
      <c r="BG269" s="10">
        <f>+IF($H269=BG$6,$C269,0)-IF($I269=BG$6,$C269,0)</f>
        <v>0</v>
      </c>
      <c r="BH269" s="10">
        <f>+IF($H269=BH$6,$C269,0)-IF($I269=BH$6,$C269,0)</f>
        <v>0</v>
      </c>
      <c r="BI269" s="10">
        <f>+IF($H269=BI$6,$G269,0)-IF($I269=BI$6,$G269,0)</f>
        <v>0</v>
      </c>
      <c r="BJ269" s="10">
        <f>+IF($H269=BJ$6,$G269,0)-IF($I269=BJ$6,$G269,0)</f>
        <v>0</v>
      </c>
      <c r="BK269" s="10">
        <f>+IF($H269=BK$6,$G269,0)-IF($I269=BK$6,$G269,0)</f>
        <v>0</v>
      </c>
      <c r="BL269" s="10">
        <f>+IF($H269=BL$6,$G269,0)-IF($I269=BL$6,$G269,0)</f>
        <v>0</v>
      </c>
      <c r="BM269" s="10">
        <f>+IF($H269=BM$6,$G269,0)-IF($I269=BM$6,$G269,0)</f>
        <v>0</v>
      </c>
      <c r="BN269" s="10">
        <f>+IF($H269=BN$6,$G269,0)-IF($I269=BN$6,$G269,0)</f>
        <v>0</v>
      </c>
      <c r="BO269" s="10">
        <f>+IF($H269=BO$6,$G269,0)-IF($I269=BO$6,$G269,0)</f>
        <v>0</v>
      </c>
      <c r="BP269" s="10">
        <f>+IF($H269=BP$6,$G269,0)-IF($I269=BP$6,$G269,0)</f>
        <v>0</v>
      </c>
      <c r="BQ269" s="10">
        <f>+IF($H269=BQ$6,$G269,0)-IF($I269=BQ$6,$G269,0)</f>
        <v>0</v>
      </c>
      <c r="BR269" s="10">
        <f>SUM(J269:BQ269)</f>
        <v>0</v>
      </c>
    </row>
    <row r="270" spans="2:70" s="9" customFormat="1" x14ac:dyDescent="0.25">
      <c r="B270" s="16"/>
      <c r="C270" s="11"/>
      <c r="D270" s="11"/>
      <c r="E270" s="11">
        <f>ROUND(IF(D270='[1]Liste choix'!$C$8,0,IF($H270=$S$6,(C270/1.14975*0.05*0.5),C270/1.14975*0.05)),2)</f>
        <v>0</v>
      </c>
      <c r="F270" s="11">
        <f>ROUND(IF(D270='[1]Liste choix'!$C$8,0,IF($H270=$S$6,C270/1.14975*0.09975*0.5,C270/1.14975*0.09975)),2)</f>
        <v>0</v>
      </c>
      <c r="G270" s="11">
        <f>C270-E270-F270</f>
        <v>0</v>
      </c>
      <c r="J270" s="10">
        <f>+IF($H270=$J$6,$G270,0)-IF($I270=$J$6,$G270,0)</f>
        <v>0</v>
      </c>
      <c r="K270" s="10">
        <f>+IF($H270=K$6,$G270,0)-IF($I270=K$6,$G270,0)</f>
        <v>0</v>
      </c>
      <c r="L270" s="10">
        <f>+IF($H270=L$6,$G270,0)-IF($I270=L$6,$G270,0)</f>
        <v>0</v>
      </c>
      <c r="M270" s="10">
        <f>+IF($H270=M$6,$G270,0)-IF($I270=M$6,$G270,0)</f>
        <v>0</v>
      </c>
      <c r="N270" s="10">
        <f>+IF($H270=N$6,$G270,0)-IF($I270=N$6,$G270,0)</f>
        <v>0</v>
      </c>
      <c r="O270" s="10">
        <f>+IF($H270=O$6,$G270,0)-IF($I270=O$6,$G270,0)</f>
        <v>0</v>
      </c>
      <c r="P270" s="10">
        <f>+IF($H270=P$6,$G270,0)-IF($I270=P$6,$G270,0)</f>
        <v>0</v>
      </c>
      <c r="Q270" s="10">
        <f>+IF($H270=Q$6,$G270,0)-IF($I270=Q$6,$G270,0)</f>
        <v>0</v>
      </c>
      <c r="R270" s="10">
        <f>+IF($H270=R$6,$G270,0)-IF($I270=R$6,$G270,0)</f>
        <v>0</v>
      </c>
      <c r="S270" s="10">
        <f>+IF($H270=S$6,$G270,0)-IF($I270=S$6,$G270,0)</f>
        <v>0</v>
      </c>
      <c r="T270" s="10">
        <f>+IF($H270=T$6,$G270,0)-IF($I270=T$6,$G270,0)</f>
        <v>0</v>
      </c>
      <c r="U270" s="10">
        <f>+IF($H270=U$6,$G270,0)-IF($I270=U$6,$G270,0)</f>
        <v>0</v>
      </c>
      <c r="V270" s="10">
        <f>+IF($H270=V$6,$G270,0)-IF($I270=V$6,$G270,0)</f>
        <v>0</v>
      </c>
      <c r="W270" s="10">
        <f>+IF($H270=W$6,$G270,0)-IF($I270=W$6,$G270,0)</f>
        <v>0</v>
      </c>
      <c r="X270" s="10">
        <f>+IF($H270=X$6,$G270,0)-IF($I270=X$6,$G270,0)</f>
        <v>0</v>
      </c>
      <c r="Y270" s="10">
        <f>+IF($H270=Y$6,$G270,0)-IF($I270=Y$6,$G270,0)</f>
        <v>0</v>
      </c>
      <c r="Z270" s="10">
        <f>+IF($H270=Z$6,$G270,0)-IF($I270=Z$6,$G270,0)</f>
        <v>0</v>
      </c>
      <c r="AA270" s="10">
        <f>+IF($H270=AA$6,$G270,0)-IF($I270=AA$6,$G270,0)</f>
        <v>0</v>
      </c>
      <c r="AB270" s="10">
        <f>+IF($H270=AB$6,$G270,0)-IF($I270=AB$6,$G270,0)</f>
        <v>0</v>
      </c>
      <c r="AC270" s="10">
        <f>+IF($H270=AC$6,$G270,0)-IF($I270=AC$6,$G270,0)</f>
        <v>0</v>
      </c>
      <c r="AD270" s="10">
        <f>+IF($H270=AD$6,$G270,0)-IF($I270=AD$6,$G270,0)</f>
        <v>0</v>
      </c>
      <c r="AE270" s="10">
        <f>+IF($H270=AE$6,$G270,0)-IF($I270=AE$6,$G270,0)</f>
        <v>0</v>
      </c>
      <c r="AF270" s="10">
        <f>+IF($H270=AF$6,$G270,0)-IF($I270=AF$6,$G270,0)</f>
        <v>0</v>
      </c>
      <c r="AG270" s="10">
        <f>+IF($H270=AG$6,$C270,0)-IF($I270=AG$6,$C270,0)</f>
        <v>0</v>
      </c>
      <c r="AH270" s="10">
        <f>+IF($H270=AH$6,$C270,0)-IF($I270=AH$6,$C270,0)</f>
        <v>0</v>
      </c>
      <c r="AI270" s="10">
        <f>+IF($H270=AI$6,$C270,0)-IF($I270=AI$6,$C270,0)</f>
        <v>0</v>
      </c>
      <c r="AJ270" s="10">
        <f>+IF($H270=AJ$6,$C270,0)-IF($I270=AJ$6,$C270,0)</f>
        <v>0</v>
      </c>
      <c r="AK270" s="10">
        <f>IF(D270="payée",$E270,0)</f>
        <v>0</v>
      </c>
      <c r="AL270" s="10">
        <f>IF(D270="payée",$F270,0)</f>
        <v>0</v>
      </c>
      <c r="AM270" s="10">
        <f>IF(D270="perçue",-$E270,0)</f>
        <v>0</v>
      </c>
      <c r="AN270" s="10">
        <f>IF(D270="perçue",-$F270,0)</f>
        <v>0</v>
      </c>
      <c r="AO270" s="10">
        <f>+IF($H270=AO$6,$G270,0)-IF($I270=AO$6,$G270,0)</f>
        <v>0</v>
      </c>
      <c r="AP270" s="10">
        <f>+IF($H270=AP$6,$G270,0)-IF($I270=AP$6,$G270,0)</f>
        <v>0</v>
      </c>
      <c r="AQ270" s="10">
        <f>+IF($H270=AQ$6,$G270,0)-IF($I270=AQ$6,$G270,0)</f>
        <v>0</v>
      </c>
      <c r="AR270" s="10">
        <f>+IF($H270=AR$6,$G270,0)-IF($I270=AR$6,$G270,0)</f>
        <v>0</v>
      </c>
      <c r="AS270" s="10">
        <f>+IF($H270=AS$6,$G270,0)-IF($I270=AS$6,$G270,0)</f>
        <v>0</v>
      </c>
      <c r="AT270" s="10">
        <f>+IF($H270=AT$6,$G270,0)-IF($I270=AT$6,$G270,0)</f>
        <v>0</v>
      </c>
      <c r="AU270" s="10">
        <f>+IF($H270=AU$6,$G270,0)-IF($I270=AU$6,$G270,0)</f>
        <v>0</v>
      </c>
      <c r="AV270" s="10">
        <f>+IF($H270=AV$6,$G270,0)-IF($I270=AV$6,$G270,0)</f>
        <v>0</v>
      </c>
      <c r="AW270" s="10">
        <f>+IF($H270=AW$6,$G270,0)-IF($I270=AW$6,$G270,0)</f>
        <v>0</v>
      </c>
      <c r="AX270" s="10">
        <f>+IF($H270=AX$6,$G270,0)-IF($I270=AX$6,$G270,0)</f>
        <v>0</v>
      </c>
      <c r="AY270" s="10">
        <f>+IF($H270=AY$6,$G270,0)-IF($I270=AY$6,$G270,0)</f>
        <v>0</v>
      </c>
      <c r="AZ270" s="10">
        <f>+IF($H270=AZ$6,$G270,0)-IF($I270=AZ$6,$G270,0)</f>
        <v>0</v>
      </c>
      <c r="BA270" s="10">
        <f>+IF($H270=BA$6,$C270,0)-IF($I270=BA$6,$C270,0)</f>
        <v>0</v>
      </c>
      <c r="BB270" s="10">
        <f>+IF($H270=BB$6,$C270,0)-IF($I270=BB$6,$C270,0)</f>
        <v>0</v>
      </c>
      <c r="BC270" s="10">
        <f>+IF($H270=BC$6,$C270,0)-IF($I270=BC$6,$C270,0)</f>
        <v>0</v>
      </c>
      <c r="BD270" s="10">
        <f>+IF($H270=BD$6,$C270,0)-IF($I270=BD$6,$C270,0)</f>
        <v>0</v>
      </c>
      <c r="BE270" s="10">
        <f>+IF($H270=BE$6,$C270,0)-IF($I270=BE$6,$C270,0)</f>
        <v>0</v>
      </c>
      <c r="BF270" s="10">
        <f>+IF($H270=BF$6,$C270,0)-IF($I270=BF$6,$C270,0)</f>
        <v>0</v>
      </c>
      <c r="BG270" s="10">
        <f>+IF($H270=BG$6,$C270,0)-IF($I270=BG$6,$C270,0)</f>
        <v>0</v>
      </c>
      <c r="BH270" s="10">
        <f>+IF($H270=BH$6,$C270,0)-IF($I270=BH$6,$C270,0)</f>
        <v>0</v>
      </c>
      <c r="BI270" s="10">
        <f>+IF($H270=BI$6,$G270,0)-IF($I270=BI$6,$G270,0)</f>
        <v>0</v>
      </c>
      <c r="BJ270" s="10">
        <f>+IF($H270=BJ$6,$G270,0)-IF($I270=BJ$6,$G270,0)</f>
        <v>0</v>
      </c>
      <c r="BK270" s="10">
        <f>+IF($H270=BK$6,$G270,0)-IF($I270=BK$6,$G270,0)</f>
        <v>0</v>
      </c>
      <c r="BL270" s="10">
        <f>+IF($H270=BL$6,$G270,0)-IF($I270=BL$6,$G270,0)</f>
        <v>0</v>
      </c>
      <c r="BM270" s="10">
        <f>+IF($H270=BM$6,$G270,0)-IF($I270=BM$6,$G270,0)</f>
        <v>0</v>
      </c>
      <c r="BN270" s="10">
        <f>+IF($H270=BN$6,$G270,0)-IF($I270=BN$6,$G270,0)</f>
        <v>0</v>
      </c>
      <c r="BO270" s="10">
        <f>+IF($H270=BO$6,$G270,0)-IF($I270=BO$6,$G270,0)</f>
        <v>0</v>
      </c>
      <c r="BP270" s="10">
        <f>+IF($H270=BP$6,$G270,0)-IF($I270=BP$6,$G270,0)</f>
        <v>0</v>
      </c>
      <c r="BQ270" s="10">
        <f>+IF($H270=BQ$6,$G270,0)-IF($I270=BQ$6,$G270,0)</f>
        <v>0</v>
      </c>
      <c r="BR270" s="10">
        <f>SUM(J270:BQ270)</f>
        <v>0</v>
      </c>
    </row>
    <row r="271" spans="2:70" s="9" customFormat="1" x14ac:dyDescent="0.25">
      <c r="B271" s="16"/>
      <c r="C271" s="11"/>
      <c r="D271" s="11"/>
      <c r="E271" s="11">
        <f>ROUND(IF(D271='[1]Liste choix'!$C$8,0,IF($H271=$S$6,(C271/1.14975*0.05*0.5),C271/1.14975*0.05)),2)</f>
        <v>0</v>
      </c>
      <c r="F271" s="11">
        <f>ROUND(IF(D271='[1]Liste choix'!$C$8,0,IF($H271=$S$6,C271/1.14975*0.09975*0.5,C271/1.14975*0.09975)),2)</f>
        <v>0</v>
      </c>
      <c r="G271" s="11">
        <f>C271-E271-F271</f>
        <v>0</v>
      </c>
      <c r="J271" s="10">
        <f>+IF($H271=$J$6,$G271,0)-IF($I271=$J$6,$G271,0)</f>
        <v>0</v>
      </c>
      <c r="K271" s="10">
        <f>+IF($H271=K$6,$G271,0)-IF($I271=K$6,$G271,0)</f>
        <v>0</v>
      </c>
      <c r="L271" s="10">
        <f>+IF($H271=L$6,$G271,0)-IF($I271=L$6,$G271,0)</f>
        <v>0</v>
      </c>
      <c r="M271" s="10">
        <f>+IF($H271=M$6,$G271,0)-IF($I271=M$6,$G271,0)</f>
        <v>0</v>
      </c>
      <c r="N271" s="10">
        <f>+IF($H271=N$6,$G271,0)-IF($I271=N$6,$G271,0)</f>
        <v>0</v>
      </c>
      <c r="O271" s="10">
        <f>+IF($H271=O$6,$G271,0)-IF($I271=O$6,$G271,0)</f>
        <v>0</v>
      </c>
      <c r="P271" s="10">
        <f>+IF($H271=P$6,$G271,0)-IF($I271=P$6,$G271,0)</f>
        <v>0</v>
      </c>
      <c r="Q271" s="10">
        <f>+IF($H271=Q$6,$G271,0)-IF($I271=Q$6,$G271,0)</f>
        <v>0</v>
      </c>
      <c r="R271" s="10">
        <f>+IF($H271=R$6,$G271,0)-IF($I271=R$6,$G271,0)</f>
        <v>0</v>
      </c>
      <c r="S271" s="10">
        <f>+IF($H271=S$6,$G271,0)-IF($I271=S$6,$G271,0)</f>
        <v>0</v>
      </c>
      <c r="T271" s="10">
        <f>+IF($H271=T$6,$G271,0)-IF($I271=T$6,$G271,0)</f>
        <v>0</v>
      </c>
      <c r="U271" s="10">
        <f>+IF($H271=U$6,$G271,0)-IF($I271=U$6,$G271,0)</f>
        <v>0</v>
      </c>
      <c r="V271" s="10">
        <f>+IF($H271=V$6,$G271,0)-IF($I271=V$6,$G271,0)</f>
        <v>0</v>
      </c>
      <c r="W271" s="10">
        <f>+IF($H271=W$6,$G271,0)-IF($I271=W$6,$G271,0)</f>
        <v>0</v>
      </c>
      <c r="X271" s="10">
        <f>+IF($H271=X$6,$G271,0)-IF($I271=X$6,$G271,0)</f>
        <v>0</v>
      </c>
      <c r="Y271" s="10">
        <f>+IF($H271=Y$6,$G271,0)-IF($I271=Y$6,$G271,0)</f>
        <v>0</v>
      </c>
      <c r="Z271" s="10">
        <f>+IF($H271=Z$6,$G271,0)-IF($I271=Z$6,$G271,0)</f>
        <v>0</v>
      </c>
      <c r="AA271" s="10">
        <f>+IF($H271=AA$6,$G271,0)-IF($I271=AA$6,$G271,0)</f>
        <v>0</v>
      </c>
      <c r="AB271" s="10">
        <f>+IF($H271=AB$6,$G271,0)-IF($I271=AB$6,$G271,0)</f>
        <v>0</v>
      </c>
      <c r="AC271" s="10">
        <f>+IF($H271=AC$6,$G271,0)-IF($I271=AC$6,$G271,0)</f>
        <v>0</v>
      </c>
      <c r="AD271" s="10">
        <f>+IF($H271=AD$6,$G271,0)-IF($I271=AD$6,$G271,0)</f>
        <v>0</v>
      </c>
      <c r="AE271" s="10">
        <f>+IF($H271=AE$6,$G271,0)-IF($I271=AE$6,$G271,0)</f>
        <v>0</v>
      </c>
      <c r="AF271" s="10">
        <f>+IF($H271=AF$6,$G271,0)-IF($I271=AF$6,$G271,0)</f>
        <v>0</v>
      </c>
      <c r="AG271" s="10">
        <f>+IF($H271=AG$6,$C271,0)-IF($I271=AG$6,$C271,0)</f>
        <v>0</v>
      </c>
      <c r="AH271" s="10">
        <f>+IF($H271=AH$6,$C271,0)-IF($I271=AH$6,$C271,0)</f>
        <v>0</v>
      </c>
      <c r="AI271" s="10">
        <f>+IF($H271=AI$6,$C271,0)-IF($I271=AI$6,$C271,0)</f>
        <v>0</v>
      </c>
      <c r="AJ271" s="10">
        <f>+IF($H271=AJ$6,$C271,0)-IF($I271=AJ$6,$C271,0)</f>
        <v>0</v>
      </c>
      <c r="AK271" s="10">
        <f>IF(D271="payée",$E271,0)</f>
        <v>0</v>
      </c>
      <c r="AL271" s="10">
        <f>IF(D271="payée",$F271,0)</f>
        <v>0</v>
      </c>
      <c r="AM271" s="10">
        <f>IF(D271="perçue",-$E271,0)</f>
        <v>0</v>
      </c>
      <c r="AN271" s="10">
        <f>IF(D271="perçue",-$F271,0)</f>
        <v>0</v>
      </c>
      <c r="AO271" s="10">
        <f>+IF($H271=AO$6,$G271,0)-IF($I271=AO$6,$G271,0)</f>
        <v>0</v>
      </c>
      <c r="AP271" s="10">
        <f>+IF($H271=AP$6,$G271,0)-IF($I271=AP$6,$G271,0)</f>
        <v>0</v>
      </c>
      <c r="AQ271" s="10">
        <f>+IF($H271=AQ$6,$G271,0)-IF($I271=AQ$6,$G271,0)</f>
        <v>0</v>
      </c>
      <c r="AR271" s="10">
        <f>+IF($H271=AR$6,$G271,0)-IF($I271=AR$6,$G271,0)</f>
        <v>0</v>
      </c>
      <c r="AS271" s="10">
        <f>+IF($H271=AS$6,$G271,0)-IF($I271=AS$6,$G271,0)</f>
        <v>0</v>
      </c>
      <c r="AT271" s="10">
        <f>+IF($H271=AT$6,$G271,0)-IF($I271=AT$6,$G271,0)</f>
        <v>0</v>
      </c>
      <c r="AU271" s="10">
        <f>+IF($H271=AU$6,$G271,0)-IF($I271=AU$6,$G271,0)</f>
        <v>0</v>
      </c>
      <c r="AV271" s="10">
        <f>+IF($H271=AV$6,$G271,0)-IF($I271=AV$6,$G271,0)</f>
        <v>0</v>
      </c>
      <c r="AW271" s="10">
        <f>+IF($H271=AW$6,$G271,0)-IF($I271=AW$6,$G271,0)</f>
        <v>0</v>
      </c>
      <c r="AX271" s="10">
        <f>+IF($H271=AX$6,$G271,0)-IF($I271=AX$6,$G271,0)</f>
        <v>0</v>
      </c>
      <c r="AY271" s="10">
        <f>+IF($H271=AY$6,$G271,0)-IF($I271=AY$6,$G271,0)</f>
        <v>0</v>
      </c>
      <c r="AZ271" s="10">
        <f>+IF($H271=AZ$6,$G271,0)-IF($I271=AZ$6,$G271,0)</f>
        <v>0</v>
      </c>
      <c r="BA271" s="10">
        <f>+IF($H271=BA$6,$C271,0)-IF($I271=BA$6,$C271,0)</f>
        <v>0</v>
      </c>
      <c r="BB271" s="10">
        <f>+IF($H271=BB$6,$C271,0)-IF($I271=BB$6,$C271,0)</f>
        <v>0</v>
      </c>
      <c r="BC271" s="10">
        <f>+IF($H271=BC$6,$C271,0)-IF($I271=BC$6,$C271,0)</f>
        <v>0</v>
      </c>
      <c r="BD271" s="10">
        <f>+IF($H271=BD$6,$C271,0)-IF($I271=BD$6,$C271,0)</f>
        <v>0</v>
      </c>
      <c r="BE271" s="10">
        <f>+IF($H271=BE$6,$C271,0)-IF($I271=BE$6,$C271,0)</f>
        <v>0</v>
      </c>
      <c r="BF271" s="10">
        <f>+IF($H271=BF$6,$C271,0)-IF($I271=BF$6,$C271,0)</f>
        <v>0</v>
      </c>
      <c r="BG271" s="10">
        <f>+IF($H271=BG$6,$C271,0)-IF($I271=BG$6,$C271,0)</f>
        <v>0</v>
      </c>
      <c r="BH271" s="10">
        <f>+IF($H271=BH$6,$C271,0)-IF($I271=BH$6,$C271,0)</f>
        <v>0</v>
      </c>
      <c r="BI271" s="10">
        <f>+IF($H271=BI$6,$G271,0)-IF($I271=BI$6,$G271,0)</f>
        <v>0</v>
      </c>
      <c r="BJ271" s="10">
        <f>+IF($H271=BJ$6,$G271,0)-IF($I271=BJ$6,$G271,0)</f>
        <v>0</v>
      </c>
      <c r="BK271" s="10">
        <f>+IF($H271=BK$6,$G271,0)-IF($I271=BK$6,$G271,0)</f>
        <v>0</v>
      </c>
      <c r="BL271" s="10">
        <f>+IF($H271=BL$6,$G271,0)-IF($I271=BL$6,$G271,0)</f>
        <v>0</v>
      </c>
      <c r="BM271" s="10">
        <f>+IF($H271=BM$6,$G271,0)-IF($I271=BM$6,$G271,0)</f>
        <v>0</v>
      </c>
      <c r="BN271" s="10">
        <f>+IF($H271=BN$6,$G271,0)-IF($I271=BN$6,$G271,0)</f>
        <v>0</v>
      </c>
      <c r="BO271" s="10">
        <f>+IF($H271=BO$6,$G271,0)-IF($I271=BO$6,$G271,0)</f>
        <v>0</v>
      </c>
      <c r="BP271" s="10">
        <f>+IF($H271=BP$6,$G271,0)-IF($I271=BP$6,$G271,0)</f>
        <v>0</v>
      </c>
      <c r="BQ271" s="10">
        <f>+IF($H271=BQ$6,$G271,0)-IF($I271=BQ$6,$G271,0)</f>
        <v>0</v>
      </c>
      <c r="BR271" s="10">
        <f>SUM(J271:BQ271)</f>
        <v>0</v>
      </c>
    </row>
    <row r="272" spans="2:70" s="9" customFormat="1" x14ac:dyDescent="0.25">
      <c r="B272" s="16"/>
      <c r="C272" s="11"/>
      <c r="D272" s="11"/>
      <c r="E272" s="11">
        <f>ROUND(IF(D272='[1]Liste choix'!$C$8,0,IF($H272=$S$6,(C272/1.14975*0.05*0.5),C272/1.14975*0.05)),2)</f>
        <v>0</v>
      </c>
      <c r="F272" s="11">
        <f>ROUND(IF(D272='[1]Liste choix'!$C$8,0,IF($H272=$S$6,C272/1.14975*0.09975*0.5,C272/1.14975*0.09975)),2)</f>
        <v>0</v>
      </c>
      <c r="G272" s="11">
        <f>C272-E272-F272</f>
        <v>0</v>
      </c>
      <c r="J272" s="10">
        <f>+IF($H272=$J$6,$G272,0)-IF($I272=$J$6,$G272,0)</f>
        <v>0</v>
      </c>
      <c r="K272" s="10">
        <f>+IF($H272=K$6,$G272,0)-IF($I272=K$6,$G272,0)</f>
        <v>0</v>
      </c>
      <c r="L272" s="10">
        <f>+IF($H272=L$6,$G272,0)-IF($I272=L$6,$G272,0)</f>
        <v>0</v>
      </c>
      <c r="M272" s="10">
        <f>+IF($H272=M$6,$G272,0)-IF($I272=M$6,$G272,0)</f>
        <v>0</v>
      </c>
      <c r="N272" s="10">
        <f>+IF($H272=N$6,$G272,0)-IF($I272=N$6,$G272,0)</f>
        <v>0</v>
      </c>
      <c r="O272" s="10">
        <f>+IF($H272=O$6,$G272,0)-IF($I272=O$6,$G272,0)</f>
        <v>0</v>
      </c>
      <c r="P272" s="10">
        <f>+IF($H272=P$6,$G272,0)-IF($I272=P$6,$G272,0)</f>
        <v>0</v>
      </c>
      <c r="Q272" s="10">
        <f>+IF($H272=Q$6,$G272,0)-IF($I272=Q$6,$G272,0)</f>
        <v>0</v>
      </c>
      <c r="R272" s="10">
        <f>+IF($H272=R$6,$G272,0)-IF($I272=R$6,$G272,0)</f>
        <v>0</v>
      </c>
      <c r="S272" s="10">
        <f>+IF($H272=S$6,$G272,0)-IF($I272=S$6,$G272,0)</f>
        <v>0</v>
      </c>
      <c r="T272" s="10">
        <f>+IF($H272=T$6,$G272,0)-IF($I272=T$6,$G272,0)</f>
        <v>0</v>
      </c>
      <c r="U272" s="10">
        <f>+IF($H272=U$6,$G272,0)-IF($I272=U$6,$G272,0)</f>
        <v>0</v>
      </c>
      <c r="V272" s="10">
        <f>+IF($H272=V$6,$G272,0)-IF($I272=V$6,$G272,0)</f>
        <v>0</v>
      </c>
      <c r="W272" s="10">
        <f>+IF($H272=W$6,$G272,0)-IF($I272=W$6,$G272,0)</f>
        <v>0</v>
      </c>
      <c r="X272" s="10">
        <f>+IF($H272=X$6,$G272,0)-IF($I272=X$6,$G272,0)</f>
        <v>0</v>
      </c>
      <c r="Y272" s="10">
        <f>+IF($H272=Y$6,$G272,0)-IF($I272=Y$6,$G272,0)</f>
        <v>0</v>
      </c>
      <c r="Z272" s="10">
        <f>+IF($H272=Z$6,$G272,0)-IF($I272=Z$6,$G272,0)</f>
        <v>0</v>
      </c>
      <c r="AA272" s="10">
        <f>+IF($H272=AA$6,$G272,0)-IF($I272=AA$6,$G272,0)</f>
        <v>0</v>
      </c>
      <c r="AB272" s="10">
        <f>+IF($H272=AB$6,$G272,0)-IF($I272=AB$6,$G272,0)</f>
        <v>0</v>
      </c>
      <c r="AC272" s="10">
        <f>+IF($H272=AC$6,$G272,0)-IF($I272=AC$6,$G272,0)</f>
        <v>0</v>
      </c>
      <c r="AD272" s="10">
        <f>+IF($H272=AD$6,$G272,0)-IF($I272=AD$6,$G272,0)</f>
        <v>0</v>
      </c>
      <c r="AE272" s="10">
        <f>+IF($H272=AE$6,$G272,0)-IF($I272=AE$6,$G272,0)</f>
        <v>0</v>
      </c>
      <c r="AF272" s="10">
        <f>+IF($H272=AF$6,$G272,0)-IF($I272=AF$6,$G272,0)</f>
        <v>0</v>
      </c>
      <c r="AG272" s="10">
        <f>+IF($H272=AG$6,$C272,0)-IF($I272=AG$6,$C272,0)</f>
        <v>0</v>
      </c>
      <c r="AH272" s="10">
        <f>+IF($H272=AH$6,$C272,0)-IF($I272=AH$6,$C272,0)</f>
        <v>0</v>
      </c>
      <c r="AI272" s="10">
        <f>+IF($H272=AI$6,$C272,0)-IF($I272=AI$6,$C272,0)</f>
        <v>0</v>
      </c>
      <c r="AJ272" s="10">
        <f>+IF($H272=AJ$6,$C272,0)-IF($I272=AJ$6,$C272,0)</f>
        <v>0</v>
      </c>
      <c r="AK272" s="10">
        <f>IF(D272="payée",$E272,0)</f>
        <v>0</v>
      </c>
      <c r="AL272" s="10">
        <f>IF(D272="payée",$F272,0)</f>
        <v>0</v>
      </c>
      <c r="AM272" s="10">
        <f>IF(D272="perçue",-$E272,0)</f>
        <v>0</v>
      </c>
      <c r="AN272" s="10">
        <f>IF(D272="perçue",-$F272,0)</f>
        <v>0</v>
      </c>
      <c r="AO272" s="10">
        <f>+IF($H272=AO$6,$G272,0)-IF($I272=AO$6,$G272,0)</f>
        <v>0</v>
      </c>
      <c r="AP272" s="10">
        <f>+IF($H272=AP$6,$G272,0)-IF($I272=AP$6,$G272,0)</f>
        <v>0</v>
      </c>
      <c r="AQ272" s="10">
        <f>+IF($H272=AQ$6,$G272,0)-IF($I272=AQ$6,$G272,0)</f>
        <v>0</v>
      </c>
      <c r="AR272" s="10">
        <f>+IF($H272=AR$6,$G272,0)-IF($I272=AR$6,$G272,0)</f>
        <v>0</v>
      </c>
      <c r="AS272" s="10">
        <f>+IF($H272=AS$6,$G272,0)-IF($I272=AS$6,$G272,0)</f>
        <v>0</v>
      </c>
      <c r="AT272" s="10">
        <f>+IF($H272=AT$6,$G272,0)-IF($I272=AT$6,$G272,0)</f>
        <v>0</v>
      </c>
      <c r="AU272" s="10">
        <f>+IF($H272=AU$6,$G272,0)-IF($I272=AU$6,$G272,0)</f>
        <v>0</v>
      </c>
      <c r="AV272" s="10">
        <f>+IF($H272=AV$6,$G272,0)-IF($I272=AV$6,$G272,0)</f>
        <v>0</v>
      </c>
      <c r="AW272" s="10">
        <f>+IF($H272=AW$6,$G272,0)-IF($I272=AW$6,$G272,0)</f>
        <v>0</v>
      </c>
      <c r="AX272" s="10">
        <f>+IF($H272=AX$6,$G272,0)-IF($I272=AX$6,$G272,0)</f>
        <v>0</v>
      </c>
      <c r="AY272" s="10">
        <f>+IF($H272=AY$6,$G272,0)-IF($I272=AY$6,$G272,0)</f>
        <v>0</v>
      </c>
      <c r="AZ272" s="10">
        <f>+IF($H272=AZ$6,$G272,0)-IF($I272=AZ$6,$G272,0)</f>
        <v>0</v>
      </c>
      <c r="BA272" s="10">
        <f>+IF($H272=BA$6,$C272,0)-IF($I272=BA$6,$C272,0)</f>
        <v>0</v>
      </c>
      <c r="BB272" s="10">
        <f>+IF($H272=BB$6,$C272,0)-IF($I272=BB$6,$C272,0)</f>
        <v>0</v>
      </c>
      <c r="BC272" s="10">
        <f>+IF($H272=BC$6,$C272,0)-IF($I272=BC$6,$C272,0)</f>
        <v>0</v>
      </c>
      <c r="BD272" s="10">
        <f>+IF($H272=BD$6,$C272,0)-IF($I272=BD$6,$C272,0)</f>
        <v>0</v>
      </c>
      <c r="BE272" s="10">
        <f>+IF($H272=BE$6,$C272,0)-IF($I272=BE$6,$C272,0)</f>
        <v>0</v>
      </c>
      <c r="BF272" s="10">
        <f>+IF($H272=BF$6,$C272,0)-IF($I272=BF$6,$C272,0)</f>
        <v>0</v>
      </c>
      <c r="BG272" s="10">
        <f>+IF($H272=BG$6,$C272,0)-IF($I272=BG$6,$C272,0)</f>
        <v>0</v>
      </c>
      <c r="BH272" s="10">
        <f>+IF($H272=BH$6,$C272,0)-IF($I272=BH$6,$C272,0)</f>
        <v>0</v>
      </c>
      <c r="BI272" s="10">
        <f>+IF($H272=BI$6,$G272,0)-IF($I272=BI$6,$G272,0)</f>
        <v>0</v>
      </c>
      <c r="BJ272" s="10">
        <f>+IF($H272=BJ$6,$G272,0)-IF($I272=BJ$6,$G272,0)</f>
        <v>0</v>
      </c>
      <c r="BK272" s="10">
        <f>+IF($H272=BK$6,$G272,0)-IF($I272=BK$6,$G272,0)</f>
        <v>0</v>
      </c>
      <c r="BL272" s="10">
        <f>+IF($H272=BL$6,$G272,0)-IF($I272=BL$6,$G272,0)</f>
        <v>0</v>
      </c>
      <c r="BM272" s="10">
        <f>+IF($H272=BM$6,$G272,0)-IF($I272=BM$6,$G272,0)</f>
        <v>0</v>
      </c>
      <c r="BN272" s="10">
        <f>+IF($H272=BN$6,$G272,0)-IF($I272=BN$6,$G272,0)</f>
        <v>0</v>
      </c>
      <c r="BO272" s="10">
        <f>+IF($H272=BO$6,$G272,0)-IF($I272=BO$6,$G272,0)</f>
        <v>0</v>
      </c>
      <c r="BP272" s="10">
        <f>+IF($H272=BP$6,$G272,0)-IF($I272=BP$6,$G272,0)</f>
        <v>0</v>
      </c>
      <c r="BQ272" s="10">
        <f>+IF($H272=BQ$6,$G272,0)-IF($I272=BQ$6,$G272,0)</f>
        <v>0</v>
      </c>
      <c r="BR272" s="10">
        <f>SUM(J272:BQ272)</f>
        <v>0</v>
      </c>
    </row>
    <row r="273" spans="2:70" s="9" customFormat="1" x14ac:dyDescent="0.25">
      <c r="B273" s="16"/>
      <c r="C273" s="11"/>
      <c r="D273" s="11"/>
      <c r="E273" s="11">
        <f>ROUND(IF(D273='[1]Liste choix'!$C$8,0,IF($H273=$S$6,(C273/1.14975*0.05*0.5),C273/1.14975*0.05)),2)</f>
        <v>0</v>
      </c>
      <c r="F273" s="11">
        <f>ROUND(IF(D273='[1]Liste choix'!$C$8,0,IF($H273=$S$6,C273/1.14975*0.09975*0.5,C273/1.14975*0.09975)),2)</f>
        <v>0</v>
      </c>
      <c r="G273" s="11">
        <f>C273-E273-F273</f>
        <v>0</v>
      </c>
      <c r="J273" s="10">
        <f>+IF($H273=$J$6,$G273,0)-IF($I273=$J$6,$G273,0)</f>
        <v>0</v>
      </c>
      <c r="K273" s="10">
        <f>+IF($H273=K$6,$G273,0)-IF($I273=K$6,$G273,0)</f>
        <v>0</v>
      </c>
      <c r="L273" s="10">
        <f>+IF($H273=L$6,$G273,0)-IF($I273=L$6,$G273,0)</f>
        <v>0</v>
      </c>
      <c r="M273" s="10">
        <f>+IF($H273=M$6,$G273,0)-IF($I273=M$6,$G273,0)</f>
        <v>0</v>
      </c>
      <c r="N273" s="10">
        <f>+IF($H273=N$6,$G273,0)-IF($I273=N$6,$G273,0)</f>
        <v>0</v>
      </c>
      <c r="O273" s="10">
        <f>+IF($H273=O$6,$G273,0)-IF($I273=O$6,$G273,0)</f>
        <v>0</v>
      </c>
      <c r="P273" s="10">
        <f>+IF($H273=P$6,$G273,0)-IF($I273=P$6,$G273,0)</f>
        <v>0</v>
      </c>
      <c r="Q273" s="10">
        <f>+IF($H273=Q$6,$G273,0)-IF($I273=Q$6,$G273,0)</f>
        <v>0</v>
      </c>
      <c r="R273" s="10">
        <f>+IF($H273=R$6,$G273,0)-IF($I273=R$6,$G273,0)</f>
        <v>0</v>
      </c>
      <c r="S273" s="10">
        <f>+IF($H273=S$6,$G273,0)-IF($I273=S$6,$G273,0)</f>
        <v>0</v>
      </c>
      <c r="T273" s="10">
        <f>+IF($H273=T$6,$G273,0)-IF($I273=T$6,$G273,0)</f>
        <v>0</v>
      </c>
      <c r="U273" s="10">
        <f>+IF($H273=U$6,$G273,0)-IF($I273=U$6,$G273,0)</f>
        <v>0</v>
      </c>
      <c r="V273" s="10">
        <f>+IF($H273=V$6,$G273,0)-IF($I273=V$6,$G273,0)</f>
        <v>0</v>
      </c>
      <c r="W273" s="10">
        <f>+IF($H273=W$6,$G273,0)-IF($I273=W$6,$G273,0)</f>
        <v>0</v>
      </c>
      <c r="X273" s="10">
        <f>+IF($H273=X$6,$G273,0)-IF($I273=X$6,$G273,0)</f>
        <v>0</v>
      </c>
      <c r="Y273" s="10">
        <f>+IF($H273=Y$6,$G273,0)-IF($I273=Y$6,$G273,0)</f>
        <v>0</v>
      </c>
      <c r="Z273" s="10">
        <f>+IF($H273=Z$6,$G273,0)-IF($I273=Z$6,$G273,0)</f>
        <v>0</v>
      </c>
      <c r="AA273" s="10">
        <f>+IF($H273=AA$6,$G273,0)-IF($I273=AA$6,$G273,0)</f>
        <v>0</v>
      </c>
      <c r="AB273" s="10">
        <f>+IF($H273=AB$6,$G273,0)-IF($I273=AB$6,$G273,0)</f>
        <v>0</v>
      </c>
      <c r="AC273" s="10">
        <f>+IF($H273=AC$6,$G273,0)-IF($I273=AC$6,$G273,0)</f>
        <v>0</v>
      </c>
      <c r="AD273" s="10">
        <f>+IF($H273=AD$6,$G273,0)-IF($I273=AD$6,$G273,0)</f>
        <v>0</v>
      </c>
      <c r="AE273" s="10">
        <f>+IF($H273=AE$6,$G273,0)-IF($I273=AE$6,$G273,0)</f>
        <v>0</v>
      </c>
      <c r="AF273" s="10">
        <f>+IF($H273=AF$6,$G273,0)-IF($I273=AF$6,$G273,0)</f>
        <v>0</v>
      </c>
      <c r="AG273" s="10">
        <f>+IF($H273=AG$6,$C273,0)-IF($I273=AG$6,$C273,0)</f>
        <v>0</v>
      </c>
      <c r="AH273" s="10">
        <f>+IF($H273=AH$6,$C273,0)-IF($I273=AH$6,$C273,0)</f>
        <v>0</v>
      </c>
      <c r="AI273" s="10">
        <f>+IF($H273=AI$6,$C273,0)-IF($I273=AI$6,$C273,0)</f>
        <v>0</v>
      </c>
      <c r="AJ273" s="10">
        <f>+IF($H273=AJ$6,$C273,0)-IF($I273=AJ$6,$C273,0)</f>
        <v>0</v>
      </c>
      <c r="AK273" s="10">
        <f>IF(D273="payée",$E273,0)</f>
        <v>0</v>
      </c>
      <c r="AL273" s="10">
        <f>IF(D273="payée",$F273,0)</f>
        <v>0</v>
      </c>
      <c r="AM273" s="10">
        <f>IF(D273="perçue",-$E273,0)</f>
        <v>0</v>
      </c>
      <c r="AN273" s="10">
        <f>IF(D273="perçue",-$F273,0)</f>
        <v>0</v>
      </c>
      <c r="AO273" s="10">
        <f>+IF($H273=AO$6,$G273,0)-IF($I273=AO$6,$G273,0)</f>
        <v>0</v>
      </c>
      <c r="AP273" s="10">
        <f>+IF($H273=AP$6,$G273,0)-IF($I273=AP$6,$G273,0)</f>
        <v>0</v>
      </c>
      <c r="AQ273" s="10">
        <f>+IF($H273=AQ$6,$G273,0)-IF($I273=AQ$6,$G273,0)</f>
        <v>0</v>
      </c>
      <c r="AR273" s="10">
        <f>+IF($H273=AR$6,$G273,0)-IF($I273=AR$6,$G273,0)</f>
        <v>0</v>
      </c>
      <c r="AS273" s="10">
        <f>+IF($H273=AS$6,$G273,0)-IF($I273=AS$6,$G273,0)</f>
        <v>0</v>
      </c>
      <c r="AT273" s="10">
        <f>+IF($H273=AT$6,$G273,0)-IF($I273=AT$6,$G273,0)</f>
        <v>0</v>
      </c>
      <c r="AU273" s="10">
        <f>+IF($H273=AU$6,$G273,0)-IF($I273=AU$6,$G273,0)</f>
        <v>0</v>
      </c>
      <c r="AV273" s="10">
        <f>+IF($H273=AV$6,$G273,0)-IF($I273=AV$6,$G273,0)</f>
        <v>0</v>
      </c>
      <c r="AW273" s="10">
        <f>+IF($H273=AW$6,$G273,0)-IF($I273=AW$6,$G273,0)</f>
        <v>0</v>
      </c>
      <c r="AX273" s="10">
        <f>+IF($H273=AX$6,$G273,0)-IF($I273=AX$6,$G273,0)</f>
        <v>0</v>
      </c>
      <c r="AY273" s="10">
        <f>+IF($H273=AY$6,$G273,0)-IF($I273=AY$6,$G273,0)</f>
        <v>0</v>
      </c>
      <c r="AZ273" s="10">
        <f>+IF($H273=AZ$6,$G273,0)-IF($I273=AZ$6,$G273,0)</f>
        <v>0</v>
      </c>
      <c r="BA273" s="10">
        <f>+IF($H273=BA$6,$C273,0)-IF($I273=BA$6,$C273,0)</f>
        <v>0</v>
      </c>
      <c r="BB273" s="10">
        <f>+IF($H273=BB$6,$C273,0)-IF($I273=BB$6,$C273,0)</f>
        <v>0</v>
      </c>
      <c r="BC273" s="10">
        <f>+IF($H273=BC$6,$C273,0)-IF($I273=BC$6,$C273,0)</f>
        <v>0</v>
      </c>
      <c r="BD273" s="10">
        <f>+IF($H273=BD$6,$C273,0)-IF($I273=BD$6,$C273,0)</f>
        <v>0</v>
      </c>
      <c r="BE273" s="10">
        <f>+IF($H273=BE$6,$C273,0)-IF($I273=BE$6,$C273,0)</f>
        <v>0</v>
      </c>
      <c r="BF273" s="10">
        <f>+IF($H273=BF$6,$C273,0)-IF($I273=BF$6,$C273,0)</f>
        <v>0</v>
      </c>
      <c r="BG273" s="10">
        <f>+IF($H273=BG$6,$C273,0)-IF($I273=BG$6,$C273,0)</f>
        <v>0</v>
      </c>
      <c r="BH273" s="10">
        <f>+IF($H273=BH$6,$C273,0)-IF($I273=BH$6,$C273,0)</f>
        <v>0</v>
      </c>
      <c r="BI273" s="10">
        <f>+IF($H273=BI$6,$G273,0)-IF($I273=BI$6,$G273,0)</f>
        <v>0</v>
      </c>
      <c r="BJ273" s="10">
        <f>+IF($H273=BJ$6,$G273,0)-IF($I273=BJ$6,$G273,0)</f>
        <v>0</v>
      </c>
      <c r="BK273" s="10">
        <f>+IF($H273=BK$6,$G273,0)-IF($I273=BK$6,$G273,0)</f>
        <v>0</v>
      </c>
      <c r="BL273" s="10">
        <f>+IF($H273=BL$6,$G273,0)-IF($I273=BL$6,$G273,0)</f>
        <v>0</v>
      </c>
      <c r="BM273" s="10">
        <f>+IF($H273=BM$6,$G273,0)-IF($I273=BM$6,$G273,0)</f>
        <v>0</v>
      </c>
      <c r="BN273" s="10">
        <f>+IF($H273=BN$6,$G273,0)-IF($I273=BN$6,$G273,0)</f>
        <v>0</v>
      </c>
      <c r="BO273" s="10">
        <f>+IF($H273=BO$6,$G273,0)-IF($I273=BO$6,$G273,0)</f>
        <v>0</v>
      </c>
      <c r="BP273" s="10">
        <f>+IF($H273=BP$6,$G273,0)-IF($I273=BP$6,$G273,0)</f>
        <v>0</v>
      </c>
      <c r="BQ273" s="10">
        <f>+IF($H273=BQ$6,$G273,0)-IF($I273=BQ$6,$G273,0)</f>
        <v>0</v>
      </c>
      <c r="BR273" s="10">
        <f>SUM(J273:BQ273)</f>
        <v>0</v>
      </c>
    </row>
    <row r="274" spans="2:70" s="9" customFormat="1" x14ac:dyDescent="0.25">
      <c r="B274" s="16"/>
      <c r="C274" s="11"/>
      <c r="D274" s="11"/>
      <c r="E274" s="11">
        <f>ROUND(IF(D274='[1]Liste choix'!$C$8,0,IF($H274=$S$6,(C274/1.14975*0.05*0.5),C274/1.14975*0.05)),2)</f>
        <v>0</v>
      </c>
      <c r="F274" s="11">
        <f>ROUND(IF(D274='[1]Liste choix'!$C$8,0,IF($H274=$S$6,C274/1.14975*0.09975*0.5,C274/1.14975*0.09975)),2)</f>
        <v>0</v>
      </c>
      <c r="G274" s="11">
        <f>C274-E274-F274</f>
        <v>0</v>
      </c>
      <c r="J274" s="10">
        <f>+IF($H274=$J$6,$G274,0)-IF($I274=$J$6,$G274,0)</f>
        <v>0</v>
      </c>
      <c r="K274" s="10">
        <f>+IF($H274=K$6,$G274,0)-IF($I274=K$6,$G274,0)</f>
        <v>0</v>
      </c>
      <c r="L274" s="10">
        <f>+IF($H274=L$6,$G274,0)-IF($I274=L$6,$G274,0)</f>
        <v>0</v>
      </c>
      <c r="M274" s="10">
        <f>+IF($H274=M$6,$G274,0)-IF($I274=M$6,$G274,0)</f>
        <v>0</v>
      </c>
      <c r="N274" s="10">
        <f>+IF($H274=N$6,$G274,0)-IF($I274=N$6,$G274,0)</f>
        <v>0</v>
      </c>
      <c r="O274" s="10">
        <f>+IF($H274=O$6,$G274,0)-IF($I274=O$6,$G274,0)</f>
        <v>0</v>
      </c>
      <c r="P274" s="10">
        <f>+IF($H274=P$6,$G274,0)-IF($I274=P$6,$G274,0)</f>
        <v>0</v>
      </c>
      <c r="Q274" s="10">
        <f>+IF($H274=Q$6,$G274,0)-IF($I274=Q$6,$G274,0)</f>
        <v>0</v>
      </c>
      <c r="R274" s="10">
        <f>+IF($H274=R$6,$G274,0)-IF($I274=R$6,$G274,0)</f>
        <v>0</v>
      </c>
      <c r="S274" s="10">
        <f>+IF($H274=S$6,$G274,0)-IF($I274=S$6,$G274,0)</f>
        <v>0</v>
      </c>
      <c r="T274" s="10">
        <f>+IF($H274=T$6,$G274,0)-IF($I274=T$6,$G274,0)</f>
        <v>0</v>
      </c>
      <c r="U274" s="10">
        <f>+IF($H274=U$6,$G274,0)-IF($I274=U$6,$G274,0)</f>
        <v>0</v>
      </c>
      <c r="V274" s="10">
        <f>+IF($H274=V$6,$G274,0)-IF($I274=V$6,$G274,0)</f>
        <v>0</v>
      </c>
      <c r="W274" s="10">
        <f>+IF($H274=W$6,$G274,0)-IF($I274=W$6,$G274,0)</f>
        <v>0</v>
      </c>
      <c r="X274" s="10">
        <f>+IF($H274=X$6,$G274,0)-IF($I274=X$6,$G274,0)</f>
        <v>0</v>
      </c>
      <c r="Y274" s="10">
        <f>+IF($H274=Y$6,$G274,0)-IF($I274=Y$6,$G274,0)</f>
        <v>0</v>
      </c>
      <c r="Z274" s="10">
        <f>+IF($H274=Z$6,$G274,0)-IF($I274=Z$6,$G274,0)</f>
        <v>0</v>
      </c>
      <c r="AA274" s="10">
        <f>+IF($H274=AA$6,$G274,0)-IF($I274=AA$6,$G274,0)</f>
        <v>0</v>
      </c>
      <c r="AB274" s="10">
        <f>+IF($H274=AB$6,$G274,0)-IF($I274=AB$6,$G274,0)</f>
        <v>0</v>
      </c>
      <c r="AC274" s="10">
        <f>+IF($H274=AC$6,$G274,0)-IF($I274=AC$6,$G274,0)</f>
        <v>0</v>
      </c>
      <c r="AD274" s="10">
        <f>+IF($H274=AD$6,$G274,0)-IF($I274=AD$6,$G274,0)</f>
        <v>0</v>
      </c>
      <c r="AE274" s="10">
        <f>+IF($H274=AE$6,$G274,0)-IF($I274=AE$6,$G274,0)</f>
        <v>0</v>
      </c>
      <c r="AF274" s="10">
        <f>+IF($H274=AF$6,$G274,0)-IF($I274=AF$6,$G274,0)</f>
        <v>0</v>
      </c>
      <c r="AG274" s="10">
        <f>+IF($H274=AG$6,$C274,0)-IF($I274=AG$6,$C274,0)</f>
        <v>0</v>
      </c>
      <c r="AH274" s="10">
        <f>+IF($H274=AH$6,$C274,0)-IF($I274=AH$6,$C274,0)</f>
        <v>0</v>
      </c>
      <c r="AI274" s="10">
        <f>+IF($H274=AI$6,$C274,0)-IF($I274=AI$6,$C274,0)</f>
        <v>0</v>
      </c>
      <c r="AJ274" s="10">
        <f>+IF($H274=AJ$6,$C274,0)-IF($I274=AJ$6,$C274,0)</f>
        <v>0</v>
      </c>
      <c r="AK274" s="10">
        <f>IF(D274="payée",$E274,0)</f>
        <v>0</v>
      </c>
      <c r="AL274" s="10">
        <f>IF(D274="payée",$F274,0)</f>
        <v>0</v>
      </c>
      <c r="AM274" s="10">
        <f>IF(D274="perçue",-$E274,0)</f>
        <v>0</v>
      </c>
      <c r="AN274" s="10">
        <f>IF(D274="perçue",-$F274,0)</f>
        <v>0</v>
      </c>
      <c r="AO274" s="10">
        <f>+IF($H274=AO$6,$G274,0)-IF($I274=AO$6,$G274,0)</f>
        <v>0</v>
      </c>
      <c r="AP274" s="10">
        <f>+IF($H274=AP$6,$G274,0)-IF($I274=AP$6,$G274,0)</f>
        <v>0</v>
      </c>
      <c r="AQ274" s="10">
        <f>+IF($H274=AQ$6,$G274,0)-IF($I274=AQ$6,$G274,0)</f>
        <v>0</v>
      </c>
      <c r="AR274" s="10">
        <f>+IF($H274=AR$6,$G274,0)-IF($I274=AR$6,$G274,0)</f>
        <v>0</v>
      </c>
      <c r="AS274" s="10">
        <f>+IF($H274=AS$6,$G274,0)-IF($I274=AS$6,$G274,0)</f>
        <v>0</v>
      </c>
      <c r="AT274" s="10">
        <f>+IF($H274=AT$6,$G274,0)-IF($I274=AT$6,$G274,0)</f>
        <v>0</v>
      </c>
      <c r="AU274" s="10">
        <f>+IF($H274=AU$6,$G274,0)-IF($I274=AU$6,$G274,0)</f>
        <v>0</v>
      </c>
      <c r="AV274" s="10">
        <f>+IF($H274=AV$6,$G274,0)-IF($I274=AV$6,$G274,0)</f>
        <v>0</v>
      </c>
      <c r="AW274" s="10">
        <f>+IF($H274=AW$6,$G274,0)-IF($I274=AW$6,$G274,0)</f>
        <v>0</v>
      </c>
      <c r="AX274" s="10">
        <f>+IF($H274=AX$6,$G274,0)-IF($I274=AX$6,$G274,0)</f>
        <v>0</v>
      </c>
      <c r="AY274" s="10">
        <f>+IF($H274=AY$6,$G274,0)-IF($I274=AY$6,$G274,0)</f>
        <v>0</v>
      </c>
      <c r="AZ274" s="10">
        <f>+IF($H274=AZ$6,$G274,0)-IF($I274=AZ$6,$G274,0)</f>
        <v>0</v>
      </c>
      <c r="BA274" s="10">
        <f>+IF($H274=BA$6,$C274,0)-IF($I274=BA$6,$C274,0)</f>
        <v>0</v>
      </c>
      <c r="BB274" s="10">
        <f>+IF($H274=BB$6,$C274,0)-IF($I274=BB$6,$C274,0)</f>
        <v>0</v>
      </c>
      <c r="BC274" s="10">
        <f>+IF($H274=BC$6,$C274,0)-IF($I274=BC$6,$C274,0)</f>
        <v>0</v>
      </c>
      <c r="BD274" s="10">
        <f>+IF($H274=BD$6,$C274,0)-IF($I274=BD$6,$C274,0)</f>
        <v>0</v>
      </c>
      <c r="BE274" s="10">
        <f>+IF($H274=BE$6,$C274,0)-IF($I274=BE$6,$C274,0)</f>
        <v>0</v>
      </c>
      <c r="BF274" s="10">
        <f>+IF($H274=BF$6,$C274,0)-IF($I274=BF$6,$C274,0)</f>
        <v>0</v>
      </c>
      <c r="BG274" s="10">
        <f>+IF($H274=BG$6,$C274,0)-IF($I274=BG$6,$C274,0)</f>
        <v>0</v>
      </c>
      <c r="BH274" s="10">
        <f>+IF($H274=BH$6,$C274,0)-IF($I274=BH$6,$C274,0)</f>
        <v>0</v>
      </c>
      <c r="BI274" s="10">
        <f>+IF($H274=BI$6,$G274,0)-IF($I274=BI$6,$G274,0)</f>
        <v>0</v>
      </c>
      <c r="BJ274" s="10">
        <f>+IF($H274=BJ$6,$G274,0)-IF($I274=BJ$6,$G274,0)</f>
        <v>0</v>
      </c>
      <c r="BK274" s="10">
        <f>+IF($H274=BK$6,$G274,0)-IF($I274=BK$6,$G274,0)</f>
        <v>0</v>
      </c>
      <c r="BL274" s="10">
        <f>+IF($H274=BL$6,$G274,0)-IF($I274=BL$6,$G274,0)</f>
        <v>0</v>
      </c>
      <c r="BM274" s="10">
        <f>+IF($H274=BM$6,$G274,0)-IF($I274=BM$6,$G274,0)</f>
        <v>0</v>
      </c>
      <c r="BN274" s="10">
        <f>+IF($H274=BN$6,$G274,0)-IF($I274=BN$6,$G274,0)</f>
        <v>0</v>
      </c>
      <c r="BO274" s="10">
        <f>+IF($H274=BO$6,$G274,0)-IF($I274=BO$6,$G274,0)</f>
        <v>0</v>
      </c>
      <c r="BP274" s="10">
        <f>+IF($H274=BP$6,$G274,0)-IF($I274=BP$6,$G274,0)</f>
        <v>0</v>
      </c>
      <c r="BQ274" s="10">
        <f>+IF($H274=BQ$6,$G274,0)-IF($I274=BQ$6,$G274,0)</f>
        <v>0</v>
      </c>
      <c r="BR274" s="10">
        <f>SUM(J274:BQ274)</f>
        <v>0</v>
      </c>
    </row>
    <row r="275" spans="2:70" s="9" customFormat="1" x14ac:dyDescent="0.25">
      <c r="B275" s="16"/>
      <c r="C275" s="11"/>
      <c r="D275" s="11"/>
      <c r="E275" s="11">
        <f>ROUND(IF(D275='[1]Liste choix'!$C$8,0,IF($H275=$S$6,(C275/1.14975*0.05*0.5),C275/1.14975*0.05)),2)</f>
        <v>0</v>
      </c>
      <c r="F275" s="11">
        <f>ROUND(IF(D275='[1]Liste choix'!$C$8,0,IF($H275=$S$6,C275/1.14975*0.09975*0.5,C275/1.14975*0.09975)),2)</f>
        <v>0</v>
      </c>
      <c r="G275" s="11">
        <f>C275-E275-F275</f>
        <v>0</v>
      </c>
      <c r="J275" s="10">
        <f>+IF($H275=$J$6,$G275,0)-IF($I275=$J$6,$G275,0)</f>
        <v>0</v>
      </c>
      <c r="K275" s="10">
        <f>+IF($H275=K$6,$G275,0)-IF($I275=K$6,$G275,0)</f>
        <v>0</v>
      </c>
      <c r="L275" s="10">
        <f>+IF($H275=L$6,$G275,0)-IF($I275=L$6,$G275,0)</f>
        <v>0</v>
      </c>
      <c r="M275" s="10">
        <f>+IF($H275=M$6,$G275,0)-IF($I275=M$6,$G275,0)</f>
        <v>0</v>
      </c>
      <c r="N275" s="10">
        <f>+IF($H275=N$6,$G275,0)-IF($I275=N$6,$G275,0)</f>
        <v>0</v>
      </c>
      <c r="O275" s="10">
        <f>+IF($H275=O$6,$G275,0)-IF($I275=O$6,$G275,0)</f>
        <v>0</v>
      </c>
      <c r="P275" s="10">
        <f>+IF($H275=P$6,$G275,0)-IF($I275=P$6,$G275,0)</f>
        <v>0</v>
      </c>
      <c r="Q275" s="10">
        <f>+IF($H275=Q$6,$G275,0)-IF($I275=Q$6,$G275,0)</f>
        <v>0</v>
      </c>
      <c r="R275" s="10">
        <f>+IF($H275=R$6,$G275,0)-IF($I275=R$6,$G275,0)</f>
        <v>0</v>
      </c>
      <c r="S275" s="10">
        <f>+IF($H275=S$6,$G275,0)-IF($I275=S$6,$G275,0)</f>
        <v>0</v>
      </c>
      <c r="T275" s="10">
        <f>+IF($H275=T$6,$G275,0)-IF($I275=T$6,$G275,0)</f>
        <v>0</v>
      </c>
      <c r="U275" s="10">
        <f>+IF($H275=U$6,$G275,0)-IF($I275=U$6,$G275,0)</f>
        <v>0</v>
      </c>
      <c r="V275" s="10">
        <f>+IF($H275=V$6,$G275,0)-IF($I275=V$6,$G275,0)</f>
        <v>0</v>
      </c>
      <c r="W275" s="10">
        <f>+IF($H275=W$6,$G275,0)-IF($I275=W$6,$G275,0)</f>
        <v>0</v>
      </c>
      <c r="X275" s="10">
        <f>+IF($H275=X$6,$G275,0)-IF($I275=X$6,$G275,0)</f>
        <v>0</v>
      </c>
      <c r="Y275" s="10">
        <f>+IF($H275=Y$6,$G275,0)-IF($I275=Y$6,$G275,0)</f>
        <v>0</v>
      </c>
      <c r="Z275" s="10">
        <f>+IF($H275=Z$6,$G275,0)-IF($I275=Z$6,$G275,0)</f>
        <v>0</v>
      </c>
      <c r="AA275" s="10">
        <f>+IF($H275=AA$6,$G275,0)-IF($I275=AA$6,$G275,0)</f>
        <v>0</v>
      </c>
      <c r="AB275" s="10">
        <f>+IF($H275=AB$6,$G275,0)-IF($I275=AB$6,$G275,0)</f>
        <v>0</v>
      </c>
      <c r="AC275" s="10">
        <f>+IF($H275=AC$6,$G275,0)-IF($I275=AC$6,$G275,0)</f>
        <v>0</v>
      </c>
      <c r="AD275" s="10">
        <f>+IF($H275=AD$6,$G275,0)-IF($I275=AD$6,$G275,0)</f>
        <v>0</v>
      </c>
      <c r="AE275" s="10">
        <f>+IF($H275=AE$6,$G275,0)-IF($I275=AE$6,$G275,0)</f>
        <v>0</v>
      </c>
      <c r="AF275" s="10">
        <f>+IF($H275=AF$6,$G275,0)-IF($I275=AF$6,$G275,0)</f>
        <v>0</v>
      </c>
      <c r="AG275" s="10">
        <f>+IF($H275=AG$6,$C275,0)-IF($I275=AG$6,$C275,0)</f>
        <v>0</v>
      </c>
      <c r="AH275" s="10">
        <f>+IF($H275=AH$6,$C275,0)-IF($I275=AH$6,$C275,0)</f>
        <v>0</v>
      </c>
      <c r="AI275" s="10">
        <f>+IF($H275=AI$6,$C275,0)-IF($I275=AI$6,$C275,0)</f>
        <v>0</v>
      </c>
      <c r="AJ275" s="10">
        <f>+IF($H275=AJ$6,$C275,0)-IF($I275=AJ$6,$C275,0)</f>
        <v>0</v>
      </c>
      <c r="AK275" s="10">
        <f>IF(D275="payée",$E275,0)</f>
        <v>0</v>
      </c>
      <c r="AL275" s="10">
        <f>IF(D275="payée",$F275,0)</f>
        <v>0</v>
      </c>
      <c r="AM275" s="10">
        <f>IF(D275="perçue",-$E275,0)</f>
        <v>0</v>
      </c>
      <c r="AN275" s="10">
        <f>IF(D275="perçue",-$F275,0)</f>
        <v>0</v>
      </c>
      <c r="AO275" s="10">
        <f>+IF($H275=AO$6,$G275,0)-IF($I275=AO$6,$G275,0)</f>
        <v>0</v>
      </c>
      <c r="AP275" s="10">
        <f>+IF($H275=AP$6,$G275,0)-IF($I275=AP$6,$G275,0)</f>
        <v>0</v>
      </c>
      <c r="AQ275" s="10">
        <f>+IF($H275=AQ$6,$G275,0)-IF($I275=AQ$6,$G275,0)</f>
        <v>0</v>
      </c>
      <c r="AR275" s="10">
        <f>+IF($H275=AR$6,$G275,0)-IF($I275=AR$6,$G275,0)</f>
        <v>0</v>
      </c>
      <c r="AS275" s="10">
        <f>+IF($H275=AS$6,$G275,0)-IF($I275=AS$6,$G275,0)</f>
        <v>0</v>
      </c>
      <c r="AT275" s="10">
        <f>+IF($H275=AT$6,$G275,0)-IF($I275=AT$6,$G275,0)</f>
        <v>0</v>
      </c>
      <c r="AU275" s="10">
        <f>+IF($H275=AU$6,$G275,0)-IF($I275=AU$6,$G275,0)</f>
        <v>0</v>
      </c>
      <c r="AV275" s="10">
        <f>+IF($H275=AV$6,$G275,0)-IF($I275=AV$6,$G275,0)</f>
        <v>0</v>
      </c>
      <c r="AW275" s="10">
        <f>+IF($H275=AW$6,$G275,0)-IF($I275=AW$6,$G275,0)</f>
        <v>0</v>
      </c>
      <c r="AX275" s="10">
        <f>+IF($H275=AX$6,$G275,0)-IF($I275=AX$6,$G275,0)</f>
        <v>0</v>
      </c>
      <c r="AY275" s="10">
        <f>+IF($H275=AY$6,$G275,0)-IF($I275=AY$6,$G275,0)</f>
        <v>0</v>
      </c>
      <c r="AZ275" s="10">
        <f>+IF($H275=AZ$6,$G275,0)-IF($I275=AZ$6,$G275,0)</f>
        <v>0</v>
      </c>
      <c r="BA275" s="10">
        <f>+IF($H275=BA$6,$C275,0)-IF($I275=BA$6,$C275,0)</f>
        <v>0</v>
      </c>
      <c r="BB275" s="10">
        <f>+IF($H275=BB$6,$C275,0)-IF($I275=BB$6,$C275,0)</f>
        <v>0</v>
      </c>
      <c r="BC275" s="10">
        <f>+IF($H275=BC$6,$C275,0)-IF($I275=BC$6,$C275,0)</f>
        <v>0</v>
      </c>
      <c r="BD275" s="10">
        <f>+IF($H275=BD$6,$C275,0)-IF($I275=BD$6,$C275,0)</f>
        <v>0</v>
      </c>
      <c r="BE275" s="10">
        <f>+IF($H275=BE$6,$C275,0)-IF($I275=BE$6,$C275,0)</f>
        <v>0</v>
      </c>
      <c r="BF275" s="10">
        <f>+IF($H275=BF$6,$C275,0)-IF($I275=BF$6,$C275,0)</f>
        <v>0</v>
      </c>
      <c r="BG275" s="10">
        <f>+IF($H275=BG$6,$C275,0)-IF($I275=BG$6,$C275,0)</f>
        <v>0</v>
      </c>
      <c r="BH275" s="10">
        <f>+IF($H275=BH$6,$C275,0)-IF($I275=BH$6,$C275,0)</f>
        <v>0</v>
      </c>
      <c r="BI275" s="10">
        <f>+IF($H275=BI$6,$G275,0)-IF($I275=BI$6,$G275,0)</f>
        <v>0</v>
      </c>
      <c r="BJ275" s="10">
        <f>+IF($H275=BJ$6,$G275,0)-IF($I275=BJ$6,$G275,0)</f>
        <v>0</v>
      </c>
      <c r="BK275" s="10">
        <f>+IF($H275=BK$6,$G275,0)-IF($I275=BK$6,$G275,0)</f>
        <v>0</v>
      </c>
      <c r="BL275" s="10">
        <f>+IF($H275=BL$6,$G275,0)-IF($I275=BL$6,$G275,0)</f>
        <v>0</v>
      </c>
      <c r="BM275" s="10">
        <f>+IF($H275=BM$6,$G275,0)-IF($I275=BM$6,$G275,0)</f>
        <v>0</v>
      </c>
      <c r="BN275" s="10">
        <f>+IF($H275=BN$6,$G275,0)-IF($I275=BN$6,$G275,0)</f>
        <v>0</v>
      </c>
      <c r="BO275" s="10">
        <f>+IF($H275=BO$6,$G275,0)-IF($I275=BO$6,$G275,0)</f>
        <v>0</v>
      </c>
      <c r="BP275" s="10">
        <f>+IF($H275=BP$6,$G275,0)-IF($I275=BP$6,$G275,0)</f>
        <v>0</v>
      </c>
      <c r="BQ275" s="10">
        <f>+IF($H275=BQ$6,$G275,0)-IF($I275=BQ$6,$G275,0)</f>
        <v>0</v>
      </c>
      <c r="BR275" s="10">
        <f>SUM(J275:BQ275)</f>
        <v>0</v>
      </c>
    </row>
    <row r="276" spans="2:70" s="9" customFormat="1" x14ac:dyDescent="0.25">
      <c r="B276" s="16"/>
      <c r="C276" s="11"/>
      <c r="D276" s="11"/>
      <c r="E276" s="11">
        <f>ROUND(IF(D276='[1]Liste choix'!$C$8,0,IF($H276=$S$6,(C276/1.14975*0.05*0.5),C276/1.14975*0.05)),2)</f>
        <v>0</v>
      </c>
      <c r="F276" s="11">
        <f>ROUND(IF(D276='[1]Liste choix'!$C$8,0,IF($H276=$S$6,C276/1.14975*0.09975*0.5,C276/1.14975*0.09975)),2)</f>
        <v>0</v>
      </c>
      <c r="G276" s="11">
        <f>C276-E276-F276</f>
        <v>0</v>
      </c>
      <c r="J276" s="10">
        <f>+IF($H276=$J$6,$G276,0)-IF($I276=$J$6,$G276,0)</f>
        <v>0</v>
      </c>
      <c r="K276" s="10">
        <f>+IF($H276=K$6,$G276,0)-IF($I276=K$6,$G276,0)</f>
        <v>0</v>
      </c>
      <c r="L276" s="10">
        <f>+IF($H276=L$6,$G276,0)-IF($I276=L$6,$G276,0)</f>
        <v>0</v>
      </c>
      <c r="M276" s="10">
        <f>+IF($H276=M$6,$G276,0)-IF($I276=M$6,$G276,0)</f>
        <v>0</v>
      </c>
      <c r="N276" s="10">
        <f>+IF($H276=N$6,$G276,0)-IF($I276=N$6,$G276,0)</f>
        <v>0</v>
      </c>
      <c r="O276" s="10">
        <f>+IF($H276=O$6,$G276,0)-IF($I276=O$6,$G276,0)</f>
        <v>0</v>
      </c>
      <c r="P276" s="10">
        <f>+IF($H276=P$6,$G276,0)-IF($I276=P$6,$G276,0)</f>
        <v>0</v>
      </c>
      <c r="Q276" s="10">
        <f>+IF($H276=Q$6,$G276,0)-IF($I276=Q$6,$G276,0)</f>
        <v>0</v>
      </c>
      <c r="R276" s="10">
        <f>+IF($H276=R$6,$G276,0)-IF($I276=R$6,$G276,0)</f>
        <v>0</v>
      </c>
      <c r="S276" s="10">
        <f>+IF($H276=S$6,$G276,0)-IF($I276=S$6,$G276,0)</f>
        <v>0</v>
      </c>
      <c r="T276" s="10">
        <f>+IF($H276=T$6,$G276,0)-IF($I276=T$6,$G276,0)</f>
        <v>0</v>
      </c>
      <c r="U276" s="10">
        <f>+IF($H276=U$6,$G276,0)-IF($I276=U$6,$G276,0)</f>
        <v>0</v>
      </c>
      <c r="V276" s="10">
        <f>+IF($H276=V$6,$G276,0)-IF($I276=V$6,$G276,0)</f>
        <v>0</v>
      </c>
      <c r="W276" s="10">
        <f>+IF($H276=W$6,$G276,0)-IF($I276=W$6,$G276,0)</f>
        <v>0</v>
      </c>
      <c r="X276" s="10">
        <f>+IF($H276=X$6,$G276,0)-IF($I276=X$6,$G276,0)</f>
        <v>0</v>
      </c>
      <c r="Y276" s="10">
        <f>+IF($H276=Y$6,$G276,0)-IF($I276=Y$6,$G276,0)</f>
        <v>0</v>
      </c>
      <c r="Z276" s="10">
        <f>+IF($H276=Z$6,$G276,0)-IF($I276=Z$6,$G276,0)</f>
        <v>0</v>
      </c>
      <c r="AA276" s="10">
        <f>+IF($H276=AA$6,$G276,0)-IF($I276=AA$6,$G276,0)</f>
        <v>0</v>
      </c>
      <c r="AB276" s="10">
        <f>+IF($H276=AB$6,$G276,0)-IF($I276=AB$6,$G276,0)</f>
        <v>0</v>
      </c>
      <c r="AC276" s="10">
        <f>+IF($H276=AC$6,$G276,0)-IF($I276=AC$6,$G276,0)</f>
        <v>0</v>
      </c>
      <c r="AD276" s="10">
        <f>+IF($H276=AD$6,$G276,0)-IF($I276=AD$6,$G276,0)</f>
        <v>0</v>
      </c>
      <c r="AE276" s="10">
        <f>+IF($H276=AE$6,$G276,0)-IF($I276=AE$6,$G276,0)</f>
        <v>0</v>
      </c>
      <c r="AF276" s="10">
        <f>+IF($H276=AF$6,$G276,0)-IF($I276=AF$6,$G276,0)</f>
        <v>0</v>
      </c>
      <c r="AG276" s="10">
        <f>+IF($H276=AG$6,$C276,0)-IF($I276=AG$6,$C276,0)</f>
        <v>0</v>
      </c>
      <c r="AH276" s="10">
        <f>+IF($H276=AH$6,$C276,0)-IF($I276=AH$6,$C276,0)</f>
        <v>0</v>
      </c>
      <c r="AI276" s="10">
        <f>+IF($H276=AI$6,$C276,0)-IF($I276=AI$6,$C276,0)</f>
        <v>0</v>
      </c>
      <c r="AJ276" s="10">
        <f>+IF($H276=AJ$6,$C276,0)-IF($I276=AJ$6,$C276,0)</f>
        <v>0</v>
      </c>
      <c r="AK276" s="10">
        <f>IF(D276="payée",$E276,0)</f>
        <v>0</v>
      </c>
      <c r="AL276" s="10">
        <f>IF(D276="payée",$F276,0)</f>
        <v>0</v>
      </c>
      <c r="AM276" s="10">
        <f>IF(D276="perçue",-$E276,0)</f>
        <v>0</v>
      </c>
      <c r="AN276" s="10">
        <f>IF(D276="perçue",-$F276,0)</f>
        <v>0</v>
      </c>
      <c r="AO276" s="10">
        <f>+IF($H276=AO$6,$G276,0)-IF($I276=AO$6,$G276,0)</f>
        <v>0</v>
      </c>
      <c r="AP276" s="10">
        <f>+IF($H276=AP$6,$G276,0)-IF($I276=AP$6,$G276,0)</f>
        <v>0</v>
      </c>
      <c r="AQ276" s="10">
        <f>+IF($H276=AQ$6,$G276,0)-IF($I276=AQ$6,$G276,0)</f>
        <v>0</v>
      </c>
      <c r="AR276" s="10">
        <f>+IF($H276=AR$6,$G276,0)-IF($I276=AR$6,$G276,0)</f>
        <v>0</v>
      </c>
      <c r="AS276" s="10">
        <f>+IF($H276=AS$6,$G276,0)-IF($I276=AS$6,$G276,0)</f>
        <v>0</v>
      </c>
      <c r="AT276" s="10">
        <f>+IF($H276=AT$6,$G276,0)-IF($I276=AT$6,$G276,0)</f>
        <v>0</v>
      </c>
      <c r="AU276" s="10">
        <f>+IF($H276=AU$6,$G276,0)-IF($I276=AU$6,$G276,0)</f>
        <v>0</v>
      </c>
      <c r="AV276" s="10">
        <f>+IF($H276=AV$6,$G276,0)-IF($I276=AV$6,$G276,0)</f>
        <v>0</v>
      </c>
      <c r="AW276" s="10">
        <f>+IF($H276=AW$6,$G276,0)-IF($I276=AW$6,$G276,0)</f>
        <v>0</v>
      </c>
      <c r="AX276" s="10">
        <f>+IF($H276=AX$6,$G276,0)-IF($I276=AX$6,$G276,0)</f>
        <v>0</v>
      </c>
      <c r="AY276" s="10">
        <f>+IF($H276=AY$6,$G276,0)-IF($I276=AY$6,$G276,0)</f>
        <v>0</v>
      </c>
      <c r="AZ276" s="10">
        <f>+IF($H276=AZ$6,$G276,0)-IF($I276=AZ$6,$G276,0)</f>
        <v>0</v>
      </c>
      <c r="BA276" s="10">
        <f>+IF($H276=BA$6,$C276,0)-IF($I276=BA$6,$C276,0)</f>
        <v>0</v>
      </c>
      <c r="BB276" s="10">
        <f>+IF($H276=BB$6,$C276,0)-IF($I276=BB$6,$C276,0)</f>
        <v>0</v>
      </c>
      <c r="BC276" s="10">
        <f>+IF($H276=BC$6,$C276,0)-IF($I276=BC$6,$C276,0)</f>
        <v>0</v>
      </c>
      <c r="BD276" s="10">
        <f>+IF($H276=BD$6,$C276,0)-IF($I276=BD$6,$C276,0)</f>
        <v>0</v>
      </c>
      <c r="BE276" s="10">
        <f>+IF($H276=BE$6,$C276,0)-IF($I276=BE$6,$C276,0)</f>
        <v>0</v>
      </c>
      <c r="BF276" s="10">
        <f>+IF($H276=BF$6,$C276,0)-IF($I276=BF$6,$C276,0)</f>
        <v>0</v>
      </c>
      <c r="BG276" s="10">
        <f>+IF($H276=BG$6,$C276,0)-IF($I276=BG$6,$C276,0)</f>
        <v>0</v>
      </c>
      <c r="BH276" s="10">
        <f>+IF($H276=BH$6,$C276,0)-IF($I276=BH$6,$C276,0)</f>
        <v>0</v>
      </c>
      <c r="BI276" s="10">
        <f>+IF($H276=BI$6,$G276,0)-IF($I276=BI$6,$G276,0)</f>
        <v>0</v>
      </c>
      <c r="BJ276" s="10">
        <f>+IF($H276=BJ$6,$G276,0)-IF($I276=BJ$6,$G276,0)</f>
        <v>0</v>
      </c>
      <c r="BK276" s="10">
        <f>+IF($H276=BK$6,$G276,0)-IF($I276=BK$6,$G276,0)</f>
        <v>0</v>
      </c>
      <c r="BL276" s="10">
        <f>+IF($H276=BL$6,$G276,0)-IF($I276=BL$6,$G276,0)</f>
        <v>0</v>
      </c>
      <c r="BM276" s="10">
        <f>+IF($H276=BM$6,$G276,0)-IF($I276=BM$6,$G276,0)</f>
        <v>0</v>
      </c>
      <c r="BN276" s="10">
        <f>+IF($H276=BN$6,$G276,0)-IF($I276=BN$6,$G276,0)</f>
        <v>0</v>
      </c>
      <c r="BO276" s="10">
        <f>+IF($H276=BO$6,$G276,0)-IF($I276=BO$6,$G276,0)</f>
        <v>0</v>
      </c>
      <c r="BP276" s="10">
        <f>+IF($H276=BP$6,$G276,0)-IF($I276=BP$6,$G276,0)</f>
        <v>0</v>
      </c>
      <c r="BQ276" s="10">
        <f>+IF($H276=BQ$6,$G276,0)-IF($I276=BQ$6,$G276,0)</f>
        <v>0</v>
      </c>
      <c r="BR276" s="10">
        <f>SUM(J276:BQ276)</f>
        <v>0</v>
      </c>
    </row>
    <row r="277" spans="2:70" s="9" customFormat="1" x14ac:dyDescent="0.25">
      <c r="B277" s="16"/>
      <c r="C277" s="11"/>
      <c r="D277" s="11"/>
      <c r="E277" s="11">
        <f>ROUND(IF(D277='[1]Liste choix'!$C$8,0,IF($H277=$S$6,(C277/1.14975*0.05*0.5),C277/1.14975*0.05)),2)</f>
        <v>0</v>
      </c>
      <c r="F277" s="11">
        <f>ROUND(IF(D277='[1]Liste choix'!$C$8,0,IF($H277=$S$6,C277/1.14975*0.09975*0.5,C277/1.14975*0.09975)),2)</f>
        <v>0</v>
      </c>
      <c r="G277" s="11">
        <f>C277-E277-F277</f>
        <v>0</v>
      </c>
      <c r="J277" s="10">
        <f>+IF($H277=$J$6,$G277,0)-IF($I277=$J$6,$G277,0)</f>
        <v>0</v>
      </c>
      <c r="K277" s="10">
        <f>+IF($H277=K$6,$G277,0)-IF($I277=K$6,$G277,0)</f>
        <v>0</v>
      </c>
      <c r="L277" s="10">
        <f>+IF($H277=L$6,$G277,0)-IF($I277=L$6,$G277,0)</f>
        <v>0</v>
      </c>
      <c r="M277" s="10">
        <f>+IF($H277=M$6,$G277,0)-IF($I277=M$6,$G277,0)</f>
        <v>0</v>
      </c>
      <c r="N277" s="10">
        <f>+IF($H277=N$6,$G277,0)-IF($I277=N$6,$G277,0)</f>
        <v>0</v>
      </c>
      <c r="O277" s="10">
        <f>+IF($H277=O$6,$G277,0)-IF($I277=O$6,$G277,0)</f>
        <v>0</v>
      </c>
      <c r="P277" s="10">
        <f>+IF($H277=P$6,$G277,0)-IF($I277=P$6,$G277,0)</f>
        <v>0</v>
      </c>
      <c r="Q277" s="10">
        <f>+IF($H277=Q$6,$G277,0)-IF($I277=Q$6,$G277,0)</f>
        <v>0</v>
      </c>
      <c r="R277" s="10">
        <f>+IF($H277=R$6,$G277,0)-IF($I277=R$6,$G277,0)</f>
        <v>0</v>
      </c>
      <c r="S277" s="10">
        <f>+IF($H277=S$6,$G277,0)-IF($I277=S$6,$G277,0)</f>
        <v>0</v>
      </c>
      <c r="T277" s="10">
        <f>+IF($H277=T$6,$G277,0)-IF($I277=T$6,$G277,0)</f>
        <v>0</v>
      </c>
      <c r="U277" s="10">
        <f>+IF($H277=U$6,$G277,0)-IF($I277=U$6,$G277,0)</f>
        <v>0</v>
      </c>
      <c r="V277" s="10">
        <f>+IF($H277=V$6,$G277,0)-IF($I277=V$6,$G277,0)</f>
        <v>0</v>
      </c>
      <c r="W277" s="10">
        <f>+IF($H277=W$6,$G277,0)-IF($I277=W$6,$G277,0)</f>
        <v>0</v>
      </c>
      <c r="X277" s="10">
        <f>+IF($H277=X$6,$G277,0)-IF($I277=X$6,$G277,0)</f>
        <v>0</v>
      </c>
      <c r="Y277" s="10">
        <f>+IF($H277=Y$6,$G277,0)-IF($I277=Y$6,$G277,0)</f>
        <v>0</v>
      </c>
      <c r="Z277" s="10">
        <f>+IF($H277=Z$6,$G277,0)-IF($I277=Z$6,$G277,0)</f>
        <v>0</v>
      </c>
      <c r="AA277" s="10">
        <f>+IF($H277=AA$6,$G277,0)-IF($I277=AA$6,$G277,0)</f>
        <v>0</v>
      </c>
      <c r="AB277" s="10">
        <f>+IF($H277=AB$6,$G277,0)-IF($I277=AB$6,$G277,0)</f>
        <v>0</v>
      </c>
      <c r="AC277" s="10">
        <f>+IF($H277=AC$6,$G277,0)-IF($I277=AC$6,$G277,0)</f>
        <v>0</v>
      </c>
      <c r="AD277" s="10">
        <f>+IF($H277=AD$6,$G277,0)-IF($I277=AD$6,$G277,0)</f>
        <v>0</v>
      </c>
      <c r="AE277" s="10">
        <f>+IF($H277=AE$6,$G277,0)-IF($I277=AE$6,$G277,0)</f>
        <v>0</v>
      </c>
      <c r="AF277" s="10">
        <f>+IF($H277=AF$6,$G277,0)-IF($I277=AF$6,$G277,0)</f>
        <v>0</v>
      </c>
      <c r="AG277" s="10">
        <f>+IF($H277=AG$6,$C277,0)-IF($I277=AG$6,$C277,0)</f>
        <v>0</v>
      </c>
      <c r="AH277" s="10">
        <f>+IF($H277=AH$6,$C277,0)-IF($I277=AH$6,$C277,0)</f>
        <v>0</v>
      </c>
      <c r="AI277" s="10">
        <f>+IF($H277=AI$6,$C277,0)-IF($I277=AI$6,$C277,0)</f>
        <v>0</v>
      </c>
      <c r="AJ277" s="10">
        <f>+IF($H277=AJ$6,$C277,0)-IF($I277=AJ$6,$C277,0)</f>
        <v>0</v>
      </c>
      <c r="AK277" s="10">
        <f>IF(D277="payée",$E277,0)</f>
        <v>0</v>
      </c>
      <c r="AL277" s="10">
        <f>IF(D277="payée",$F277,0)</f>
        <v>0</v>
      </c>
      <c r="AM277" s="10">
        <f>IF(D277="perçue",-$E277,0)</f>
        <v>0</v>
      </c>
      <c r="AN277" s="10">
        <f>IF(D277="perçue",-$F277,0)</f>
        <v>0</v>
      </c>
      <c r="AO277" s="10">
        <f>+IF($H277=AO$6,$G277,0)-IF($I277=AO$6,$G277,0)</f>
        <v>0</v>
      </c>
      <c r="AP277" s="10">
        <f>+IF($H277=AP$6,$G277,0)-IF($I277=AP$6,$G277,0)</f>
        <v>0</v>
      </c>
      <c r="AQ277" s="10">
        <f>+IF($H277=AQ$6,$G277,0)-IF($I277=AQ$6,$G277,0)</f>
        <v>0</v>
      </c>
      <c r="AR277" s="10">
        <f>+IF($H277=AR$6,$G277,0)-IF($I277=AR$6,$G277,0)</f>
        <v>0</v>
      </c>
      <c r="AS277" s="10">
        <f>+IF($H277=AS$6,$G277,0)-IF($I277=AS$6,$G277,0)</f>
        <v>0</v>
      </c>
      <c r="AT277" s="10">
        <f>+IF($H277=AT$6,$G277,0)-IF($I277=AT$6,$G277,0)</f>
        <v>0</v>
      </c>
      <c r="AU277" s="10">
        <f>+IF($H277=AU$6,$G277,0)-IF($I277=AU$6,$G277,0)</f>
        <v>0</v>
      </c>
      <c r="AV277" s="10">
        <f>+IF($H277=AV$6,$G277,0)-IF($I277=AV$6,$G277,0)</f>
        <v>0</v>
      </c>
      <c r="AW277" s="10">
        <f>+IF($H277=AW$6,$G277,0)-IF($I277=AW$6,$G277,0)</f>
        <v>0</v>
      </c>
      <c r="AX277" s="10">
        <f>+IF($H277=AX$6,$G277,0)-IF($I277=AX$6,$G277,0)</f>
        <v>0</v>
      </c>
      <c r="AY277" s="10">
        <f>+IF($H277=AY$6,$G277,0)-IF($I277=AY$6,$G277,0)</f>
        <v>0</v>
      </c>
      <c r="AZ277" s="10">
        <f>+IF($H277=AZ$6,$G277,0)-IF($I277=AZ$6,$G277,0)</f>
        <v>0</v>
      </c>
      <c r="BA277" s="10">
        <f>+IF($H277=BA$6,$C277,0)-IF($I277=BA$6,$C277,0)</f>
        <v>0</v>
      </c>
      <c r="BB277" s="10">
        <f>+IF($H277=BB$6,$C277,0)-IF($I277=BB$6,$C277,0)</f>
        <v>0</v>
      </c>
      <c r="BC277" s="10">
        <f>+IF($H277=BC$6,$C277,0)-IF($I277=BC$6,$C277,0)</f>
        <v>0</v>
      </c>
      <c r="BD277" s="10">
        <f>+IF($H277=BD$6,$C277,0)-IF($I277=BD$6,$C277,0)</f>
        <v>0</v>
      </c>
      <c r="BE277" s="10">
        <f>+IF($H277=BE$6,$C277,0)-IF($I277=BE$6,$C277,0)</f>
        <v>0</v>
      </c>
      <c r="BF277" s="10">
        <f>+IF($H277=BF$6,$C277,0)-IF($I277=BF$6,$C277,0)</f>
        <v>0</v>
      </c>
      <c r="BG277" s="10">
        <f>+IF($H277=BG$6,$C277,0)-IF($I277=BG$6,$C277,0)</f>
        <v>0</v>
      </c>
      <c r="BH277" s="10">
        <f>+IF($H277=BH$6,$C277,0)-IF($I277=BH$6,$C277,0)</f>
        <v>0</v>
      </c>
      <c r="BI277" s="10">
        <f>+IF($H277=BI$6,$G277,0)-IF($I277=BI$6,$G277,0)</f>
        <v>0</v>
      </c>
      <c r="BJ277" s="10">
        <f>+IF($H277=BJ$6,$G277,0)-IF($I277=BJ$6,$G277,0)</f>
        <v>0</v>
      </c>
      <c r="BK277" s="10">
        <f>+IF($H277=BK$6,$G277,0)-IF($I277=BK$6,$G277,0)</f>
        <v>0</v>
      </c>
      <c r="BL277" s="10">
        <f>+IF($H277=BL$6,$G277,0)-IF($I277=BL$6,$G277,0)</f>
        <v>0</v>
      </c>
      <c r="BM277" s="10">
        <f>+IF($H277=BM$6,$G277,0)-IF($I277=BM$6,$G277,0)</f>
        <v>0</v>
      </c>
      <c r="BN277" s="10">
        <f>+IF($H277=BN$6,$G277,0)-IF($I277=BN$6,$G277,0)</f>
        <v>0</v>
      </c>
      <c r="BO277" s="10">
        <f>+IF($H277=BO$6,$G277,0)-IF($I277=BO$6,$G277,0)</f>
        <v>0</v>
      </c>
      <c r="BP277" s="10">
        <f>+IF($H277=BP$6,$G277,0)-IF($I277=BP$6,$G277,0)</f>
        <v>0</v>
      </c>
      <c r="BQ277" s="10">
        <f>+IF($H277=BQ$6,$G277,0)-IF($I277=BQ$6,$G277,0)</f>
        <v>0</v>
      </c>
      <c r="BR277" s="10">
        <f>SUM(J277:BQ277)</f>
        <v>0</v>
      </c>
    </row>
    <row r="278" spans="2:70" s="9" customFormat="1" x14ac:dyDescent="0.25">
      <c r="B278" s="16"/>
      <c r="C278" s="11"/>
      <c r="D278" s="11"/>
      <c r="E278" s="11">
        <f>ROUND(IF(D278='[1]Liste choix'!$C$8,0,IF($H278=$S$6,(C278/1.14975*0.05*0.5),C278/1.14975*0.05)),2)</f>
        <v>0</v>
      </c>
      <c r="F278" s="11">
        <f>ROUND(IF(D278='[1]Liste choix'!$C$8,0,IF($H278=$S$6,C278/1.14975*0.09975*0.5,C278/1.14975*0.09975)),2)</f>
        <v>0</v>
      </c>
      <c r="G278" s="11">
        <f>C278-E278-F278</f>
        <v>0</v>
      </c>
      <c r="J278" s="10">
        <f>+IF($H278=$J$6,$G278,0)-IF($I278=$J$6,$G278,0)</f>
        <v>0</v>
      </c>
      <c r="K278" s="10">
        <f>+IF($H278=K$6,$G278,0)-IF($I278=K$6,$G278,0)</f>
        <v>0</v>
      </c>
      <c r="L278" s="10">
        <f>+IF($H278=L$6,$G278,0)-IF($I278=L$6,$G278,0)</f>
        <v>0</v>
      </c>
      <c r="M278" s="10">
        <f>+IF($H278=M$6,$G278,0)-IF($I278=M$6,$G278,0)</f>
        <v>0</v>
      </c>
      <c r="N278" s="10">
        <f>+IF($H278=N$6,$G278,0)-IF($I278=N$6,$G278,0)</f>
        <v>0</v>
      </c>
      <c r="O278" s="10">
        <f>+IF($H278=O$6,$G278,0)-IF($I278=O$6,$G278,0)</f>
        <v>0</v>
      </c>
      <c r="P278" s="10">
        <f>+IF($H278=P$6,$G278,0)-IF($I278=P$6,$G278,0)</f>
        <v>0</v>
      </c>
      <c r="Q278" s="10">
        <f>+IF($H278=Q$6,$G278,0)-IF($I278=Q$6,$G278,0)</f>
        <v>0</v>
      </c>
      <c r="R278" s="10">
        <f>+IF($H278=R$6,$G278,0)-IF($I278=R$6,$G278,0)</f>
        <v>0</v>
      </c>
      <c r="S278" s="10">
        <f>+IF($H278=S$6,$G278,0)-IF($I278=S$6,$G278,0)</f>
        <v>0</v>
      </c>
      <c r="T278" s="10">
        <f>+IF($H278=T$6,$G278,0)-IF($I278=T$6,$G278,0)</f>
        <v>0</v>
      </c>
      <c r="U278" s="10">
        <f>+IF($H278=U$6,$G278,0)-IF($I278=U$6,$G278,0)</f>
        <v>0</v>
      </c>
      <c r="V278" s="10">
        <f>+IF($H278=V$6,$G278,0)-IF($I278=V$6,$G278,0)</f>
        <v>0</v>
      </c>
      <c r="W278" s="10">
        <f>+IF($H278=W$6,$G278,0)-IF($I278=W$6,$G278,0)</f>
        <v>0</v>
      </c>
      <c r="X278" s="10">
        <f>+IF($H278=X$6,$G278,0)-IF($I278=X$6,$G278,0)</f>
        <v>0</v>
      </c>
      <c r="Y278" s="10">
        <f>+IF($H278=Y$6,$G278,0)-IF($I278=Y$6,$G278,0)</f>
        <v>0</v>
      </c>
      <c r="Z278" s="10">
        <f>+IF($H278=Z$6,$G278,0)-IF($I278=Z$6,$G278,0)</f>
        <v>0</v>
      </c>
      <c r="AA278" s="10">
        <f>+IF($H278=AA$6,$G278,0)-IF($I278=AA$6,$G278,0)</f>
        <v>0</v>
      </c>
      <c r="AB278" s="10">
        <f>+IF($H278=AB$6,$G278,0)-IF($I278=AB$6,$G278,0)</f>
        <v>0</v>
      </c>
      <c r="AC278" s="10">
        <f>+IF($H278=AC$6,$G278,0)-IF($I278=AC$6,$G278,0)</f>
        <v>0</v>
      </c>
      <c r="AD278" s="10">
        <f>+IF($H278=AD$6,$G278,0)-IF($I278=AD$6,$G278,0)</f>
        <v>0</v>
      </c>
      <c r="AE278" s="10">
        <f>+IF($H278=AE$6,$G278,0)-IF($I278=AE$6,$G278,0)</f>
        <v>0</v>
      </c>
      <c r="AF278" s="10">
        <f>+IF($H278=AF$6,$G278,0)-IF($I278=AF$6,$G278,0)</f>
        <v>0</v>
      </c>
      <c r="AG278" s="10">
        <f>+IF($H278=AG$6,$C278,0)-IF($I278=AG$6,$C278,0)</f>
        <v>0</v>
      </c>
      <c r="AH278" s="10">
        <f>+IF($H278=AH$6,$C278,0)-IF($I278=AH$6,$C278,0)</f>
        <v>0</v>
      </c>
      <c r="AI278" s="10">
        <f>+IF($H278=AI$6,$C278,0)-IF($I278=AI$6,$C278,0)</f>
        <v>0</v>
      </c>
      <c r="AJ278" s="10">
        <f>+IF($H278=AJ$6,$C278,0)-IF($I278=AJ$6,$C278,0)</f>
        <v>0</v>
      </c>
      <c r="AK278" s="10">
        <f>IF(D278="payée",$E278,0)</f>
        <v>0</v>
      </c>
      <c r="AL278" s="10">
        <f>IF(D278="payée",$F278,0)</f>
        <v>0</v>
      </c>
      <c r="AM278" s="10">
        <f>IF(D278="perçue",-$E278,0)</f>
        <v>0</v>
      </c>
      <c r="AN278" s="10">
        <f>IF(D278="perçue",-$F278,0)</f>
        <v>0</v>
      </c>
      <c r="AO278" s="10">
        <f>+IF($H278=AO$6,$G278,0)-IF($I278=AO$6,$G278,0)</f>
        <v>0</v>
      </c>
      <c r="AP278" s="10">
        <f>+IF($H278=AP$6,$G278,0)-IF($I278=AP$6,$G278,0)</f>
        <v>0</v>
      </c>
      <c r="AQ278" s="10">
        <f>+IF($H278=AQ$6,$G278,0)-IF($I278=AQ$6,$G278,0)</f>
        <v>0</v>
      </c>
      <c r="AR278" s="10">
        <f>+IF($H278=AR$6,$G278,0)-IF($I278=AR$6,$G278,0)</f>
        <v>0</v>
      </c>
      <c r="AS278" s="10">
        <f>+IF($H278=AS$6,$G278,0)-IF($I278=AS$6,$G278,0)</f>
        <v>0</v>
      </c>
      <c r="AT278" s="10">
        <f>+IF($H278=AT$6,$G278,0)-IF($I278=AT$6,$G278,0)</f>
        <v>0</v>
      </c>
      <c r="AU278" s="10">
        <f>+IF($H278=AU$6,$G278,0)-IF($I278=AU$6,$G278,0)</f>
        <v>0</v>
      </c>
      <c r="AV278" s="10">
        <f>+IF($H278=AV$6,$G278,0)-IF($I278=AV$6,$G278,0)</f>
        <v>0</v>
      </c>
      <c r="AW278" s="10">
        <f>+IF($H278=AW$6,$G278,0)-IF($I278=AW$6,$G278,0)</f>
        <v>0</v>
      </c>
      <c r="AX278" s="10">
        <f>+IF($H278=AX$6,$G278,0)-IF($I278=AX$6,$G278,0)</f>
        <v>0</v>
      </c>
      <c r="AY278" s="10">
        <f>+IF($H278=AY$6,$G278,0)-IF($I278=AY$6,$G278,0)</f>
        <v>0</v>
      </c>
      <c r="AZ278" s="10">
        <f>+IF($H278=AZ$6,$G278,0)-IF($I278=AZ$6,$G278,0)</f>
        <v>0</v>
      </c>
      <c r="BA278" s="10">
        <f>+IF($H278=BA$6,$C278,0)-IF($I278=BA$6,$C278,0)</f>
        <v>0</v>
      </c>
      <c r="BB278" s="10">
        <f>+IF($H278=BB$6,$C278,0)-IF($I278=BB$6,$C278,0)</f>
        <v>0</v>
      </c>
      <c r="BC278" s="10">
        <f>+IF($H278=BC$6,$C278,0)-IF($I278=BC$6,$C278,0)</f>
        <v>0</v>
      </c>
      <c r="BD278" s="10">
        <f>+IF($H278=BD$6,$C278,0)-IF($I278=BD$6,$C278,0)</f>
        <v>0</v>
      </c>
      <c r="BE278" s="10">
        <f>+IF($H278=BE$6,$C278,0)-IF($I278=BE$6,$C278,0)</f>
        <v>0</v>
      </c>
      <c r="BF278" s="10">
        <f>+IF($H278=BF$6,$C278,0)-IF($I278=BF$6,$C278,0)</f>
        <v>0</v>
      </c>
      <c r="BG278" s="10">
        <f>+IF($H278=BG$6,$C278,0)-IF($I278=BG$6,$C278,0)</f>
        <v>0</v>
      </c>
      <c r="BH278" s="10">
        <f>+IF($H278=BH$6,$C278,0)-IF($I278=BH$6,$C278,0)</f>
        <v>0</v>
      </c>
      <c r="BI278" s="10">
        <f>+IF($H278=BI$6,$G278,0)-IF($I278=BI$6,$G278,0)</f>
        <v>0</v>
      </c>
      <c r="BJ278" s="10">
        <f>+IF($H278=BJ$6,$G278,0)-IF($I278=BJ$6,$G278,0)</f>
        <v>0</v>
      </c>
      <c r="BK278" s="10">
        <f>+IF($H278=BK$6,$G278,0)-IF($I278=BK$6,$G278,0)</f>
        <v>0</v>
      </c>
      <c r="BL278" s="10">
        <f>+IF($H278=BL$6,$G278,0)-IF($I278=BL$6,$G278,0)</f>
        <v>0</v>
      </c>
      <c r="BM278" s="10">
        <f>+IF($H278=BM$6,$G278,0)-IF($I278=BM$6,$G278,0)</f>
        <v>0</v>
      </c>
      <c r="BN278" s="10">
        <f>+IF($H278=BN$6,$G278,0)-IF($I278=BN$6,$G278,0)</f>
        <v>0</v>
      </c>
      <c r="BO278" s="10">
        <f>+IF($H278=BO$6,$G278,0)-IF($I278=BO$6,$G278,0)</f>
        <v>0</v>
      </c>
      <c r="BP278" s="10">
        <f>+IF($H278=BP$6,$G278,0)-IF($I278=BP$6,$G278,0)</f>
        <v>0</v>
      </c>
      <c r="BQ278" s="10">
        <f>+IF($H278=BQ$6,$G278,0)-IF($I278=BQ$6,$G278,0)</f>
        <v>0</v>
      </c>
      <c r="BR278" s="10">
        <f>SUM(J278:BQ278)</f>
        <v>0</v>
      </c>
    </row>
    <row r="279" spans="2:70" s="9" customFormat="1" x14ac:dyDescent="0.25">
      <c r="B279" s="16"/>
      <c r="C279" s="11"/>
      <c r="D279" s="11"/>
      <c r="E279" s="11">
        <f>ROUND(IF(D279='[1]Liste choix'!$C$8,0,IF($H279=$S$6,(C279/1.14975*0.05*0.5),C279/1.14975*0.05)),2)</f>
        <v>0</v>
      </c>
      <c r="F279" s="11">
        <f>ROUND(IF(D279='[1]Liste choix'!$C$8,0,IF($H279=$S$6,C279/1.14975*0.09975*0.5,C279/1.14975*0.09975)),2)</f>
        <v>0</v>
      </c>
      <c r="G279" s="11">
        <f>C279-E279-F279</f>
        <v>0</v>
      </c>
      <c r="J279" s="10">
        <f>+IF($H279=$J$6,$G279,0)-IF($I279=$J$6,$G279,0)</f>
        <v>0</v>
      </c>
      <c r="K279" s="10">
        <f>+IF($H279=K$6,$G279,0)-IF($I279=K$6,$G279,0)</f>
        <v>0</v>
      </c>
      <c r="L279" s="10">
        <f>+IF($H279=L$6,$G279,0)-IF($I279=L$6,$G279,0)</f>
        <v>0</v>
      </c>
      <c r="M279" s="10">
        <f>+IF($H279=M$6,$G279,0)-IF($I279=M$6,$G279,0)</f>
        <v>0</v>
      </c>
      <c r="N279" s="10">
        <f>+IF($H279=N$6,$G279,0)-IF($I279=N$6,$G279,0)</f>
        <v>0</v>
      </c>
      <c r="O279" s="10">
        <f>+IF($H279=O$6,$G279,0)-IF($I279=O$6,$G279,0)</f>
        <v>0</v>
      </c>
      <c r="P279" s="10">
        <f>+IF($H279=P$6,$G279,0)-IF($I279=P$6,$G279,0)</f>
        <v>0</v>
      </c>
      <c r="Q279" s="10">
        <f>+IF($H279=Q$6,$G279,0)-IF($I279=Q$6,$G279,0)</f>
        <v>0</v>
      </c>
      <c r="R279" s="10">
        <f>+IF($H279=R$6,$G279,0)-IF($I279=R$6,$G279,0)</f>
        <v>0</v>
      </c>
      <c r="S279" s="10">
        <f>+IF($H279=S$6,$G279,0)-IF($I279=S$6,$G279,0)</f>
        <v>0</v>
      </c>
      <c r="T279" s="10">
        <f>+IF($H279=T$6,$G279,0)-IF($I279=T$6,$G279,0)</f>
        <v>0</v>
      </c>
      <c r="U279" s="10">
        <f>+IF($H279=U$6,$G279,0)-IF($I279=U$6,$G279,0)</f>
        <v>0</v>
      </c>
      <c r="V279" s="10">
        <f>+IF($H279=V$6,$G279,0)-IF($I279=V$6,$G279,0)</f>
        <v>0</v>
      </c>
      <c r="W279" s="10">
        <f>+IF($H279=W$6,$G279,0)-IF($I279=W$6,$G279,0)</f>
        <v>0</v>
      </c>
      <c r="X279" s="10">
        <f>+IF($H279=X$6,$G279,0)-IF($I279=X$6,$G279,0)</f>
        <v>0</v>
      </c>
      <c r="Y279" s="10">
        <f>+IF($H279=Y$6,$G279,0)-IF($I279=Y$6,$G279,0)</f>
        <v>0</v>
      </c>
      <c r="Z279" s="10">
        <f>+IF($H279=Z$6,$G279,0)-IF($I279=Z$6,$G279,0)</f>
        <v>0</v>
      </c>
      <c r="AA279" s="10">
        <f>+IF($H279=AA$6,$G279,0)-IF($I279=AA$6,$G279,0)</f>
        <v>0</v>
      </c>
      <c r="AB279" s="10">
        <f>+IF($H279=AB$6,$G279,0)-IF($I279=AB$6,$G279,0)</f>
        <v>0</v>
      </c>
      <c r="AC279" s="10">
        <f>+IF($H279=AC$6,$G279,0)-IF($I279=AC$6,$G279,0)</f>
        <v>0</v>
      </c>
      <c r="AD279" s="10">
        <f>+IF($H279=AD$6,$G279,0)-IF($I279=AD$6,$G279,0)</f>
        <v>0</v>
      </c>
      <c r="AE279" s="10">
        <f>+IF($H279=AE$6,$G279,0)-IF($I279=AE$6,$G279,0)</f>
        <v>0</v>
      </c>
      <c r="AF279" s="10">
        <f>+IF($H279=AF$6,$G279,0)-IF($I279=AF$6,$G279,0)</f>
        <v>0</v>
      </c>
      <c r="AG279" s="10">
        <f>+IF($H279=AG$6,$C279,0)-IF($I279=AG$6,$C279,0)</f>
        <v>0</v>
      </c>
      <c r="AH279" s="10">
        <f>+IF($H279=AH$6,$C279,0)-IF($I279=AH$6,$C279,0)</f>
        <v>0</v>
      </c>
      <c r="AI279" s="10">
        <f>+IF($H279=AI$6,$C279,0)-IF($I279=AI$6,$C279,0)</f>
        <v>0</v>
      </c>
      <c r="AJ279" s="10">
        <f>+IF($H279=AJ$6,$C279,0)-IF($I279=AJ$6,$C279,0)</f>
        <v>0</v>
      </c>
      <c r="AK279" s="10">
        <f>IF(D279="payée",$E279,0)</f>
        <v>0</v>
      </c>
      <c r="AL279" s="10">
        <f>IF(D279="payée",$F279,0)</f>
        <v>0</v>
      </c>
      <c r="AM279" s="10">
        <f>IF(D279="perçue",-$E279,0)</f>
        <v>0</v>
      </c>
      <c r="AN279" s="10">
        <f>IF(D279="perçue",-$F279,0)</f>
        <v>0</v>
      </c>
      <c r="AO279" s="10">
        <f>+IF($H279=AO$6,$G279,0)-IF($I279=AO$6,$G279,0)</f>
        <v>0</v>
      </c>
      <c r="AP279" s="10">
        <f>+IF($H279=AP$6,$G279,0)-IF($I279=AP$6,$G279,0)</f>
        <v>0</v>
      </c>
      <c r="AQ279" s="10">
        <f>+IF($H279=AQ$6,$G279,0)-IF($I279=AQ$6,$G279,0)</f>
        <v>0</v>
      </c>
      <c r="AR279" s="10">
        <f>+IF($H279=AR$6,$G279,0)-IF($I279=AR$6,$G279,0)</f>
        <v>0</v>
      </c>
      <c r="AS279" s="10">
        <f>+IF($H279=AS$6,$G279,0)-IF($I279=AS$6,$G279,0)</f>
        <v>0</v>
      </c>
      <c r="AT279" s="10">
        <f>+IF($H279=AT$6,$G279,0)-IF($I279=AT$6,$G279,0)</f>
        <v>0</v>
      </c>
      <c r="AU279" s="10">
        <f>+IF($H279=AU$6,$G279,0)-IF($I279=AU$6,$G279,0)</f>
        <v>0</v>
      </c>
      <c r="AV279" s="10">
        <f>+IF($H279=AV$6,$G279,0)-IF($I279=AV$6,$G279,0)</f>
        <v>0</v>
      </c>
      <c r="AW279" s="10">
        <f>+IF($H279=AW$6,$G279,0)-IF($I279=AW$6,$G279,0)</f>
        <v>0</v>
      </c>
      <c r="AX279" s="10">
        <f>+IF($H279=AX$6,$G279,0)-IF($I279=AX$6,$G279,0)</f>
        <v>0</v>
      </c>
      <c r="AY279" s="10">
        <f>+IF($H279=AY$6,$G279,0)-IF($I279=AY$6,$G279,0)</f>
        <v>0</v>
      </c>
      <c r="AZ279" s="10">
        <f>+IF($H279=AZ$6,$G279,0)-IF($I279=AZ$6,$G279,0)</f>
        <v>0</v>
      </c>
      <c r="BA279" s="10">
        <f>+IF($H279=BA$6,$C279,0)-IF($I279=BA$6,$C279,0)</f>
        <v>0</v>
      </c>
      <c r="BB279" s="10">
        <f>+IF($H279=BB$6,$C279,0)-IF($I279=BB$6,$C279,0)</f>
        <v>0</v>
      </c>
      <c r="BC279" s="10">
        <f>+IF($H279=BC$6,$C279,0)-IF($I279=BC$6,$C279,0)</f>
        <v>0</v>
      </c>
      <c r="BD279" s="10">
        <f>+IF($H279=BD$6,$C279,0)-IF($I279=BD$6,$C279,0)</f>
        <v>0</v>
      </c>
      <c r="BE279" s="10">
        <f>+IF($H279=BE$6,$C279,0)-IF($I279=BE$6,$C279,0)</f>
        <v>0</v>
      </c>
      <c r="BF279" s="10">
        <f>+IF($H279=BF$6,$C279,0)-IF($I279=BF$6,$C279,0)</f>
        <v>0</v>
      </c>
      <c r="BG279" s="10">
        <f>+IF($H279=BG$6,$C279,0)-IF($I279=BG$6,$C279,0)</f>
        <v>0</v>
      </c>
      <c r="BH279" s="10">
        <f>+IF($H279=BH$6,$C279,0)-IF($I279=BH$6,$C279,0)</f>
        <v>0</v>
      </c>
      <c r="BI279" s="10">
        <f>+IF($H279=BI$6,$G279,0)-IF($I279=BI$6,$G279,0)</f>
        <v>0</v>
      </c>
      <c r="BJ279" s="10">
        <f>+IF($H279=BJ$6,$G279,0)-IF($I279=BJ$6,$G279,0)</f>
        <v>0</v>
      </c>
      <c r="BK279" s="10">
        <f>+IF($H279=BK$6,$G279,0)-IF($I279=BK$6,$G279,0)</f>
        <v>0</v>
      </c>
      <c r="BL279" s="10">
        <f>+IF($H279=BL$6,$G279,0)-IF($I279=BL$6,$G279,0)</f>
        <v>0</v>
      </c>
      <c r="BM279" s="10">
        <f>+IF($H279=BM$6,$G279,0)-IF($I279=BM$6,$G279,0)</f>
        <v>0</v>
      </c>
      <c r="BN279" s="10">
        <f>+IF($H279=BN$6,$G279,0)-IF($I279=BN$6,$G279,0)</f>
        <v>0</v>
      </c>
      <c r="BO279" s="10">
        <f>+IF($H279=BO$6,$G279,0)-IF($I279=BO$6,$G279,0)</f>
        <v>0</v>
      </c>
      <c r="BP279" s="10">
        <f>+IF($H279=BP$6,$G279,0)-IF($I279=BP$6,$G279,0)</f>
        <v>0</v>
      </c>
      <c r="BQ279" s="10">
        <f>+IF($H279=BQ$6,$G279,0)-IF($I279=BQ$6,$G279,0)</f>
        <v>0</v>
      </c>
      <c r="BR279" s="10">
        <f>SUM(J279:BQ279)</f>
        <v>0</v>
      </c>
    </row>
    <row r="280" spans="2:70" s="9" customFormat="1" x14ac:dyDescent="0.25">
      <c r="B280" s="16"/>
      <c r="C280" s="11"/>
      <c r="D280" s="11"/>
      <c r="E280" s="11">
        <f>ROUND(IF(D280='[1]Liste choix'!$C$8,0,IF($H280=$S$6,(C280/1.14975*0.05*0.5),C280/1.14975*0.05)),2)</f>
        <v>0</v>
      </c>
      <c r="F280" s="11">
        <f>ROUND(IF(D280='[1]Liste choix'!$C$8,0,IF($H280=$S$6,C280/1.14975*0.09975*0.5,C280/1.14975*0.09975)),2)</f>
        <v>0</v>
      </c>
      <c r="G280" s="11">
        <f>C280-E280-F280</f>
        <v>0</v>
      </c>
      <c r="J280" s="10">
        <f>+IF($H280=$J$6,$G280,0)-IF($I280=$J$6,$G280,0)</f>
        <v>0</v>
      </c>
      <c r="K280" s="10">
        <f>+IF($H280=K$6,$G280,0)-IF($I280=K$6,$G280,0)</f>
        <v>0</v>
      </c>
      <c r="L280" s="10">
        <f>+IF($H280=L$6,$G280,0)-IF($I280=L$6,$G280,0)</f>
        <v>0</v>
      </c>
      <c r="M280" s="10">
        <f>+IF($H280=M$6,$G280,0)-IF($I280=M$6,$G280,0)</f>
        <v>0</v>
      </c>
      <c r="N280" s="10">
        <f>+IF($H280=N$6,$G280,0)-IF($I280=N$6,$G280,0)</f>
        <v>0</v>
      </c>
      <c r="O280" s="10">
        <f>+IF($H280=O$6,$G280,0)-IF($I280=O$6,$G280,0)</f>
        <v>0</v>
      </c>
      <c r="P280" s="10">
        <f>+IF($H280=P$6,$G280,0)-IF($I280=P$6,$G280,0)</f>
        <v>0</v>
      </c>
      <c r="Q280" s="10">
        <f>+IF($H280=Q$6,$G280,0)-IF($I280=Q$6,$G280,0)</f>
        <v>0</v>
      </c>
      <c r="R280" s="10">
        <f>+IF($H280=R$6,$G280,0)-IF($I280=R$6,$G280,0)</f>
        <v>0</v>
      </c>
      <c r="S280" s="10">
        <f>+IF($H280=S$6,$G280,0)-IF($I280=S$6,$G280,0)</f>
        <v>0</v>
      </c>
      <c r="T280" s="10">
        <f>+IF($H280=T$6,$G280,0)-IF($I280=T$6,$G280,0)</f>
        <v>0</v>
      </c>
      <c r="U280" s="10">
        <f>+IF($H280=U$6,$G280,0)-IF($I280=U$6,$G280,0)</f>
        <v>0</v>
      </c>
      <c r="V280" s="10">
        <f>+IF($H280=V$6,$G280,0)-IF($I280=V$6,$G280,0)</f>
        <v>0</v>
      </c>
      <c r="W280" s="10">
        <f>+IF($H280=W$6,$G280,0)-IF($I280=W$6,$G280,0)</f>
        <v>0</v>
      </c>
      <c r="X280" s="10">
        <f>+IF($H280=X$6,$G280,0)-IF($I280=X$6,$G280,0)</f>
        <v>0</v>
      </c>
      <c r="Y280" s="10">
        <f>+IF($H280=Y$6,$G280,0)-IF($I280=Y$6,$G280,0)</f>
        <v>0</v>
      </c>
      <c r="Z280" s="10">
        <f>+IF($H280=Z$6,$G280,0)-IF($I280=Z$6,$G280,0)</f>
        <v>0</v>
      </c>
      <c r="AA280" s="10">
        <f>+IF($H280=AA$6,$G280,0)-IF($I280=AA$6,$G280,0)</f>
        <v>0</v>
      </c>
      <c r="AB280" s="10">
        <f>+IF($H280=AB$6,$G280,0)-IF($I280=AB$6,$G280,0)</f>
        <v>0</v>
      </c>
      <c r="AC280" s="10">
        <f>+IF($H280=AC$6,$G280,0)-IF($I280=AC$6,$G280,0)</f>
        <v>0</v>
      </c>
      <c r="AD280" s="10">
        <f>+IF($H280=AD$6,$G280,0)-IF($I280=AD$6,$G280,0)</f>
        <v>0</v>
      </c>
      <c r="AE280" s="10">
        <f>+IF($H280=AE$6,$G280,0)-IF($I280=AE$6,$G280,0)</f>
        <v>0</v>
      </c>
      <c r="AF280" s="10">
        <f>+IF($H280=AF$6,$G280,0)-IF($I280=AF$6,$G280,0)</f>
        <v>0</v>
      </c>
      <c r="AG280" s="10">
        <f>+IF($H280=AG$6,$C280,0)-IF($I280=AG$6,$C280,0)</f>
        <v>0</v>
      </c>
      <c r="AH280" s="10">
        <f>+IF($H280=AH$6,$C280,0)-IF($I280=AH$6,$C280,0)</f>
        <v>0</v>
      </c>
      <c r="AI280" s="10">
        <f>+IF($H280=AI$6,$C280,0)-IF($I280=AI$6,$C280,0)</f>
        <v>0</v>
      </c>
      <c r="AJ280" s="10">
        <f>+IF($H280=AJ$6,$C280,0)-IF($I280=AJ$6,$C280,0)</f>
        <v>0</v>
      </c>
      <c r="AK280" s="10">
        <f>IF(D280="payée",$E280,0)</f>
        <v>0</v>
      </c>
      <c r="AL280" s="10">
        <f>IF(D280="payée",$F280,0)</f>
        <v>0</v>
      </c>
      <c r="AM280" s="10">
        <f>IF(D280="perçue",-$E280,0)</f>
        <v>0</v>
      </c>
      <c r="AN280" s="10">
        <f>IF(D280="perçue",-$F280,0)</f>
        <v>0</v>
      </c>
      <c r="AO280" s="10">
        <f>+IF($H280=AO$6,$G280,0)-IF($I280=AO$6,$G280,0)</f>
        <v>0</v>
      </c>
      <c r="AP280" s="10">
        <f>+IF($H280=AP$6,$G280,0)-IF($I280=AP$6,$G280,0)</f>
        <v>0</v>
      </c>
      <c r="AQ280" s="10">
        <f>+IF($H280=AQ$6,$G280,0)-IF($I280=AQ$6,$G280,0)</f>
        <v>0</v>
      </c>
      <c r="AR280" s="10">
        <f>+IF($H280=AR$6,$G280,0)-IF($I280=AR$6,$G280,0)</f>
        <v>0</v>
      </c>
      <c r="AS280" s="10">
        <f>+IF($H280=AS$6,$G280,0)-IF($I280=AS$6,$G280,0)</f>
        <v>0</v>
      </c>
      <c r="AT280" s="10">
        <f>+IF($H280=AT$6,$G280,0)-IF($I280=AT$6,$G280,0)</f>
        <v>0</v>
      </c>
      <c r="AU280" s="10">
        <f>+IF($H280=AU$6,$G280,0)-IF($I280=AU$6,$G280,0)</f>
        <v>0</v>
      </c>
      <c r="AV280" s="10">
        <f>+IF($H280=AV$6,$G280,0)-IF($I280=AV$6,$G280,0)</f>
        <v>0</v>
      </c>
      <c r="AW280" s="10">
        <f>+IF($H280=AW$6,$G280,0)-IF($I280=AW$6,$G280,0)</f>
        <v>0</v>
      </c>
      <c r="AX280" s="10">
        <f>+IF($H280=AX$6,$G280,0)-IF($I280=AX$6,$G280,0)</f>
        <v>0</v>
      </c>
      <c r="AY280" s="10">
        <f>+IF($H280=AY$6,$G280,0)-IF($I280=AY$6,$G280,0)</f>
        <v>0</v>
      </c>
      <c r="AZ280" s="10">
        <f>+IF($H280=AZ$6,$G280,0)-IF($I280=AZ$6,$G280,0)</f>
        <v>0</v>
      </c>
      <c r="BA280" s="10">
        <f>+IF($H280=BA$6,$C280,0)-IF($I280=BA$6,$C280,0)</f>
        <v>0</v>
      </c>
      <c r="BB280" s="10">
        <f>+IF($H280=BB$6,$C280,0)-IF($I280=BB$6,$C280,0)</f>
        <v>0</v>
      </c>
      <c r="BC280" s="10">
        <f>+IF($H280=BC$6,$C280,0)-IF($I280=BC$6,$C280,0)</f>
        <v>0</v>
      </c>
      <c r="BD280" s="10">
        <f>+IF($H280=BD$6,$C280,0)-IF($I280=BD$6,$C280,0)</f>
        <v>0</v>
      </c>
      <c r="BE280" s="10">
        <f>+IF($H280=BE$6,$C280,0)-IF($I280=BE$6,$C280,0)</f>
        <v>0</v>
      </c>
      <c r="BF280" s="10">
        <f>+IF($H280=BF$6,$C280,0)-IF($I280=BF$6,$C280,0)</f>
        <v>0</v>
      </c>
      <c r="BG280" s="10">
        <f>+IF($H280=BG$6,$C280,0)-IF($I280=BG$6,$C280,0)</f>
        <v>0</v>
      </c>
      <c r="BH280" s="10">
        <f>+IF($H280=BH$6,$C280,0)-IF($I280=BH$6,$C280,0)</f>
        <v>0</v>
      </c>
      <c r="BI280" s="10">
        <f>+IF($H280=BI$6,$G280,0)-IF($I280=BI$6,$G280,0)</f>
        <v>0</v>
      </c>
      <c r="BJ280" s="10">
        <f>+IF($H280=BJ$6,$G280,0)-IF($I280=BJ$6,$G280,0)</f>
        <v>0</v>
      </c>
      <c r="BK280" s="10">
        <f>+IF($H280=BK$6,$G280,0)-IF($I280=BK$6,$G280,0)</f>
        <v>0</v>
      </c>
      <c r="BL280" s="10">
        <f>+IF($H280=BL$6,$G280,0)-IF($I280=BL$6,$G280,0)</f>
        <v>0</v>
      </c>
      <c r="BM280" s="10">
        <f>+IF($H280=BM$6,$G280,0)-IF($I280=BM$6,$G280,0)</f>
        <v>0</v>
      </c>
      <c r="BN280" s="10">
        <f>+IF($H280=BN$6,$G280,0)-IF($I280=BN$6,$G280,0)</f>
        <v>0</v>
      </c>
      <c r="BO280" s="10">
        <f>+IF($H280=BO$6,$G280,0)-IF($I280=BO$6,$G280,0)</f>
        <v>0</v>
      </c>
      <c r="BP280" s="10">
        <f>+IF($H280=BP$6,$G280,0)-IF($I280=BP$6,$G280,0)</f>
        <v>0</v>
      </c>
      <c r="BQ280" s="10">
        <f>+IF($H280=BQ$6,$G280,0)-IF($I280=BQ$6,$G280,0)</f>
        <v>0</v>
      </c>
      <c r="BR280" s="10">
        <f>SUM(J280:BQ280)</f>
        <v>0</v>
      </c>
    </row>
    <row r="281" spans="2:70" s="9" customFormat="1" x14ac:dyDescent="0.25">
      <c r="B281" s="16"/>
      <c r="C281" s="11"/>
      <c r="D281" s="11"/>
      <c r="E281" s="11">
        <f>ROUND(IF(D281='[1]Liste choix'!$C$8,0,IF($H281=$S$6,(C281/1.14975*0.05*0.5),C281/1.14975*0.05)),2)</f>
        <v>0</v>
      </c>
      <c r="F281" s="11">
        <f>ROUND(IF(D281='[1]Liste choix'!$C$8,0,IF($H281=$S$6,C281/1.14975*0.09975*0.5,C281/1.14975*0.09975)),2)</f>
        <v>0</v>
      </c>
      <c r="G281" s="11">
        <f>C281-E281-F281</f>
        <v>0</v>
      </c>
      <c r="J281" s="10">
        <f>+IF($H281=$J$6,$G281,0)-IF($I281=$J$6,$G281,0)</f>
        <v>0</v>
      </c>
      <c r="K281" s="10">
        <f>+IF($H281=K$6,$G281,0)-IF($I281=K$6,$G281,0)</f>
        <v>0</v>
      </c>
      <c r="L281" s="10">
        <f>+IF($H281=L$6,$G281,0)-IF($I281=L$6,$G281,0)</f>
        <v>0</v>
      </c>
      <c r="M281" s="10">
        <f>+IF($H281=M$6,$G281,0)-IF($I281=M$6,$G281,0)</f>
        <v>0</v>
      </c>
      <c r="N281" s="10">
        <f>+IF($H281=N$6,$G281,0)-IF($I281=N$6,$G281,0)</f>
        <v>0</v>
      </c>
      <c r="O281" s="10">
        <f>+IF($H281=O$6,$G281,0)-IF($I281=O$6,$G281,0)</f>
        <v>0</v>
      </c>
      <c r="P281" s="10">
        <f>+IF($H281=P$6,$G281,0)-IF($I281=P$6,$G281,0)</f>
        <v>0</v>
      </c>
      <c r="Q281" s="10">
        <f>+IF($H281=Q$6,$G281,0)-IF($I281=Q$6,$G281,0)</f>
        <v>0</v>
      </c>
      <c r="R281" s="10">
        <f>+IF($H281=R$6,$G281,0)-IF($I281=R$6,$G281,0)</f>
        <v>0</v>
      </c>
      <c r="S281" s="10">
        <f>+IF($H281=S$6,$G281,0)-IF($I281=S$6,$G281,0)</f>
        <v>0</v>
      </c>
      <c r="T281" s="10">
        <f>+IF($H281=T$6,$G281,0)-IF($I281=T$6,$G281,0)</f>
        <v>0</v>
      </c>
      <c r="U281" s="10">
        <f>+IF($H281=U$6,$G281,0)-IF($I281=U$6,$G281,0)</f>
        <v>0</v>
      </c>
      <c r="V281" s="10">
        <f>+IF($H281=V$6,$G281,0)-IF($I281=V$6,$G281,0)</f>
        <v>0</v>
      </c>
      <c r="W281" s="10">
        <f>+IF($H281=W$6,$G281,0)-IF($I281=W$6,$G281,0)</f>
        <v>0</v>
      </c>
      <c r="X281" s="10">
        <f>+IF($H281=X$6,$G281,0)-IF($I281=X$6,$G281,0)</f>
        <v>0</v>
      </c>
      <c r="Y281" s="10">
        <f>+IF($H281=Y$6,$G281,0)-IF($I281=Y$6,$G281,0)</f>
        <v>0</v>
      </c>
      <c r="Z281" s="10">
        <f>+IF($H281=Z$6,$G281,0)-IF($I281=Z$6,$G281,0)</f>
        <v>0</v>
      </c>
      <c r="AA281" s="10">
        <f>+IF($H281=AA$6,$G281,0)-IF($I281=AA$6,$G281,0)</f>
        <v>0</v>
      </c>
      <c r="AB281" s="10">
        <f>+IF($H281=AB$6,$G281,0)-IF($I281=AB$6,$G281,0)</f>
        <v>0</v>
      </c>
      <c r="AC281" s="10">
        <f>+IF($H281=AC$6,$G281,0)-IF($I281=AC$6,$G281,0)</f>
        <v>0</v>
      </c>
      <c r="AD281" s="10">
        <f>+IF($H281=AD$6,$G281,0)-IF($I281=AD$6,$G281,0)</f>
        <v>0</v>
      </c>
      <c r="AE281" s="10">
        <f>+IF($H281=AE$6,$G281,0)-IF($I281=AE$6,$G281,0)</f>
        <v>0</v>
      </c>
      <c r="AF281" s="10">
        <f>+IF($H281=AF$6,$G281,0)-IF($I281=AF$6,$G281,0)</f>
        <v>0</v>
      </c>
      <c r="AG281" s="10">
        <f>+IF($H281=AG$6,$C281,0)-IF($I281=AG$6,$C281,0)</f>
        <v>0</v>
      </c>
      <c r="AH281" s="10">
        <f>+IF($H281=AH$6,$C281,0)-IF($I281=AH$6,$C281,0)</f>
        <v>0</v>
      </c>
      <c r="AI281" s="10">
        <f>+IF($H281=AI$6,$C281,0)-IF($I281=AI$6,$C281,0)</f>
        <v>0</v>
      </c>
      <c r="AJ281" s="10">
        <f>+IF($H281=AJ$6,$C281,0)-IF($I281=AJ$6,$C281,0)</f>
        <v>0</v>
      </c>
      <c r="AK281" s="10">
        <f>IF(D281="payée",$E281,0)</f>
        <v>0</v>
      </c>
      <c r="AL281" s="10">
        <f>IF(D281="payée",$F281,0)</f>
        <v>0</v>
      </c>
      <c r="AM281" s="10">
        <f>IF(D281="perçue",-$E281,0)</f>
        <v>0</v>
      </c>
      <c r="AN281" s="10">
        <f>IF(D281="perçue",-$F281,0)</f>
        <v>0</v>
      </c>
      <c r="AO281" s="10">
        <f>+IF($H281=AO$6,$G281,0)-IF($I281=AO$6,$G281,0)</f>
        <v>0</v>
      </c>
      <c r="AP281" s="10">
        <f>+IF($H281=AP$6,$G281,0)-IF($I281=AP$6,$G281,0)</f>
        <v>0</v>
      </c>
      <c r="AQ281" s="10">
        <f>+IF($H281=AQ$6,$G281,0)-IF($I281=AQ$6,$G281,0)</f>
        <v>0</v>
      </c>
      <c r="AR281" s="10">
        <f>+IF($H281=AR$6,$G281,0)-IF($I281=AR$6,$G281,0)</f>
        <v>0</v>
      </c>
      <c r="AS281" s="10">
        <f>+IF($H281=AS$6,$G281,0)-IF($I281=AS$6,$G281,0)</f>
        <v>0</v>
      </c>
      <c r="AT281" s="10">
        <f>+IF($H281=AT$6,$G281,0)-IF($I281=AT$6,$G281,0)</f>
        <v>0</v>
      </c>
      <c r="AU281" s="10">
        <f>+IF($H281=AU$6,$G281,0)-IF($I281=AU$6,$G281,0)</f>
        <v>0</v>
      </c>
      <c r="AV281" s="10">
        <f>+IF($H281=AV$6,$G281,0)-IF($I281=AV$6,$G281,0)</f>
        <v>0</v>
      </c>
      <c r="AW281" s="10">
        <f>+IF($H281=AW$6,$G281,0)-IF($I281=AW$6,$G281,0)</f>
        <v>0</v>
      </c>
      <c r="AX281" s="10">
        <f>+IF($H281=AX$6,$G281,0)-IF($I281=AX$6,$G281,0)</f>
        <v>0</v>
      </c>
      <c r="AY281" s="10">
        <f>+IF($H281=AY$6,$G281,0)-IF($I281=AY$6,$G281,0)</f>
        <v>0</v>
      </c>
      <c r="AZ281" s="10">
        <f>+IF($H281=AZ$6,$G281,0)-IF($I281=AZ$6,$G281,0)</f>
        <v>0</v>
      </c>
      <c r="BA281" s="10">
        <f>+IF($H281=BA$6,$C281,0)-IF($I281=BA$6,$C281,0)</f>
        <v>0</v>
      </c>
      <c r="BB281" s="10">
        <f>+IF($H281=BB$6,$C281,0)-IF($I281=BB$6,$C281,0)</f>
        <v>0</v>
      </c>
      <c r="BC281" s="10">
        <f>+IF($H281=BC$6,$C281,0)-IF($I281=BC$6,$C281,0)</f>
        <v>0</v>
      </c>
      <c r="BD281" s="10">
        <f>+IF($H281=BD$6,$C281,0)-IF($I281=BD$6,$C281,0)</f>
        <v>0</v>
      </c>
      <c r="BE281" s="10">
        <f>+IF($H281=BE$6,$C281,0)-IF($I281=BE$6,$C281,0)</f>
        <v>0</v>
      </c>
      <c r="BF281" s="10">
        <f>+IF($H281=BF$6,$C281,0)-IF($I281=BF$6,$C281,0)</f>
        <v>0</v>
      </c>
      <c r="BG281" s="10">
        <f>+IF($H281=BG$6,$C281,0)-IF($I281=BG$6,$C281,0)</f>
        <v>0</v>
      </c>
      <c r="BH281" s="10">
        <f>+IF($H281=BH$6,$C281,0)-IF($I281=BH$6,$C281,0)</f>
        <v>0</v>
      </c>
      <c r="BI281" s="10">
        <f>+IF($H281=BI$6,$G281,0)-IF($I281=BI$6,$G281,0)</f>
        <v>0</v>
      </c>
      <c r="BJ281" s="10">
        <f>+IF($H281=BJ$6,$G281,0)-IF($I281=BJ$6,$G281,0)</f>
        <v>0</v>
      </c>
      <c r="BK281" s="10">
        <f>+IF($H281=BK$6,$G281,0)-IF($I281=BK$6,$G281,0)</f>
        <v>0</v>
      </c>
      <c r="BL281" s="10">
        <f>+IF($H281=BL$6,$G281,0)-IF($I281=BL$6,$G281,0)</f>
        <v>0</v>
      </c>
      <c r="BM281" s="10">
        <f>+IF($H281=BM$6,$G281,0)-IF($I281=BM$6,$G281,0)</f>
        <v>0</v>
      </c>
      <c r="BN281" s="10">
        <f>+IF($H281=BN$6,$G281,0)-IF($I281=BN$6,$G281,0)</f>
        <v>0</v>
      </c>
      <c r="BO281" s="10">
        <f>+IF($H281=BO$6,$G281,0)-IF($I281=BO$6,$G281,0)</f>
        <v>0</v>
      </c>
      <c r="BP281" s="10">
        <f>+IF($H281=BP$6,$G281,0)-IF($I281=BP$6,$G281,0)</f>
        <v>0</v>
      </c>
      <c r="BQ281" s="10">
        <f>+IF($H281=BQ$6,$G281,0)-IF($I281=BQ$6,$G281,0)</f>
        <v>0</v>
      </c>
      <c r="BR281" s="10">
        <f>SUM(J281:BQ281)</f>
        <v>0</v>
      </c>
    </row>
    <row r="282" spans="2:70" s="9" customFormat="1" x14ac:dyDescent="0.25">
      <c r="B282" s="16"/>
      <c r="C282" s="11"/>
      <c r="D282" s="11"/>
      <c r="E282" s="11">
        <f>ROUND(IF(D282='[1]Liste choix'!$C$8,0,IF($H282=$S$6,(C282/1.14975*0.05*0.5),C282/1.14975*0.05)),2)</f>
        <v>0</v>
      </c>
      <c r="F282" s="11">
        <f>ROUND(IF(D282='[1]Liste choix'!$C$8,0,IF($H282=$S$6,C282/1.14975*0.09975*0.5,C282/1.14975*0.09975)),2)</f>
        <v>0</v>
      </c>
      <c r="G282" s="11">
        <f>C282-E282-F282</f>
        <v>0</v>
      </c>
      <c r="J282" s="10">
        <f>+IF($H282=$J$6,$G282,0)-IF($I282=$J$6,$G282,0)</f>
        <v>0</v>
      </c>
      <c r="K282" s="10">
        <f>+IF($H282=K$6,$G282,0)-IF($I282=K$6,$G282,0)</f>
        <v>0</v>
      </c>
      <c r="L282" s="10">
        <f>+IF($H282=L$6,$G282,0)-IF($I282=L$6,$G282,0)</f>
        <v>0</v>
      </c>
      <c r="M282" s="10">
        <f>+IF($H282=M$6,$G282,0)-IF($I282=M$6,$G282,0)</f>
        <v>0</v>
      </c>
      <c r="N282" s="10">
        <f>+IF($H282=N$6,$G282,0)-IF($I282=N$6,$G282,0)</f>
        <v>0</v>
      </c>
      <c r="O282" s="10">
        <f>+IF($H282=O$6,$G282,0)-IF($I282=O$6,$G282,0)</f>
        <v>0</v>
      </c>
      <c r="P282" s="10">
        <f>+IF($H282=P$6,$G282,0)-IF($I282=P$6,$G282,0)</f>
        <v>0</v>
      </c>
      <c r="Q282" s="10">
        <f>+IF($H282=Q$6,$G282,0)-IF($I282=Q$6,$G282,0)</f>
        <v>0</v>
      </c>
      <c r="R282" s="10">
        <f>+IF($H282=R$6,$G282,0)-IF($I282=R$6,$G282,0)</f>
        <v>0</v>
      </c>
      <c r="S282" s="10">
        <f>+IF($H282=S$6,$G282,0)-IF($I282=S$6,$G282,0)</f>
        <v>0</v>
      </c>
      <c r="T282" s="10">
        <f>+IF($H282=T$6,$G282,0)-IF($I282=T$6,$G282,0)</f>
        <v>0</v>
      </c>
      <c r="U282" s="10">
        <f>+IF($H282=U$6,$G282,0)-IF($I282=U$6,$G282,0)</f>
        <v>0</v>
      </c>
      <c r="V282" s="10">
        <f>+IF($H282=V$6,$G282,0)-IF($I282=V$6,$G282,0)</f>
        <v>0</v>
      </c>
      <c r="W282" s="10">
        <f>+IF($H282=W$6,$G282,0)-IF($I282=W$6,$G282,0)</f>
        <v>0</v>
      </c>
      <c r="X282" s="10">
        <f>+IF($H282=X$6,$G282,0)-IF($I282=X$6,$G282,0)</f>
        <v>0</v>
      </c>
      <c r="Y282" s="10">
        <f>+IF($H282=Y$6,$G282,0)-IF($I282=Y$6,$G282,0)</f>
        <v>0</v>
      </c>
      <c r="Z282" s="10">
        <f>+IF($H282=Z$6,$G282,0)-IF($I282=Z$6,$G282,0)</f>
        <v>0</v>
      </c>
      <c r="AA282" s="10">
        <f>+IF($H282=AA$6,$G282,0)-IF($I282=AA$6,$G282,0)</f>
        <v>0</v>
      </c>
      <c r="AB282" s="10">
        <f>+IF($H282=AB$6,$G282,0)-IF($I282=AB$6,$G282,0)</f>
        <v>0</v>
      </c>
      <c r="AC282" s="10">
        <f>+IF($H282=AC$6,$G282,0)-IF($I282=AC$6,$G282,0)</f>
        <v>0</v>
      </c>
      <c r="AD282" s="10">
        <f>+IF($H282=AD$6,$G282,0)-IF($I282=AD$6,$G282,0)</f>
        <v>0</v>
      </c>
      <c r="AE282" s="10">
        <f>+IF($H282=AE$6,$G282,0)-IF($I282=AE$6,$G282,0)</f>
        <v>0</v>
      </c>
      <c r="AF282" s="10">
        <f>+IF($H282=AF$6,$G282,0)-IF($I282=AF$6,$G282,0)</f>
        <v>0</v>
      </c>
      <c r="AG282" s="10">
        <f>+IF($H282=AG$6,$C282,0)-IF($I282=AG$6,$C282,0)</f>
        <v>0</v>
      </c>
      <c r="AH282" s="10">
        <f>+IF($H282=AH$6,$C282,0)-IF($I282=AH$6,$C282,0)</f>
        <v>0</v>
      </c>
      <c r="AI282" s="10">
        <f>+IF($H282=AI$6,$C282,0)-IF($I282=AI$6,$C282,0)</f>
        <v>0</v>
      </c>
      <c r="AJ282" s="10">
        <f>+IF($H282=AJ$6,$C282,0)-IF($I282=AJ$6,$C282,0)</f>
        <v>0</v>
      </c>
      <c r="AK282" s="10">
        <f>IF(D282="payée",$E282,0)</f>
        <v>0</v>
      </c>
      <c r="AL282" s="10">
        <f>IF(D282="payée",$F282,0)</f>
        <v>0</v>
      </c>
      <c r="AM282" s="10">
        <f>IF(D282="perçue",-$E282,0)</f>
        <v>0</v>
      </c>
      <c r="AN282" s="10">
        <f>IF(D282="perçue",-$F282,0)</f>
        <v>0</v>
      </c>
      <c r="AO282" s="10">
        <f>+IF($H282=AO$6,$G282,0)-IF($I282=AO$6,$G282,0)</f>
        <v>0</v>
      </c>
      <c r="AP282" s="10">
        <f>+IF($H282=AP$6,$G282,0)-IF($I282=AP$6,$G282,0)</f>
        <v>0</v>
      </c>
      <c r="AQ282" s="10">
        <f>+IF($H282=AQ$6,$G282,0)-IF($I282=AQ$6,$G282,0)</f>
        <v>0</v>
      </c>
      <c r="AR282" s="10">
        <f>+IF($H282=AR$6,$G282,0)-IF($I282=AR$6,$G282,0)</f>
        <v>0</v>
      </c>
      <c r="AS282" s="10">
        <f>+IF($H282=AS$6,$G282,0)-IF($I282=AS$6,$G282,0)</f>
        <v>0</v>
      </c>
      <c r="AT282" s="10">
        <f>+IF($H282=AT$6,$G282,0)-IF($I282=AT$6,$G282,0)</f>
        <v>0</v>
      </c>
      <c r="AU282" s="10">
        <f>+IF($H282=AU$6,$G282,0)-IF($I282=AU$6,$G282,0)</f>
        <v>0</v>
      </c>
      <c r="AV282" s="10">
        <f>+IF($H282=AV$6,$G282,0)-IF($I282=AV$6,$G282,0)</f>
        <v>0</v>
      </c>
      <c r="AW282" s="10">
        <f>+IF($H282=AW$6,$G282,0)-IF($I282=AW$6,$G282,0)</f>
        <v>0</v>
      </c>
      <c r="AX282" s="10">
        <f>+IF($H282=AX$6,$G282,0)-IF($I282=AX$6,$G282,0)</f>
        <v>0</v>
      </c>
      <c r="AY282" s="10">
        <f>+IF($H282=AY$6,$G282,0)-IF($I282=AY$6,$G282,0)</f>
        <v>0</v>
      </c>
      <c r="AZ282" s="10">
        <f>+IF($H282=AZ$6,$G282,0)-IF($I282=AZ$6,$G282,0)</f>
        <v>0</v>
      </c>
      <c r="BA282" s="10">
        <f>+IF($H282=BA$6,$C282,0)-IF($I282=BA$6,$C282,0)</f>
        <v>0</v>
      </c>
      <c r="BB282" s="10">
        <f>+IF($H282=BB$6,$C282,0)-IF($I282=BB$6,$C282,0)</f>
        <v>0</v>
      </c>
      <c r="BC282" s="10">
        <f>+IF($H282=BC$6,$C282,0)-IF($I282=BC$6,$C282,0)</f>
        <v>0</v>
      </c>
      <c r="BD282" s="10">
        <f>+IF($H282=BD$6,$C282,0)-IF($I282=BD$6,$C282,0)</f>
        <v>0</v>
      </c>
      <c r="BE282" s="10">
        <f>+IF($H282=BE$6,$C282,0)-IF($I282=BE$6,$C282,0)</f>
        <v>0</v>
      </c>
      <c r="BF282" s="10">
        <f>+IF($H282=BF$6,$C282,0)-IF($I282=BF$6,$C282,0)</f>
        <v>0</v>
      </c>
      <c r="BG282" s="10">
        <f>+IF($H282=BG$6,$C282,0)-IF($I282=BG$6,$C282,0)</f>
        <v>0</v>
      </c>
      <c r="BH282" s="10">
        <f>+IF($H282=BH$6,$C282,0)-IF($I282=BH$6,$C282,0)</f>
        <v>0</v>
      </c>
      <c r="BI282" s="10">
        <f>+IF($H282=BI$6,$G282,0)-IF($I282=BI$6,$G282,0)</f>
        <v>0</v>
      </c>
      <c r="BJ282" s="10">
        <f>+IF($H282=BJ$6,$G282,0)-IF($I282=BJ$6,$G282,0)</f>
        <v>0</v>
      </c>
      <c r="BK282" s="10">
        <f>+IF($H282=BK$6,$G282,0)-IF($I282=BK$6,$G282,0)</f>
        <v>0</v>
      </c>
      <c r="BL282" s="10">
        <f>+IF($H282=BL$6,$G282,0)-IF($I282=BL$6,$G282,0)</f>
        <v>0</v>
      </c>
      <c r="BM282" s="10">
        <f>+IF($H282=BM$6,$G282,0)-IF($I282=BM$6,$G282,0)</f>
        <v>0</v>
      </c>
      <c r="BN282" s="10">
        <f>+IF($H282=BN$6,$G282,0)-IF($I282=BN$6,$G282,0)</f>
        <v>0</v>
      </c>
      <c r="BO282" s="10">
        <f>+IF($H282=BO$6,$G282,0)-IF($I282=BO$6,$G282,0)</f>
        <v>0</v>
      </c>
      <c r="BP282" s="10">
        <f>+IF($H282=BP$6,$G282,0)-IF($I282=BP$6,$G282,0)</f>
        <v>0</v>
      </c>
      <c r="BQ282" s="10">
        <f>+IF($H282=BQ$6,$G282,0)-IF($I282=BQ$6,$G282,0)</f>
        <v>0</v>
      </c>
      <c r="BR282" s="10">
        <f>SUM(J282:BQ282)</f>
        <v>0</v>
      </c>
    </row>
    <row r="283" spans="2:70" s="9" customFormat="1" x14ac:dyDescent="0.25">
      <c r="B283" s="16"/>
      <c r="C283" s="11"/>
      <c r="D283" s="11"/>
      <c r="E283" s="11">
        <f>ROUND(IF(D283='[1]Liste choix'!$C$8,0,IF($H283=$S$6,(C283/1.14975*0.05*0.5),C283/1.14975*0.05)),2)</f>
        <v>0</v>
      </c>
      <c r="F283" s="11">
        <f>ROUND(IF(D283='[1]Liste choix'!$C$8,0,IF($H283=$S$6,C283/1.14975*0.09975*0.5,C283/1.14975*0.09975)),2)</f>
        <v>0</v>
      </c>
      <c r="G283" s="11">
        <f>C283-E283-F283</f>
        <v>0</v>
      </c>
      <c r="J283" s="10">
        <f>+IF($H283=$J$6,$G283,0)-IF($I283=$J$6,$G283,0)</f>
        <v>0</v>
      </c>
      <c r="K283" s="10">
        <f>+IF($H283=K$6,$G283,0)-IF($I283=K$6,$G283,0)</f>
        <v>0</v>
      </c>
      <c r="L283" s="10">
        <f>+IF($H283=L$6,$G283,0)-IF($I283=L$6,$G283,0)</f>
        <v>0</v>
      </c>
      <c r="M283" s="10">
        <f>+IF($H283=M$6,$G283,0)-IF($I283=M$6,$G283,0)</f>
        <v>0</v>
      </c>
      <c r="N283" s="10">
        <f>+IF($H283=N$6,$G283,0)-IF($I283=N$6,$G283,0)</f>
        <v>0</v>
      </c>
      <c r="O283" s="10">
        <f>+IF($H283=O$6,$G283,0)-IF($I283=O$6,$G283,0)</f>
        <v>0</v>
      </c>
      <c r="P283" s="10">
        <f>+IF($H283=P$6,$G283,0)-IF($I283=P$6,$G283,0)</f>
        <v>0</v>
      </c>
      <c r="Q283" s="10">
        <f>+IF($H283=Q$6,$G283,0)-IF($I283=Q$6,$G283,0)</f>
        <v>0</v>
      </c>
      <c r="R283" s="10">
        <f>+IF($H283=R$6,$G283,0)-IF($I283=R$6,$G283,0)</f>
        <v>0</v>
      </c>
      <c r="S283" s="10">
        <f>+IF($H283=S$6,$G283,0)-IF($I283=S$6,$G283,0)</f>
        <v>0</v>
      </c>
      <c r="T283" s="10">
        <f>+IF($H283=T$6,$G283,0)-IF($I283=T$6,$G283,0)</f>
        <v>0</v>
      </c>
      <c r="U283" s="10">
        <f>+IF($H283=U$6,$G283,0)-IF($I283=U$6,$G283,0)</f>
        <v>0</v>
      </c>
      <c r="V283" s="10">
        <f>+IF($H283=V$6,$G283,0)-IF($I283=V$6,$G283,0)</f>
        <v>0</v>
      </c>
      <c r="W283" s="10">
        <f>+IF($H283=W$6,$G283,0)-IF($I283=W$6,$G283,0)</f>
        <v>0</v>
      </c>
      <c r="X283" s="10">
        <f>+IF($H283=X$6,$G283,0)-IF($I283=X$6,$G283,0)</f>
        <v>0</v>
      </c>
      <c r="Y283" s="10">
        <f>+IF($H283=Y$6,$G283,0)-IF($I283=Y$6,$G283,0)</f>
        <v>0</v>
      </c>
      <c r="Z283" s="10">
        <f>+IF($H283=Z$6,$G283,0)-IF($I283=Z$6,$G283,0)</f>
        <v>0</v>
      </c>
      <c r="AA283" s="10">
        <f>+IF($H283=AA$6,$G283,0)-IF($I283=AA$6,$G283,0)</f>
        <v>0</v>
      </c>
      <c r="AB283" s="10">
        <f>+IF($H283=AB$6,$G283,0)-IF($I283=AB$6,$G283,0)</f>
        <v>0</v>
      </c>
      <c r="AC283" s="10">
        <f>+IF($H283=AC$6,$G283,0)-IF($I283=AC$6,$G283,0)</f>
        <v>0</v>
      </c>
      <c r="AD283" s="10">
        <f>+IF($H283=AD$6,$G283,0)-IF($I283=AD$6,$G283,0)</f>
        <v>0</v>
      </c>
      <c r="AE283" s="10">
        <f>+IF($H283=AE$6,$G283,0)-IF($I283=AE$6,$G283,0)</f>
        <v>0</v>
      </c>
      <c r="AF283" s="10">
        <f>+IF($H283=AF$6,$G283,0)-IF($I283=AF$6,$G283,0)</f>
        <v>0</v>
      </c>
      <c r="AG283" s="10">
        <f>+IF($H283=AG$6,$C283,0)-IF($I283=AG$6,$C283,0)</f>
        <v>0</v>
      </c>
      <c r="AH283" s="10">
        <f>+IF($H283=AH$6,$C283,0)-IF($I283=AH$6,$C283,0)</f>
        <v>0</v>
      </c>
      <c r="AI283" s="10">
        <f>+IF($H283=AI$6,$C283,0)-IF($I283=AI$6,$C283,0)</f>
        <v>0</v>
      </c>
      <c r="AJ283" s="10">
        <f>+IF($H283=AJ$6,$C283,0)-IF($I283=AJ$6,$C283,0)</f>
        <v>0</v>
      </c>
      <c r="AK283" s="10">
        <f>IF(D283="payée",$E283,0)</f>
        <v>0</v>
      </c>
      <c r="AL283" s="10">
        <f>IF(D283="payée",$F283,0)</f>
        <v>0</v>
      </c>
      <c r="AM283" s="10">
        <f>IF(D283="perçue",-$E283,0)</f>
        <v>0</v>
      </c>
      <c r="AN283" s="10">
        <f>IF(D283="perçue",-$F283,0)</f>
        <v>0</v>
      </c>
      <c r="AO283" s="10">
        <f>+IF($H283=AO$6,$G283,0)-IF($I283=AO$6,$G283,0)</f>
        <v>0</v>
      </c>
      <c r="AP283" s="10">
        <f>+IF($H283=AP$6,$G283,0)-IF($I283=AP$6,$G283,0)</f>
        <v>0</v>
      </c>
      <c r="AQ283" s="10">
        <f>+IF($H283=AQ$6,$G283,0)-IF($I283=AQ$6,$G283,0)</f>
        <v>0</v>
      </c>
      <c r="AR283" s="10">
        <f>+IF($H283=AR$6,$G283,0)-IF($I283=AR$6,$G283,0)</f>
        <v>0</v>
      </c>
      <c r="AS283" s="10">
        <f>+IF($H283=AS$6,$G283,0)-IF($I283=AS$6,$G283,0)</f>
        <v>0</v>
      </c>
      <c r="AT283" s="10">
        <f>+IF($H283=AT$6,$G283,0)-IF($I283=AT$6,$G283,0)</f>
        <v>0</v>
      </c>
      <c r="AU283" s="10">
        <f>+IF($H283=AU$6,$G283,0)-IF($I283=AU$6,$G283,0)</f>
        <v>0</v>
      </c>
      <c r="AV283" s="10">
        <f>+IF($H283=AV$6,$G283,0)-IF($I283=AV$6,$G283,0)</f>
        <v>0</v>
      </c>
      <c r="AW283" s="10">
        <f>+IF($H283=AW$6,$G283,0)-IF($I283=AW$6,$G283,0)</f>
        <v>0</v>
      </c>
      <c r="AX283" s="10">
        <f>+IF($H283=AX$6,$G283,0)-IF($I283=AX$6,$G283,0)</f>
        <v>0</v>
      </c>
      <c r="AY283" s="10">
        <f>+IF($H283=AY$6,$G283,0)-IF($I283=AY$6,$G283,0)</f>
        <v>0</v>
      </c>
      <c r="AZ283" s="10">
        <f>+IF($H283=AZ$6,$G283,0)-IF($I283=AZ$6,$G283,0)</f>
        <v>0</v>
      </c>
      <c r="BA283" s="10">
        <f>+IF($H283=BA$6,$C283,0)-IF($I283=BA$6,$C283,0)</f>
        <v>0</v>
      </c>
      <c r="BB283" s="10">
        <f>+IF($H283=BB$6,$C283,0)-IF($I283=BB$6,$C283,0)</f>
        <v>0</v>
      </c>
      <c r="BC283" s="10">
        <f>+IF($H283=BC$6,$C283,0)-IF($I283=BC$6,$C283,0)</f>
        <v>0</v>
      </c>
      <c r="BD283" s="10">
        <f>+IF($H283=BD$6,$C283,0)-IF($I283=BD$6,$C283,0)</f>
        <v>0</v>
      </c>
      <c r="BE283" s="10">
        <f>+IF($H283=BE$6,$C283,0)-IF($I283=BE$6,$C283,0)</f>
        <v>0</v>
      </c>
      <c r="BF283" s="10">
        <f>+IF($H283=BF$6,$C283,0)-IF($I283=BF$6,$C283,0)</f>
        <v>0</v>
      </c>
      <c r="BG283" s="10">
        <f>+IF($H283=BG$6,$C283,0)-IF($I283=BG$6,$C283,0)</f>
        <v>0</v>
      </c>
      <c r="BH283" s="10">
        <f>+IF($H283=BH$6,$C283,0)-IF($I283=BH$6,$C283,0)</f>
        <v>0</v>
      </c>
      <c r="BI283" s="10">
        <f>+IF($H283=BI$6,$G283,0)-IF($I283=BI$6,$G283,0)</f>
        <v>0</v>
      </c>
      <c r="BJ283" s="10">
        <f>+IF($H283=BJ$6,$G283,0)-IF($I283=BJ$6,$G283,0)</f>
        <v>0</v>
      </c>
      <c r="BK283" s="10">
        <f>+IF($H283=BK$6,$G283,0)-IF($I283=BK$6,$G283,0)</f>
        <v>0</v>
      </c>
      <c r="BL283" s="10">
        <f>+IF($H283=BL$6,$G283,0)-IF($I283=BL$6,$G283,0)</f>
        <v>0</v>
      </c>
      <c r="BM283" s="10">
        <f>+IF($H283=BM$6,$G283,0)-IF($I283=BM$6,$G283,0)</f>
        <v>0</v>
      </c>
      <c r="BN283" s="10">
        <f>+IF($H283=BN$6,$G283,0)-IF($I283=BN$6,$G283,0)</f>
        <v>0</v>
      </c>
      <c r="BO283" s="10">
        <f>+IF($H283=BO$6,$G283,0)-IF($I283=BO$6,$G283,0)</f>
        <v>0</v>
      </c>
      <c r="BP283" s="10">
        <f>+IF($H283=BP$6,$G283,0)-IF($I283=BP$6,$G283,0)</f>
        <v>0</v>
      </c>
      <c r="BQ283" s="10">
        <f>+IF($H283=BQ$6,$G283,0)-IF($I283=BQ$6,$G283,0)</f>
        <v>0</v>
      </c>
      <c r="BR283" s="10">
        <f>SUM(J283:BQ283)</f>
        <v>0</v>
      </c>
    </row>
    <row r="284" spans="2:70" s="9" customFormat="1" x14ac:dyDescent="0.25">
      <c r="B284" s="16"/>
      <c r="C284" s="11"/>
      <c r="D284" s="11"/>
      <c r="E284" s="11">
        <f>ROUND(IF(D284='[1]Liste choix'!$C$8,0,IF($H284=$S$6,(C284/1.14975*0.05*0.5),C284/1.14975*0.05)),2)</f>
        <v>0</v>
      </c>
      <c r="F284" s="11">
        <f>ROUND(IF(D284='[1]Liste choix'!$C$8,0,IF($H284=$S$6,C284/1.14975*0.09975*0.5,C284/1.14975*0.09975)),2)</f>
        <v>0</v>
      </c>
      <c r="G284" s="11">
        <f>C284-E284-F284</f>
        <v>0</v>
      </c>
      <c r="J284" s="10">
        <f>+IF($H284=$J$6,$G284,0)-IF($I284=$J$6,$G284,0)</f>
        <v>0</v>
      </c>
      <c r="K284" s="10">
        <f>+IF($H284=K$6,$G284,0)-IF($I284=K$6,$G284,0)</f>
        <v>0</v>
      </c>
      <c r="L284" s="10">
        <f>+IF($H284=L$6,$G284,0)-IF($I284=L$6,$G284,0)</f>
        <v>0</v>
      </c>
      <c r="M284" s="10">
        <f>+IF($H284=M$6,$G284,0)-IF($I284=M$6,$G284,0)</f>
        <v>0</v>
      </c>
      <c r="N284" s="10">
        <f>+IF($H284=N$6,$G284,0)-IF($I284=N$6,$G284,0)</f>
        <v>0</v>
      </c>
      <c r="O284" s="10">
        <f>+IF($H284=O$6,$G284,0)-IF($I284=O$6,$G284,0)</f>
        <v>0</v>
      </c>
      <c r="P284" s="10">
        <f>+IF($H284=P$6,$G284,0)-IF($I284=P$6,$G284,0)</f>
        <v>0</v>
      </c>
      <c r="Q284" s="10">
        <f>+IF($H284=Q$6,$G284,0)-IF($I284=Q$6,$G284,0)</f>
        <v>0</v>
      </c>
      <c r="R284" s="10">
        <f>+IF($H284=R$6,$G284,0)-IF($I284=R$6,$G284,0)</f>
        <v>0</v>
      </c>
      <c r="S284" s="10">
        <f>+IF($H284=S$6,$G284,0)-IF($I284=S$6,$G284,0)</f>
        <v>0</v>
      </c>
      <c r="T284" s="10">
        <f>+IF($H284=T$6,$G284,0)-IF($I284=T$6,$G284,0)</f>
        <v>0</v>
      </c>
      <c r="U284" s="10">
        <f>+IF($H284=U$6,$G284,0)-IF($I284=U$6,$G284,0)</f>
        <v>0</v>
      </c>
      <c r="V284" s="10">
        <f>+IF($H284=V$6,$G284,0)-IF($I284=V$6,$G284,0)</f>
        <v>0</v>
      </c>
      <c r="W284" s="10">
        <f>+IF($H284=W$6,$G284,0)-IF($I284=W$6,$G284,0)</f>
        <v>0</v>
      </c>
      <c r="X284" s="10">
        <f>+IF($H284=X$6,$G284,0)-IF($I284=X$6,$G284,0)</f>
        <v>0</v>
      </c>
      <c r="Y284" s="10">
        <f>+IF($H284=Y$6,$G284,0)-IF($I284=Y$6,$G284,0)</f>
        <v>0</v>
      </c>
      <c r="Z284" s="10">
        <f>+IF($H284=Z$6,$G284,0)-IF($I284=Z$6,$G284,0)</f>
        <v>0</v>
      </c>
      <c r="AA284" s="10">
        <f>+IF($H284=AA$6,$G284,0)-IF($I284=AA$6,$G284,0)</f>
        <v>0</v>
      </c>
      <c r="AB284" s="10">
        <f>+IF($H284=AB$6,$G284,0)-IF($I284=AB$6,$G284,0)</f>
        <v>0</v>
      </c>
      <c r="AC284" s="10">
        <f>+IF($H284=AC$6,$G284,0)-IF($I284=AC$6,$G284,0)</f>
        <v>0</v>
      </c>
      <c r="AD284" s="10">
        <f>+IF($H284=AD$6,$G284,0)-IF($I284=AD$6,$G284,0)</f>
        <v>0</v>
      </c>
      <c r="AE284" s="10">
        <f>+IF($H284=AE$6,$G284,0)-IF($I284=AE$6,$G284,0)</f>
        <v>0</v>
      </c>
      <c r="AF284" s="10">
        <f>+IF($H284=AF$6,$G284,0)-IF($I284=AF$6,$G284,0)</f>
        <v>0</v>
      </c>
      <c r="AG284" s="10">
        <f>+IF($H284=AG$6,$C284,0)-IF($I284=AG$6,$C284,0)</f>
        <v>0</v>
      </c>
      <c r="AH284" s="10">
        <f>+IF($H284=AH$6,$C284,0)-IF($I284=AH$6,$C284,0)</f>
        <v>0</v>
      </c>
      <c r="AI284" s="10">
        <f>+IF($H284=AI$6,$C284,0)-IF($I284=AI$6,$C284,0)</f>
        <v>0</v>
      </c>
      <c r="AJ284" s="10">
        <f>+IF($H284=AJ$6,$C284,0)-IF($I284=AJ$6,$C284,0)</f>
        <v>0</v>
      </c>
      <c r="AK284" s="10">
        <f>IF(D284="payée",$E284,0)</f>
        <v>0</v>
      </c>
      <c r="AL284" s="10">
        <f>IF(D284="payée",$F284,0)</f>
        <v>0</v>
      </c>
      <c r="AM284" s="10">
        <f>IF(D284="perçue",-$E284,0)</f>
        <v>0</v>
      </c>
      <c r="AN284" s="10">
        <f>IF(D284="perçue",-$F284,0)</f>
        <v>0</v>
      </c>
      <c r="AO284" s="10">
        <f>+IF($H284=AO$6,$G284,0)-IF($I284=AO$6,$G284,0)</f>
        <v>0</v>
      </c>
      <c r="AP284" s="10">
        <f>+IF($H284=AP$6,$G284,0)-IF($I284=AP$6,$G284,0)</f>
        <v>0</v>
      </c>
      <c r="AQ284" s="10">
        <f>+IF($H284=AQ$6,$G284,0)-IF($I284=AQ$6,$G284,0)</f>
        <v>0</v>
      </c>
      <c r="AR284" s="10">
        <f>+IF($H284=AR$6,$G284,0)-IF($I284=AR$6,$G284,0)</f>
        <v>0</v>
      </c>
      <c r="AS284" s="10">
        <f>+IF($H284=AS$6,$G284,0)-IF($I284=AS$6,$G284,0)</f>
        <v>0</v>
      </c>
      <c r="AT284" s="10">
        <f>+IF($H284=AT$6,$G284,0)-IF($I284=AT$6,$G284,0)</f>
        <v>0</v>
      </c>
      <c r="AU284" s="10">
        <f>+IF($H284=AU$6,$G284,0)-IF($I284=AU$6,$G284,0)</f>
        <v>0</v>
      </c>
      <c r="AV284" s="10">
        <f>+IF($H284=AV$6,$G284,0)-IF($I284=AV$6,$G284,0)</f>
        <v>0</v>
      </c>
      <c r="AW284" s="10">
        <f>+IF($H284=AW$6,$G284,0)-IF($I284=AW$6,$G284,0)</f>
        <v>0</v>
      </c>
      <c r="AX284" s="10">
        <f>+IF($H284=AX$6,$G284,0)-IF($I284=AX$6,$G284,0)</f>
        <v>0</v>
      </c>
      <c r="AY284" s="10">
        <f>+IF($H284=AY$6,$G284,0)-IF($I284=AY$6,$G284,0)</f>
        <v>0</v>
      </c>
      <c r="AZ284" s="10">
        <f>+IF($H284=AZ$6,$G284,0)-IF($I284=AZ$6,$G284,0)</f>
        <v>0</v>
      </c>
      <c r="BA284" s="10">
        <f>+IF($H284=BA$6,$C284,0)-IF($I284=BA$6,$C284,0)</f>
        <v>0</v>
      </c>
      <c r="BB284" s="10">
        <f>+IF($H284=BB$6,$C284,0)-IF($I284=BB$6,$C284,0)</f>
        <v>0</v>
      </c>
      <c r="BC284" s="10">
        <f>+IF($H284=BC$6,$C284,0)-IF($I284=BC$6,$C284,0)</f>
        <v>0</v>
      </c>
      <c r="BD284" s="10">
        <f>+IF($H284=BD$6,$C284,0)-IF($I284=BD$6,$C284,0)</f>
        <v>0</v>
      </c>
      <c r="BE284" s="10">
        <f>+IF($H284=BE$6,$C284,0)-IF($I284=BE$6,$C284,0)</f>
        <v>0</v>
      </c>
      <c r="BF284" s="10">
        <f>+IF($H284=BF$6,$C284,0)-IF($I284=BF$6,$C284,0)</f>
        <v>0</v>
      </c>
      <c r="BG284" s="10">
        <f>+IF($H284=BG$6,$C284,0)-IF($I284=BG$6,$C284,0)</f>
        <v>0</v>
      </c>
      <c r="BH284" s="10">
        <f>+IF($H284=BH$6,$C284,0)-IF($I284=BH$6,$C284,0)</f>
        <v>0</v>
      </c>
      <c r="BI284" s="10">
        <f>+IF($H284=BI$6,$G284,0)-IF($I284=BI$6,$G284,0)</f>
        <v>0</v>
      </c>
      <c r="BJ284" s="10">
        <f>+IF($H284=BJ$6,$G284,0)-IF($I284=BJ$6,$G284,0)</f>
        <v>0</v>
      </c>
      <c r="BK284" s="10">
        <f>+IF($H284=BK$6,$G284,0)-IF($I284=BK$6,$G284,0)</f>
        <v>0</v>
      </c>
      <c r="BL284" s="10">
        <f>+IF($H284=BL$6,$G284,0)-IF($I284=BL$6,$G284,0)</f>
        <v>0</v>
      </c>
      <c r="BM284" s="10">
        <f>+IF($H284=BM$6,$G284,0)-IF($I284=BM$6,$G284,0)</f>
        <v>0</v>
      </c>
      <c r="BN284" s="10">
        <f>+IF($H284=BN$6,$G284,0)-IF($I284=BN$6,$G284,0)</f>
        <v>0</v>
      </c>
      <c r="BO284" s="10">
        <f>+IF($H284=BO$6,$G284,0)-IF($I284=BO$6,$G284,0)</f>
        <v>0</v>
      </c>
      <c r="BP284" s="10">
        <f>+IF($H284=BP$6,$G284,0)-IF($I284=BP$6,$G284,0)</f>
        <v>0</v>
      </c>
      <c r="BQ284" s="10">
        <f>+IF($H284=BQ$6,$G284,0)-IF($I284=BQ$6,$G284,0)</f>
        <v>0</v>
      </c>
      <c r="BR284" s="10">
        <f>SUM(J284:BQ284)</f>
        <v>0</v>
      </c>
    </row>
    <row r="285" spans="2:70" s="9" customFormat="1" x14ac:dyDescent="0.25">
      <c r="B285" s="16"/>
      <c r="C285" s="11"/>
      <c r="D285" s="11"/>
      <c r="E285" s="11">
        <f>ROUND(IF(D285='[1]Liste choix'!$C$8,0,IF($H285=$S$6,(C285/1.14975*0.05*0.5),C285/1.14975*0.05)),2)</f>
        <v>0</v>
      </c>
      <c r="F285" s="11">
        <f>ROUND(IF(D285='[1]Liste choix'!$C$8,0,IF($H285=$S$6,C285/1.14975*0.09975*0.5,C285/1.14975*0.09975)),2)</f>
        <v>0</v>
      </c>
      <c r="G285" s="11">
        <f>C285-E285-F285</f>
        <v>0</v>
      </c>
      <c r="J285" s="10">
        <f>+IF($H285=$J$6,$G285,0)-IF($I285=$J$6,$G285,0)</f>
        <v>0</v>
      </c>
      <c r="K285" s="10">
        <f>+IF($H285=K$6,$G285,0)-IF($I285=K$6,$G285,0)</f>
        <v>0</v>
      </c>
      <c r="L285" s="10">
        <f>+IF($H285=L$6,$G285,0)-IF($I285=L$6,$G285,0)</f>
        <v>0</v>
      </c>
      <c r="M285" s="10">
        <f>+IF($H285=M$6,$G285,0)-IF($I285=M$6,$G285,0)</f>
        <v>0</v>
      </c>
      <c r="N285" s="10">
        <f>+IF($H285=N$6,$G285,0)-IF($I285=N$6,$G285,0)</f>
        <v>0</v>
      </c>
      <c r="O285" s="10">
        <f>+IF($H285=O$6,$G285,0)-IF($I285=O$6,$G285,0)</f>
        <v>0</v>
      </c>
      <c r="P285" s="10">
        <f>+IF($H285=P$6,$G285,0)-IF($I285=P$6,$G285,0)</f>
        <v>0</v>
      </c>
      <c r="Q285" s="10">
        <f>+IF($H285=Q$6,$G285,0)-IF($I285=Q$6,$G285,0)</f>
        <v>0</v>
      </c>
      <c r="R285" s="10">
        <f>+IF($H285=R$6,$G285,0)-IF($I285=R$6,$G285,0)</f>
        <v>0</v>
      </c>
      <c r="S285" s="10">
        <f>+IF($H285=S$6,$G285,0)-IF($I285=S$6,$G285,0)</f>
        <v>0</v>
      </c>
      <c r="T285" s="10">
        <f>+IF($H285=T$6,$G285,0)-IF($I285=T$6,$G285,0)</f>
        <v>0</v>
      </c>
      <c r="U285" s="10">
        <f>+IF($H285=U$6,$G285,0)-IF($I285=U$6,$G285,0)</f>
        <v>0</v>
      </c>
      <c r="V285" s="10">
        <f>+IF($H285=V$6,$G285,0)-IF($I285=V$6,$G285,0)</f>
        <v>0</v>
      </c>
      <c r="W285" s="10">
        <f>+IF($H285=W$6,$G285,0)-IF($I285=W$6,$G285,0)</f>
        <v>0</v>
      </c>
      <c r="X285" s="10">
        <f>+IF($H285=X$6,$G285,0)-IF($I285=X$6,$G285,0)</f>
        <v>0</v>
      </c>
      <c r="Y285" s="10">
        <f>+IF($H285=Y$6,$G285,0)-IF($I285=Y$6,$G285,0)</f>
        <v>0</v>
      </c>
      <c r="Z285" s="10">
        <f>+IF($H285=Z$6,$G285,0)-IF($I285=Z$6,$G285,0)</f>
        <v>0</v>
      </c>
      <c r="AA285" s="10">
        <f>+IF($H285=AA$6,$G285,0)-IF($I285=AA$6,$G285,0)</f>
        <v>0</v>
      </c>
      <c r="AB285" s="10">
        <f>+IF($H285=AB$6,$G285,0)-IF($I285=AB$6,$G285,0)</f>
        <v>0</v>
      </c>
      <c r="AC285" s="10">
        <f>+IF($H285=AC$6,$G285,0)-IF($I285=AC$6,$G285,0)</f>
        <v>0</v>
      </c>
      <c r="AD285" s="10">
        <f>+IF($H285=AD$6,$G285,0)-IF($I285=AD$6,$G285,0)</f>
        <v>0</v>
      </c>
      <c r="AE285" s="10">
        <f>+IF($H285=AE$6,$G285,0)-IF($I285=AE$6,$G285,0)</f>
        <v>0</v>
      </c>
      <c r="AF285" s="10">
        <f>+IF($H285=AF$6,$G285,0)-IF($I285=AF$6,$G285,0)</f>
        <v>0</v>
      </c>
      <c r="AG285" s="10">
        <f>+IF($H285=AG$6,$C285,0)-IF($I285=AG$6,$C285,0)</f>
        <v>0</v>
      </c>
      <c r="AH285" s="10">
        <f>+IF($H285=AH$6,$C285,0)-IF($I285=AH$6,$C285,0)</f>
        <v>0</v>
      </c>
      <c r="AI285" s="10">
        <f>+IF($H285=AI$6,$C285,0)-IF($I285=AI$6,$C285,0)</f>
        <v>0</v>
      </c>
      <c r="AJ285" s="10">
        <f>+IF($H285=AJ$6,$C285,0)-IF($I285=AJ$6,$C285,0)</f>
        <v>0</v>
      </c>
      <c r="AK285" s="10">
        <f>IF(D285="payée",$E285,0)</f>
        <v>0</v>
      </c>
      <c r="AL285" s="10">
        <f>IF(D285="payée",$F285,0)</f>
        <v>0</v>
      </c>
      <c r="AM285" s="10">
        <f>IF(D285="perçue",-$E285,0)</f>
        <v>0</v>
      </c>
      <c r="AN285" s="10">
        <f>IF(D285="perçue",-$F285,0)</f>
        <v>0</v>
      </c>
      <c r="AO285" s="10">
        <f>+IF($H285=AO$6,$G285,0)-IF($I285=AO$6,$G285,0)</f>
        <v>0</v>
      </c>
      <c r="AP285" s="10">
        <f>+IF($H285=AP$6,$G285,0)-IF($I285=AP$6,$G285,0)</f>
        <v>0</v>
      </c>
      <c r="AQ285" s="10">
        <f>+IF($H285=AQ$6,$G285,0)-IF($I285=AQ$6,$G285,0)</f>
        <v>0</v>
      </c>
      <c r="AR285" s="10">
        <f>+IF($H285=AR$6,$G285,0)-IF($I285=AR$6,$G285,0)</f>
        <v>0</v>
      </c>
      <c r="AS285" s="10">
        <f>+IF($H285=AS$6,$G285,0)-IF($I285=AS$6,$G285,0)</f>
        <v>0</v>
      </c>
      <c r="AT285" s="10">
        <f>+IF($H285=AT$6,$G285,0)-IF($I285=AT$6,$G285,0)</f>
        <v>0</v>
      </c>
      <c r="AU285" s="10">
        <f>+IF($H285=AU$6,$G285,0)-IF($I285=AU$6,$G285,0)</f>
        <v>0</v>
      </c>
      <c r="AV285" s="10">
        <f>+IF($H285=AV$6,$G285,0)-IF($I285=AV$6,$G285,0)</f>
        <v>0</v>
      </c>
      <c r="AW285" s="10">
        <f>+IF($H285=AW$6,$G285,0)-IF($I285=AW$6,$G285,0)</f>
        <v>0</v>
      </c>
      <c r="AX285" s="10">
        <f>+IF($H285=AX$6,$G285,0)-IF($I285=AX$6,$G285,0)</f>
        <v>0</v>
      </c>
      <c r="AY285" s="10">
        <f>+IF($H285=AY$6,$G285,0)-IF($I285=AY$6,$G285,0)</f>
        <v>0</v>
      </c>
      <c r="AZ285" s="10">
        <f>+IF($H285=AZ$6,$G285,0)-IF($I285=AZ$6,$G285,0)</f>
        <v>0</v>
      </c>
      <c r="BA285" s="10">
        <f>+IF($H285=BA$6,$C285,0)-IF($I285=BA$6,$C285,0)</f>
        <v>0</v>
      </c>
      <c r="BB285" s="10">
        <f>+IF($H285=BB$6,$C285,0)-IF($I285=BB$6,$C285,0)</f>
        <v>0</v>
      </c>
      <c r="BC285" s="10">
        <f>+IF($H285=BC$6,$C285,0)-IF($I285=BC$6,$C285,0)</f>
        <v>0</v>
      </c>
      <c r="BD285" s="10">
        <f>+IF($H285=BD$6,$C285,0)-IF($I285=BD$6,$C285,0)</f>
        <v>0</v>
      </c>
      <c r="BE285" s="10">
        <f>+IF($H285=BE$6,$C285,0)-IF($I285=BE$6,$C285,0)</f>
        <v>0</v>
      </c>
      <c r="BF285" s="10">
        <f>+IF($H285=BF$6,$C285,0)-IF($I285=BF$6,$C285,0)</f>
        <v>0</v>
      </c>
      <c r="BG285" s="10">
        <f>+IF($H285=BG$6,$C285,0)-IF($I285=BG$6,$C285,0)</f>
        <v>0</v>
      </c>
      <c r="BH285" s="10">
        <f>+IF($H285=BH$6,$C285,0)-IF($I285=BH$6,$C285,0)</f>
        <v>0</v>
      </c>
      <c r="BI285" s="10">
        <f>+IF($H285=BI$6,$G285,0)-IF($I285=BI$6,$G285,0)</f>
        <v>0</v>
      </c>
      <c r="BJ285" s="10">
        <f>+IF($H285=BJ$6,$G285,0)-IF($I285=BJ$6,$G285,0)</f>
        <v>0</v>
      </c>
      <c r="BK285" s="10">
        <f>+IF($H285=BK$6,$G285,0)-IF($I285=BK$6,$G285,0)</f>
        <v>0</v>
      </c>
      <c r="BL285" s="10">
        <f>+IF($H285=BL$6,$G285,0)-IF($I285=BL$6,$G285,0)</f>
        <v>0</v>
      </c>
      <c r="BM285" s="10">
        <f>+IF($H285=BM$6,$G285,0)-IF($I285=BM$6,$G285,0)</f>
        <v>0</v>
      </c>
      <c r="BN285" s="10">
        <f>+IF($H285=BN$6,$G285,0)-IF($I285=BN$6,$G285,0)</f>
        <v>0</v>
      </c>
      <c r="BO285" s="10">
        <f>+IF($H285=BO$6,$G285,0)-IF($I285=BO$6,$G285,0)</f>
        <v>0</v>
      </c>
      <c r="BP285" s="10">
        <f>+IF($H285=BP$6,$G285,0)-IF($I285=BP$6,$G285,0)</f>
        <v>0</v>
      </c>
      <c r="BQ285" s="10">
        <f>+IF($H285=BQ$6,$G285,0)-IF($I285=BQ$6,$G285,0)</f>
        <v>0</v>
      </c>
      <c r="BR285" s="10">
        <f>SUM(J285:BQ285)</f>
        <v>0</v>
      </c>
    </row>
    <row r="286" spans="2:70" s="9" customFormat="1" x14ac:dyDescent="0.25">
      <c r="B286" s="16"/>
      <c r="C286" s="11"/>
      <c r="D286" s="11"/>
      <c r="E286" s="11">
        <f>ROUND(IF(D286='[1]Liste choix'!$C$8,0,IF($H286=$S$6,(C286/1.14975*0.05*0.5),C286/1.14975*0.05)),2)</f>
        <v>0</v>
      </c>
      <c r="F286" s="11">
        <f>ROUND(IF(D286='[1]Liste choix'!$C$8,0,IF($H286=$S$6,C286/1.14975*0.09975*0.5,C286/1.14975*0.09975)),2)</f>
        <v>0</v>
      </c>
      <c r="G286" s="11">
        <f>C286-E286-F286</f>
        <v>0</v>
      </c>
      <c r="J286" s="10">
        <f>+IF($H286=$J$6,$G286,0)-IF($I286=$J$6,$G286,0)</f>
        <v>0</v>
      </c>
      <c r="K286" s="10">
        <f>+IF($H286=K$6,$G286,0)-IF($I286=K$6,$G286,0)</f>
        <v>0</v>
      </c>
      <c r="L286" s="10">
        <f>+IF($H286=L$6,$G286,0)-IF($I286=L$6,$G286,0)</f>
        <v>0</v>
      </c>
      <c r="M286" s="10">
        <f>+IF($H286=M$6,$G286,0)-IF($I286=M$6,$G286,0)</f>
        <v>0</v>
      </c>
      <c r="N286" s="10">
        <f>+IF($H286=N$6,$G286,0)-IF($I286=N$6,$G286,0)</f>
        <v>0</v>
      </c>
      <c r="O286" s="10">
        <f>+IF($H286=O$6,$G286,0)-IF($I286=O$6,$G286,0)</f>
        <v>0</v>
      </c>
      <c r="P286" s="10">
        <f>+IF($H286=P$6,$G286,0)-IF($I286=P$6,$G286,0)</f>
        <v>0</v>
      </c>
      <c r="Q286" s="10">
        <f>+IF($H286=Q$6,$G286,0)-IF($I286=Q$6,$G286,0)</f>
        <v>0</v>
      </c>
      <c r="R286" s="10">
        <f>+IF($H286=R$6,$G286,0)-IF($I286=R$6,$G286,0)</f>
        <v>0</v>
      </c>
      <c r="S286" s="10">
        <f>+IF($H286=S$6,$G286,0)-IF($I286=S$6,$G286,0)</f>
        <v>0</v>
      </c>
      <c r="T286" s="10">
        <f>+IF($H286=T$6,$G286,0)-IF($I286=T$6,$G286,0)</f>
        <v>0</v>
      </c>
      <c r="U286" s="10">
        <f>+IF($H286=U$6,$G286,0)-IF($I286=U$6,$G286,0)</f>
        <v>0</v>
      </c>
      <c r="V286" s="10">
        <f>+IF($H286=V$6,$G286,0)-IF($I286=V$6,$G286,0)</f>
        <v>0</v>
      </c>
      <c r="W286" s="10">
        <f>+IF($H286=W$6,$G286,0)-IF($I286=W$6,$G286,0)</f>
        <v>0</v>
      </c>
      <c r="X286" s="10">
        <f>+IF($H286=X$6,$G286,0)-IF($I286=X$6,$G286,0)</f>
        <v>0</v>
      </c>
      <c r="Y286" s="10">
        <f>+IF($H286=Y$6,$G286,0)-IF($I286=Y$6,$G286,0)</f>
        <v>0</v>
      </c>
      <c r="Z286" s="10">
        <f>+IF($H286=Z$6,$G286,0)-IF($I286=Z$6,$G286,0)</f>
        <v>0</v>
      </c>
      <c r="AA286" s="10">
        <f>+IF($H286=AA$6,$G286,0)-IF($I286=AA$6,$G286,0)</f>
        <v>0</v>
      </c>
      <c r="AB286" s="10">
        <f>+IF($H286=AB$6,$G286,0)-IF($I286=AB$6,$G286,0)</f>
        <v>0</v>
      </c>
      <c r="AC286" s="10">
        <f>+IF($H286=AC$6,$G286,0)-IF($I286=AC$6,$G286,0)</f>
        <v>0</v>
      </c>
      <c r="AD286" s="10">
        <f>+IF($H286=AD$6,$G286,0)-IF($I286=AD$6,$G286,0)</f>
        <v>0</v>
      </c>
      <c r="AE286" s="10">
        <f>+IF($H286=AE$6,$G286,0)-IF($I286=AE$6,$G286,0)</f>
        <v>0</v>
      </c>
      <c r="AF286" s="10">
        <f>+IF($H286=AF$6,$G286,0)-IF($I286=AF$6,$G286,0)</f>
        <v>0</v>
      </c>
      <c r="AG286" s="10">
        <f>+IF($H286=AG$6,$C286,0)-IF($I286=AG$6,$C286,0)</f>
        <v>0</v>
      </c>
      <c r="AH286" s="10">
        <f>+IF($H286=AH$6,$C286,0)-IF($I286=AH$6,$C286,0)</f>
        <v>0</v>
      </c>
      <c r="AI286" s="10">
        <f>+IF($H286=AI$6,$C286,0)-IF($I286=AI$6,$C286,0)</f>
        <v>0</v>
      </c>
      <c r="AJ286" s="10">
        <f>+IF($H286=AJ$6,$C286,0)-IF($I286=AJ$6,$C286,0)</f>
        <v>0</v>
      </c>
      <c r="AK286" s="10">
        <f>IF(D286="payée",$E286,0)</f>
        <v>0</v>
      </c>
      <c r="AL286" s="10">
        <f>IF(D286="payée",$F286,0)</f>
        <v>0</v>
      </c>
      <c r="AM286" s="10">
        <f>IF(D286="perçue",-$E286,0)</f>
        <v>0</v>
      </c>
      <c r="AN286" s="10">
        <f>IF(D286="perçue",-$F286,0)</f>
        <v>0</v>
      </c>
      <c r="AO286" s="10">
        <f>+IF($H286=AO$6,$G286,0)-IF($I286=AO$6,$G286,0)</f>
        <v>0</v>
      </c>
      <c r="AP286" s="10">
        <f>+IF($H286=AP$6,$G286,0)-IF($I286=AP$6,$G286,0)</f>
        <v>0</v>
      </c>
      <c r="AQ286" s="10">
        <f>+IF($H286=AQ$6,$G286,0)-IF($I286=AQ$6,$G286,0)</f>
        <v>0</v>
      </c>
      <c r="AR286" s="10">
        <f>+IF($H286=AR$6,$G286,0)-IF($I286=AR$6,$G286,0)</f>
        <v>0</v>
      </c>
      <c r="AS286" s="10">
        <f>+IF($H286=AS$6,$G286,0)-IF($I286=AS$6,$G286,0)</f>
        <v>0</v>
      </c>
      <c r="AT286" s="10">
        <f>+IF($H286=AT$6,$G286,0)-IF($I286=AT$6,$G286,0)</f>
        <v>0</v>
      </c>
      <c r="AU286" s="10">
        <f>+IF($H286=AU$6,$G286,0)-IF($I286=AU$6,$G286,0)</f>
        <v>0</v>
      </c>
      <c r="AV286" s="10">
        <f>+IF($H286=AV$6,$G286,0)-IF($I286=AV$6,$G286,0)</f>
        <v>0</v>
      </c>
      <c r="AW286" s="10">
        <f>+IF($H286=AW$6,$G286,0)-IF($I286=AW$6,$G286,0)</f>
        <v>0</v>
      </c>
      <c r="AX286" s="10">
        <f>+IF($H286=AX$6,$G286,0)-IF($I286=AX$6,$G286,0)</f>
        <v>0</v>
      </c>
      <c r="AY286" s="10">
        <f>+IF($H286=AY$6,$G286,0)-IF($I286=AY$6,$G286,0)</f>
        <v>0</v>
      </c>
      <c r="AZ286" s="10">
        <f>+IF($H286=AZ$6,$G286,0)-IF($I286=AZ$6,$G286,0)</f>
        <v>0</v>
      </c>
      <c r="BA286" s="10">
        <f>+IF($H286=BA$6,$C286,0)-IF($I286=BA$6,$C286,0)</f>
        <v>0</v>
      </c>
      <c r="BB286" s="10">
        <f>+IF($H286=BB$6,$C286,0)-IF($I286=BB$6,$C286,0)</f>
        <v>0</v>
      </c>
      <c r="BC286" s="10">
        <f>+IF($H286=BC$6,$C286,0)-IF($I286=BC$6,$C286,0)</f>
        <v>0</v>
      </c>
      <c r="BD286" s="10">
        <f>+IF($H286=BD$6,$C286,0)-IF($I286=BD$6,$C286,0)</f>
        <v>0</v>
      </c>
      <c r="BE286" s="10">
        <f>+IF($H286=BE$6,$C286,0)-IF($I286=BE$6,$C286,0)</f>
        <v>0</v>
      </c>
      <c r="BF286" s="10">
        <f>+IF($H286=BF$6,$C286,0)-IF($I286=BF$6,$C286,0)</f>
        <v>0</v>
      </c>
      <c r="BG286" s="10">
        <f>+IF($H286=BG$6,$C286,0)-IF($I286=BG$6,$C286,0)</f>
        <v>0</v>
      </c>
      <c r="BH286" s="10">
        <f>+IF($H286=BH$6,$C286,0)-IF($I286=BH$6,$C286,0)</f>
        <v>0</v>
      </c>
      <c r="BI286" s="10">
        <f>+IF($H286=BI$6,$G286,0)-IF($I286=BI$6,$G286,0)</f>
        <v>0</v>
      </c>
      <c r="BJ286" s="10">
        <f>+IF($H286=BJ$6,$G286,0)-IF($I286=BJ$6,$G286,0)</f>
        <v>0</v>
      </c>
      <c r="BK286" s="10">
        <f>+IF($H286=BK$6,$G286,0)-IF($I286=BK$6,$G286,0)</f>
        <v>0</v>
      </c>
      <c r="BL286" s="10">
        <f>+IF($H286=BL$6,$G286,0)-IF($I286=BL$6,$G286,0)</f>
        <v>0</v>
      </c>
      <c r="BM286" s="10">
        <f>+IF($H286=BM$6,$G286,0)-IF($I286=BM$6,$G286,0)</f>
        <v>0</v>
      </c>
      <c r="BN286" s="10">
        <f>+IF($H286=BN$6,$G286,0)-IF($I286=BN$6,$G286,0)</f>
        <v>0</v>
      </c>
      <c r="BO286" s="10">
        <f>+IF($H286=BO$6,$G286,0)-IF($I286=BO$6,$G286,0)</f>
        <v>0</v>
      </c>
      <c r="BP286" s="10">
        <f>+IF($H286=BP$6,$G286,0)-IF($I286=BP$6,$G286,0)</f>
        <v>0</v>
      </c>
      <c r="BQ286" s="10">
        <f>+IF($H286=BQ$6,$G286,0)-IF($I286=BQ$6,$G286,0)</f>
        <v>0</v>
      </c>
      <c r="BR286" s="10">
        <f>SUM(J286:BQ286)</f>
        <v>0</v>
      </c>
    </row>
    <row r="287" spans="2:70" s="9" customFormat="1" x14ac:dyDescent="0.25">
      <c r="B287" s="16"/>
      <c r="C287" s="11"/>
      <c r="D287" s="11"/>
      <c r="E287" s="11">
        <f>ROUND(IF(D287='[1]Liste choix'!$C$8,0,IF($H287=$S$6,(C287/1.14975*0.05*0.5),C287/1.14975*0.05)),2)</f>
        <v>0</v>
      </c>
      <c r="F287" s="11">
        <f>ROUND(IF(D287='[1]Liste choix'!$C$8,0,IF($H287=$S$6,C287/1.14975*0.09975*0.5,C287/1.14975*0.09975)),2)</f>
        <v>0</v>
      </c>
      <c r="G287" s="11">
        <f>C287-E287-F287</f>
        <v>0</v>
      </c>
      <c r="J287" s="10">
        <f>+IF($H287=$J$6,$G287,0)-IF($I287=$J$6,$G287,0)</f>
        <v>0</v>
      </c>
      <c r="K287" s="10">
        <f>+IF($H287=K$6,$G287,0)-IF($I287=K$6,$G287,0)</f>
        <v>0</v>
      </c>
      <c r="L287" s="10">
        <f>+IF($H287=L$6,$G287,0)-IF($I287=L$6,$G287,0)</f>
        <v>0</v>
      </c>
      <c r="M287" s="10">
        <f>+IF($H287=M$6,$G287,0)-IF($I287=M$6,$G287,0)</f>
        <v>0</v>
      </c>
      <c r="N287" s="10">
        <f>+IF($H287=N$6,$G287,0)-IF($I287=N$6,$G287,0)</f>
        <v>0</v>
      </c>
      <c r="O287" s="10">
        <f>+IF($H287=O$6,$G287,0)-IF($I287=O$6,$G287,0)</f>
        <v>0</v>
      </c>
      <c r="P287" s="10">
        <f>+IF($H287=P$6,$G287,0)-IF($I287=P$6,$G287,0)</f>
        <v>0</v>
      </c>
      <c r="Q287" s="10">
        <f>+IF($H287=Q$6,$G287,0)-IF($I287=Q$6,$G287,0)</f>
        <v>0</v>
      </c>
      <c r="R287" s="10">
        <f>+IF($H287=R$6,$G287,0)-IF($I287=R$6,$G287,0)</f>
        <v>0</v>
      </c>
      <c r="S287" s="10">
        <f>+IF($H287=S$6,$G287,0)-IF($I287=S$6,$G287,0)</f>
        <v>0</v>
      </c>
      <c r="T287" s="10">
        <f>+IF($H287=T$6,$G287,0)-IF($I287=T$6,$G287,0)</f>
        <v>0</v>
      </c>
      <c r="U287" s="10">
        <f>+IF($H287=U$6,$G287,0)-IF($I287=U$6,$G287,0)</f>
        <v>0</v>
      </c>
      <c r="V287" s="10">
        <f>+IF($H287=V$6,$G287,0)-IF($I287=V$6,$G287,0)</f>
        <v>0</v>
      </c>
      <c r="W287" s="10">
        <f>+IF($H287=W$6,$G287,0)-IF($I287=W$6,$G287,0)</f>
        <v>0</v>
      </c>
      <c r="X287" s="10">
        <f>+IF($H287=X$6,$G287,0)-IF($I287=X$6,$G287,0)</f>
        <v>0</v>
      </c>
      <c r="Y287" s="10">
        <f>+IF($H287=Y$6,$G287,0)-IF($I287=Y$6,$G287,0)</f>
        <v>0</v>
      </c>
      <c r="Z287" s="10">
        <f>+IF($H287=Z$6,$G287,0)-IF($I287=Z$6,$G287,0)</f>
        <v>0</v>
      </c>
      <c r="AA287" s="10">
        <f>+IF($H287=AA$6,$G287,0)-IF($I287=AA$6,$G287,0)</f>
        <v>0</v>
      </c>
      <c r="AB287" s="10">
        <f>+IF($H287=AB$6,$G287,0)-IF($I287=AB$6,$G287,0)</f>
        <v>0</v>
      </c>
      <c r="AC287" s="10">
        <f>+IF($H287=AC$6,$G287,0)-IF($I287=AC$6,$G287,0)</f>
        <v>0</v>
      </c>
      <c r="AD287" s="10">
        <f>+IF($H287=AD$6,$G287,0)-IF($I287=AD$6,$G287,0)</f>
        <v>0</v>
      </c>
      <c r="AE287" s="10">
        <f>+IF($H287=AE$6,$G287,0)-IF($I287=AE$6,$G287,0)</f>
        <v>0</v>
      </c>
      <c r="AF287" s="10">
        <f>+IF($H287=AF$6,$G287,0)-IF($I287=AF$6,$G287,0)</f>
        <v>0</v>
      </c>
      <c r="AG287" s="10">
        <f>+IF($H287=AG$6,$C287,0)-IF($I287=AG$6,$C287,0)</f>
        <v>0</v>
      </c>
      <c r="AH287" s="10">
        <f>+IF($H287=AH$6,$C287,0)-IF($I287=AH$6,$C287,0)</f>
        <v>0</v>
      </c>
      <c r="AI287" s="10">
        <f>+IF($H287=AI$6,$C287,0)-IF($I287=AI$6,$C287,0)</f>
        <v>0</v>
      </c>
      <c r="AJ287" s="10">
        <f>+IF($H287=AJ$6,$C287,0)-IF($I287=AJ$6,$C287,0)</f>
        <v>0</v>
      </c>
      <c r="AK287" s="10">
        <f>IF(D287="payée",$E287,0)</f>
        <v>0</v>
      </c>
      <c r="AL287" s="10">
        <f>IF(D287="payée",$F287,0)</f>
        <v>0</v>
      </c>
      <c r="AM287" s="10">
        <f>IF(D287="perçue",-$E287,0)</f>
        <v>0</v>
      </c>
      <c r="AN287" s="10">
        <f>IF(D287="perçue",-$F287,0)</f>
        <v>0</v>
      </c>
      <c r="AO287" s="10">
        <f>+IF($H287=AO$6,$G287,0)-IF($I287=AO$6,$G287,0)</f>
        <v>0</v>
      </c>
      <c r="AP287" s="10">
        <f>+IF($H287=AP$6,$G287,0)-IF($I287=AP$6,$G287,0)</f>
        <v>0</v>
      </c>
      <c r="AQ287" s="10">
        <f>+IF($H287=AQ$6,$G287,0)-IF($I287=AQ$6,$G287,0)</f>
        <v>0</v>
      </c>
      <c r="AR287" s="10">
        <f>+IF($H287=AR$6,$G287,0)-IF($I287=AR$6,$G287,0)</f>
        <v>0</v>
      </c>
      <c r="AS287" s="10">
        <f>+IF($H287=AS$6,$G287,0)-IF($I287=AS$6,$G287,0)</f>
        <v>0</v>
      </c>
      <c r="AT287" s="10">
        <f>+IF($H287=AT$6,$G287,0)-IF($I287=AT$6,$G287,0)</f>
        <v>0</v>
      </c>
      <c r="AU287" s="10">
        <f>+IF($H287=AU$6,$G287,0)-IF($I287=AU$6,$G287,0)</f>
        <v>0</v>
      </c>
      <c r="AV287" s="10">
        <f>+IF($H287=AV$6,$G287,0)-IF($I287=AV$6,$G287,0)</f>
        <v>0</v>
      </c>
      <c r="AW287" s="10">
        <f>+IF($H287=AW$6,$G287,0)-IF($I287=AW$6,$G287,0)</f>
        <v>0</v>
      </c>
      <c r="AX287" s="10">
        <f>+IF($H287=AX$6,$G287,0)-IF($I287=AX$6,$G287,0)</f>
        <v>0</v>
      </c>
      <c r="AY287" s="10">
        <f>+IF($H287=AY$6,$G287,0)-IF($I287=AY$6,$G287,0)</f>
        <v>0</v>
      </c>
      <c r="AZ287" s="10">
        <f>+IF($H287=AZ$6,$G287,0)-IF($I287=AZ$6,$G287,0)</f>
        <v>0</v>
      </c>
      <c r="BA287" s="10">
        <f>+IF($H287=BA$6,$C287,0)-IF($I287=BA$6,$C287,0)</f>
        <v>0</v>
      </c>
      <c r="BB287" s="10">
        <f>+IF($H287=BB$6,$C287,0)-IF($I287=BB$6,$C287,0)</f>
        <v>0</v>
      </c>
      <c r="BC287" s="10">
        <f>+IF($H287=BC$6,$C287,0)-IF($I287=BC$6,$C287,0)</f>
        <v>0</v>
      </c>
      <c r="BD287" s="10">
        <f>+IF($H287=BD$6,$C287,0)-IF($I287=BD$6,$C287,0)</f>
        <v>0</v>
      </c>
      <c r="BE287" s="10">
        <f>+IF($H287=BE$6,$C287,0)-IF($I287=BE$6,$C287,0)</f>
        <v>0</v>
      </c>
      <c r="BF287" s="10">
        <f>+IF($H287=BF$6,$C287,0)-IF($I287=BF$6,$C287,0)</f>
        <v>0</v>
      </c>
      <c r="BG287" s="10">
        <f>+IF($H287=BG$6,$C287,0)-IF($I287=BG$6,$C287,0)</f>
        <v>0</v>
      </c>
      <c r="BH287" s="10">
        <f>+IF($H287=BH$6,$C287,0)-IF($I287=BH$6,$C287,0)</f>
        <v>0</v>
      </c>
      <c r="BI287" s="10">
        <f>+IF($H287=BI$6,$G287,0)-IF($I287=BI$6,$G287,0)</f>
        <v>0</v>
      </c>
      <c r="BJ287" s="10">
        <f>+IF($H287=BJ$6,$G287,0)-IF($I287=BJ$6,$G287,0)</f>
        <v>0</v>
      </c>
      <c r="BK287" s="10">
        <f>+IF($H287=BK$6,$G287,0)-IF($I287=BK$6,$G287,0)</f>
        <v>0</v>
      </c>
      <c r="BL287" s="10">
        <f>+IF($H287=BL$6,$G287,0)-IF($I287=BL$6,$G287,0)</f>
        <v>0</v>
      </c>
      <c r="BM287" s="10">
        <f>+IF($H287=BM$6,$G287,0)-IF($I287=BM$6,$G287,0)</f>
        <v>0</v>
      </c>
      <c r="BN287" s="10">
        <f>+IF($H287=BN$6,$G287,0)-IF($I287=BN$6,$G287,0)</f>
        <v>0</v>
      </c>
      <c r="BO287" s="10">
        <f>+IF($H287=BO$6,$G287,0)-IF($I287=BO$6,$G287,0)</f>
        <v>0</v>
      </c>
      <c r="BP287" s="10">
        <f>+IF($H287=BP$6,$G287,0)-IF($I287=BP$6,$G287,0)</f>
        <v>0</v>
      </c>
      <c r="BQ287" s="10">
        <f>+IF($H287=BQ$6,$G287,0)-IF($I287=BQ$6,$G287,0)</f>
        <v>0</v>
      </c>
      <c r="BR287" s="10">
        <f>SUM(J287:BQ287)</f>
        <v>0</v>
      </c>
    </row>
    <row r="288" spans="2:70" s="9" customFormat="1" x14ac:dyDescent="0.25">
      <c r="B288" s="16"/>
      <c r="C288" s="11"/>
      <c r="D288" s="11"/>
      <c r="E288" s="11">
        <f>ROUND(IF(D288='[1]Liste choix'!$C$8,0,IF($H288=$S$6,(C288/1.14975*0.05*0.5),C288/1.14975*0.05)),2)</f>
        <v>0</v>
      </c>
      <c r="F288" s="11">
        <f>ROUND(IF(D288='[1]Liste choix'!$C$8,0,IF($H288=$S$6,C288/1.14975*0.09975*0.5,C288/1.14975*0.09975)),2)</f>
        <v>0</v>
      </c>
      <c r="G288" s="11">
        <f>C288-E288-F288</f>
        <v>0</v>
      </c>
      <c r="J288" s="10">
        <f>+IF($H288=$J$6,$G288,0)-IF($I288=$J$6,$G288,0)</f>
        <v>0</v>
      </c>
      <c r="K288" s="10">
        <f>+IF($H288=K$6,$G288,0)-IF($I288=K$6,$G288,0)</f>
        <v>0</v>
      </c>
      <c r="L288" s="10">
        <f>+IF($H288=L$6,$G288,0)-IF($I288=L$6,$G288,0)</f>
        <v>0</v>
      </c>
      <c r="M288" s="10">
        <f>+IF($H288=M$6,$G288,0)-IF($I288=M$6,$G288,0)</f>
        <v>0</v>
      </c>
      <c r="N288" s="10">
        <f>+IF($H288=N$6,$G288,0)-IF($I288=N$6,$G288,0)</f>
        <v>0</v>
      </c>
      <c r="O288" s="10">
        <f>+IF($H288=O$6,$G288,0)-IF($I288=O$6,$G288,0)</f>
        <v>0</v>
      </c>
      <c r="P288" s="10">
        <f>+IF($H288=P$6,$G288,0)-IF($I288=P$6,$G288,0)</f>
        <v>0</v>
      </c>
      <c r="Q288" s="10">
        <f>+IF($H288=Q$6,$G288,0)-IF($I288=Q$6,$G288,0)</f>
        <v>0</v>
      </c>
      <c r="R288" s="10">
        <f>+IF($H288=R$6,$G288,0)-IF($I288=R$6,$G288,0)</f>
        <v>0</v>
      </c>
      <c r="S288" s="10">
        <f>+IF($H288=S$6,$G288,0)-IF($I288=S$6,$G288,0)</f>
        <v>0</v>
      </c>
      <c r="T288" s="10">
        <f>+IF($H288=T$6,$G288,0)-IF($I288=T$6,$G288,0)</f>
        <v>0</v>
      </c>
      <c r="U288" s="10">
        <f>+IF($H288=U$6,$G288,0)-IF($I288=U$6,$G288,0)</f>
        <v>0</v>
      </c>
      <c r="V288" s="10">
        <f>+IF($H288=V$6,$G288,0)-IF($I288=V$6,$G288,0)</f>
        <v>0</v>
      </c>
      <c r="W288" s="10">
        <f>+IF($H288=W$6,$G288,0)-IF($I288=W$6,$G288,0)</f>
        <v>0</v>
      </c>
      <c r="X288" s="10">
        <f>+IF($H288=X$6,$G288,0)-IF($I288=X$6,$G288,0)</f>
        <v>0</v>
      </c>
      <c r="Y288" s="10">
        <f>+IF($H288=Y$6,$G288,0)-IF($I288=Y$6,$G288,0)</f>
        <v>0</v>
      </c>
      <c r="Z288" s="10">
        <f>+IF($H288=Z$6,$G288,0)-IF($I288=Z$6,$G288,0)</f>
        <v>0</v>
      </c>
      <c r="AA288" s="10">
        <f>+IF($H288=AA$6,$G288,0)-IF($I288=AA$6,$G288,0)</f>
        <v>0</v>
      </c>
      <c r="AB288" s="10">
        <f>+IF($H288=AB$6,$G288,0)-IF($I288=AB$6,$G288,0)</f>
        <v>0</v>
      </c>
      <c r="AC288" s="10">
        <f>+IF($H288=AC$6,$G288,0)-IF($I288=AC$6,$G288,0)</f>
        <v>0</v>
      </c>
      <c r="AD288" s="10">
        <f>+IF($H288=AD$6,$G288,0)-IF($I288=AD$6,$G288,0)</f>
        <v>0</v>
      </c>
      <c r="AE288" s="10">
        <f>+IF($H288=AE$6,$G288,0)-IF($I288=AE$6,$G288,0)</f>
        <v>0</v>
      </c>
      <c r="AF288" s="10">
        <f>+IF($H288=AF$6,$G288,0)-IF($I288=AF$6,$G288,0)</f>
        <v>0</v>
      </c>
      <c r="AG288" s="10">
        <f>+IF($H288=AG$6,$C288,0)-IF($I288=AG$6,$C288,0)</f>
        <v>0</v>
      </c>
      <c r="AH288" s="10">
        <f>+IF($H288=AH$6,$C288,0)-IF($I288=AH$6,$C288,0)</f>
        <v>0</v>
      </c>
      <c r="AI288" s="10">
        <f>+IF($H288=AI$6,$C288,0)-IF($I288=AI$6,$C288,0)</f>
        <v>0</v>
      </c>
      <c r="AJ288" s="10">
        <f>+IF($H288=AJ$6,$C288,0)-IF($I288=AJ$6,$C288,0)</f>
        <v>0</v>
      </c>
      <c r="AK288" s="10">
        <f>IF(D288="payée",$E288,0)</f>
        <v>0</v>
      </c>
      <c r="AL288" s="10">
        <f>IF(D288="payée",$F288,0)</f>
        <v>0</v>
      </c>
      <c r="AM288" s="10">
        <f>IF(D288="perçue",-$E288,0)</f>
        <v>0</v>
      </c>
      <c r="AN288" s="10">
        <f>IF(D288="perçue",-$F288,0)</f>
        <v>0</v>
      </c>
      <c r="AO288" s="10">
        <f>+IF($H288=AO$6,$G288,0)-IF($I288=AO$6,$G288,0)</f>
        <v>0</v>
      </c>
      <c r="AP288" s="10">
        <f>+IF($H288=AP$6,$G288,0)-IF($I288=AP$6,$G288,0)</f>
        <v>0</v>
      </c>
      <c r="AQ288" s="10">
        <f>+IF($H288=AQ$6,$G288,0)-IF($I288=AQ$6,$G288,0)</f>
        <v>0</v>
      </c>
      <c r="AR288" s="10">
        <f>+IF($H288=AR$6,$G288,0)-IF($I288=AR$6,$G288,0)</f>
        <v>0</v>
      </c>
      <c r="AS288" s="10">
        <f>+IF($H288=AS$6,$G288,0)-IF($I288=AS$6,$G288,0)</f>
        <v>0</v>
      </c>
      <c r="AT288" s="10">
        <f>+IF($H288=AT$6,$G288,0)-IF($I288=AT$6,$G288,0)</f>
        <v>0</v>
      </c>
      <c r="AU288" s="10">
        <f>+IF($H288=AU$6,$G288,0)-IF($I288=AU$6,$G288,0)</f>
        <v>0</v>
      </c>
      <c r="AV288" s="10">
        <f>+IF($H288=AV$6,$G288,0)-IF($I288=AV$6,$G288,0)</f>
        <v>0</v>
      </c>
      <c r="AW288" s="10">
        <f>+IF($H288=AW$6,$G288,0)-IF($I288=AW$6,$G288,0)</f>
        <v>0</v>
      </c>
      <c r="AX288" s="10">
        <f>+IF($H288=AX$6,$G288,0)-IF($I288=AX$6,$G288,0)</f>
        <v>0</v>
      </c>
      <c r="AY288" s="10">
        <f>+IF($H288=AY$6,$G288,0)-IF($I288=AY$6,$G288,0)</f>
        <v>0</v>
      </c>
      <c r="AZ288" s="10">
        <f>+IF($H288=AZ$6,$G288,0)-IF($I288=AZ$6,$G288,0)</f>
        <v>0</v>
      </c>
      <c r="BA288" s="10">
        <f>+IF($H288=BA$6,$C288,0)-IF($I288=BA$6,$C288,0)</f>
        <v>0</v>
      </c>
      <c r="BB288" s="10">
        <f>+IF($H288=BB$6,$C288,0)-IF($I288=BB$6,$C288,0)</f>
        <v>0</v>
      </c>
      <c r="BC288" s="10">
        <f>+IF($H288=BC$6,$C288,0)-IF($I288=BC$6,$C288,0)</f>
        <v>0</v>
      </c>
      <c r="BD288" s="10">
        <f>+IF($H288=BD$6,$C288,0)-IF($I288=BD$6,$C288,0)</f>
        <v>0</v>
      </c>
      <c r="BE288" s="10">
        <f>+IF($H288=BE$6,$C288,0)-IF($I288=BE$6,$C288,0)</f>
        <v>0</v>
      </c>
      <c r="BF288" s="10">
        <f>+IF($H288=BF$6,$C288,0)-IF($I288=BF$6,$C288,0)</f>
        <v>0</v>
      </c>
      <c r="BG288" s="10">
        <f>+IF($H288=BG$6,$C288,0)-IF($I288=BG$6,$C288,0)</f>
        <v>0</v>
      </c>
      <c r="BH288" s="10">
        <f>+IF($H288=BH$6,$C288,0)-IF($I288=BH$6,$C288,0)</f>
        <v>0</v>
      </c>
      <c r="BI288" s="10">
        <f>+IF($H288=BI$6,$G288,0)-IF($I288=BI$6,$G288,0)</f>
        <v>0</v>
      </c>
      <c r="BJ288" s="10">
        <f>+IF($H288=BJ$6,$G288,0)-IF($I288=BJ$6,$G288,0)</f>
        <v>0</v>
      </c>
      <c r="BK288" s="10">
        <f>+IF($H288=BK$6,$G288,0)-IF($I288=BK$6,$G288,0)</f>
        <v>0</v>
      </c>
      <c r="BL288" s="10">
        <f>+IF($H288=BL$6,$G288,0)-IF($I288=BL$6,$G288,0)</f>
        <v>0</v>
      </c>
      <c r="BM288" s="10">
        <f>+IF($H288=BM$6,$G288,0)-IF($I288=BM$6,$G288,0)</f>
        <v>0</v>
      </c>
      <c r="BN288" s="10">
        <f>+IF($H288=BN$6,$G288,0)-IF($I288=BN$6,$G288,0)</f>
        <v>0</v>
      </c>
      <c r="BO288" s="10">
        <f>+IF($H288=BO$6,$G288,0)-IF($I288=BO$6,$G288,0)</f>
        <v>0</v>
      </c>
      <c r="BP288" s="10">
        <f>+IF($H288=BP$6,$G288,0)-IF($I288=BP$6,$G288,0)</f>
        <v>0</v>
      </c>
      <c r="BQ288" s="10">
        <f>+IF($H288=BQ$6,$G288,0)-IF($I288=BQ$6,$G288,0)</f>
        <v>0</v>
      </c>
      <c r="BR288" s="10">
        <f>SUM(J288:BQ288)</f>
        <v>0</v>
      </c>
    </row>
    <row r="289" spans="2:70" s="9" customFormat="1" x14ac:dyDescent="0.25">
      <c r="B289" s="16"/>
      <c r="C289" s="11"/>
      <c r="D289" s="11"/>
      <c r="E289" s="11">
        <f>ROUND(IF(D289='[1]Liste choix'!$C$8,0,IF($H289=$S$6,(C289/1.14975*0.05*0.5),C289/1.14975*0.05)),2)</f>
        <v>0</v>
      </c>
      <c r="F289" s="11">
        <f>ROUND(IF(D289='[1]Liste choix'!$C$8,0,IF($H289=$S$6,C289/1.14975*0.09975*0.5,C289/1.14975*0.09975)),2)</f>
        <v>0</v>
      </c>
      <c r="G289" s="11">
        <f>C289-E289-F289</f>
        <v>0</v>
      </c>
      <c r="J289" s="10">
        <f>+IF($H289=$J$6,$G289,0)-IF($I289=$J$6,$G289,0)</f>
        <v>0</v>
      </c>
      <c r="K289" s="10">
        <f>+IF($H289=K$6,$G289,0)-IF($I289=K$6,$G289,0)</f>
        <v>0</v>
      </c>
      <c r="L289" s="10">
        <f>+IF($H289=L$6,$G289,0)-IF($I289=L$6,$G289,0)</f>
        <v>0</v>
      </c>
      <c r="M289" s="10">
        <f>+IF($H289=M$6,$G289,0)-IF($I289=M$6,$G289,0)</f>
        <v>0</v>
      </c>
      <c r="N289" s="10">
        <f>+IF($H289=N$6,$G289,0)-IF($I289=N$6,$G289,0)</f>
        <v>0</v>
      </c>
      <c r="O289" s="10">
        <f>+IF($H289=O$6,$G289,0)-IF($I289=O$6,$G289,0)</f>
        <v>0</v>
      </c>
      <c r="P289" s="10">
        <f>+IF($H289=P$6,$G289,0)-IF($I289=P$6,$G289,0)</f>
        <v>0</v>
      </c>
      <c r="Q289" s="10">
        <f>+IF($H289=Q$6,$G289,0)-IF($I289=Q$6,$G289,0)</f>
        <v>0</v>
      </c>
      <c r="R289" s="10">
        <f>+IF($H289=R$6,$G289,0)-IF($I289=R$6,$G289,0)</f>
        <v>0</v>
      </c>
      <c r="S289" s="10">
        <f>+IF($H289=S$6,$G289,0)-IF($I289=S$6,$G289,0)</f>
        <v>0</v>
      </c>
      <c r="T289" s="10">
        <f>+IF($H289=T$6,$G289,0)-IF($I289=T$6,$G289,0)</f>
        <v>0</v>
      </c>
      <c r="U289" s="10">
        <f>+IF($H289=U$6,$G289,0)-IF($I289=U$6,$G289,0)</f>
        <v>0</v>
      </c>
      <c r="V289" s="10">
        <f>+IF($H289=V$6,$G289,0)-IF($I289=V$6,$G289,0)</f>
        <v>0</v>
      </c>
      <c r="W289" s="10">
        <f>+IF($H289=W$6,$G289,0)-IF($I289=W$6,$G289,0)</f>
        <v>0</v>
      </c>
      <c r="X289" s="10">
        <f>+IF($H289=X$6,$G289,0)-IF($I289=X$6,$G289,0)</f>
        <v>0</v>
      </c>
      <c r="Y289" s="10">
        <f>+IF($H289=Y$6,$G289,0)-IF($I289=Y$6,$G289,0)</f>
        <v>0</v>
      </c>
      <c r="Z289" s="10">
        <f>+IF($H289=Z$6,$G289,0)-IF($I289=Z$6,$G289,0)</f>
        <v>0</v>
      </c>
      <c r="AA289" s="10">
        <f>+IF($H289=AA$6,$G289,0)-IF($I289=AA$6,$G289,0)</f>
        <v>0</v>
      </c>
      <c r="AB289" s="10">
        <f>+IF($H289=AB$6,$G289,0)-IF($I289=AB$6,$G289,0)</f>
        <v>0</v>
      </c>
      <c r="AC289" s="10">
        <f>+IF($H289=AC$6,$G289,0)-IF($I289=AC$6,$G289,0)</f>
        <v>0</v>
      </c>
      <c r="AD289" s="10">
        <f>+IF($H289=AD$6,$G289,0)-IF($I289=AD$6,$G289,0)</f>
        <v>0</v>
      </c>
      <c r="AE289" s="10">
        <f>+IF($H289=AE$6,$G289,0)-IF($I289=AE$6,$G289,0)</f>
        <v>0</v>
      </c>
      <c r="AF289" s="10">
        <f>+IF($H289=AF$6,$G289,0)-IF($I289=AF$6,$G289,0)</f>
        <v>0</v>
      </c>
      <c r="AG289" s="10">
        <f>+IF($H289=AG$6,$C289,0)-IF($I289=AG$6,$C289,0)</f>
        <v>0</v>
      </c>
      <c r="AH289" s="10">
        <f>+IF($H289=AH$6,$C289,0)-IF($I289=AH$6,$C289,0)</f>
        <v>0</v>
      </c>
      <c r="AI289" s="10">
        <f>+IF($H289=AI$6,$C289,0)-IF($I289=AI$6,$C289,0)</f>
        <v>0</v>
      </c>
      <c r="AJ289" s="10">
        <f>+IF($H289=AJ$6,$C289,0)-IF($I289=AJ$6,$C289,0)</f>
        <v>0</v>
      </c>
      <c r="AK289" s="10">
        <f>IF(D289="payée",$E289,0)</f>
        <v>0</v>
      </c>
      <c r="AL289" s="10">
        <f>IF(D289="payée",$F289,0)</f>
        <v>0</v>
      </c>
      <c r="AM289" s="10">
        <f>IF(D289="perçue",-$E289,0)</f>
        <v>0</v>
      </c>
      <c r="AN289" s="10">
        <f>IF(D289="perçue",-$F289,0)</f>
        <v>0</v>
      </c>
      <c r="AO289" s="10">
        <f>+IF($H289=AO$6,$G289,0)-IF($I289=AO$6,$G289,0)</f>
        <v>0</v>
      </c>
      <c r="AP289" s="10">
        <f>+IF($H289=AP$6,$G289,0)-IF($I289=AP$6,$G289,0)</f>
        <v>0</v>
      </c>
      <c r="AQ289" s="10">
        <f>+IF($H289=AQ$6,$G289,0)-IF($I289=AQ$6,$G289,0)</f>
        <v>0</v>
      </c>
      <c r="AR289" s="10">
        <f>+IF($H289=AR$6,$G289,0)-IF($I289=AR$6,$G289,0)</f>
        <v>0</v>
      </c>
      <c r="AS289" s="10">
        <f>+IF($H289=AS$6,$G289,0)-IF($I289=AS$6,$G289,0)</f>
        <v>0</v>
      </c>
      <c r="AT289" s="10">
        <f>+IF($H289=AT$6,$G289,0)-IF($I289=AT$6,$G289,0)</f>
        <v>0</v>
      </c>
      <c r="AU289" s="10">
        <f>+IF($H289=AU$6,$G289,0)-IF($I289=AU$6,$G289,0)</f>
        <v>0</v>
      </c>
      <c r="AV289" s="10">
        <f>+IF($H289=AV$6,$G289,0)-IF($I289=AV$6,$G289,0)</f>
        <v>0</v>
      </c>
      <c r="AW289" s="10">
        <f>+IF($H289=AW$6,$G289,0)-IF($I289=AW$6,$G289,0)</f>
        <v>0</v>
      </c>
      <c r="AX289" s="10">
        <f>+IF($H289=AX$6,$G289,0)-IF($I289=AX$6,$G289,0)</f>
        <v>0</v>
      </c>
      <c r="AY289" s="10">
        <f>+IF($H289=AY$6,$G289,0)-IF($I289=AY$6,$G289,0)</f>
        <v>0</v>
      </c>
      <c r="AZ289" s="10">
        <f>+IF($H289=AZ$6,$G289,0)-IF($I289=AZ$6,$G289,0)</f>
        <v>0</v>
      </c>
      <c r="BA289" s="10">
        <f>+IF($H289=BA$6,$C289,0)-IF($I289=BA$6,$C289,0)</f>
        <v>0</v>
      </c>
      <c r="BB289" s="10">
        <f>+IF($H289=BB$6,$C289,0)-IF($I289=BB$6,$C289,0)</f>
        <v>0</v>
      </c>
      <c r="BC289" s="10">
        <f>+IF($H289=BC$6,$C289,0)-IF($I289=BC$6,$C289,0)</f>
        <v>0</v>
      </c>
      <c r="BD289" s="10">
        <f>+IF($H289=BD$6,$C289,0)-IF($I289=BD$6,$C289,0)</f>
        <v>0</v>
      </c>
      <c r="BE289" s="10">
        <f>+IF($H289=BE$6,$C289,0)-IF($I289=BE$6,$C289,0)</f>
        <v>0</v>
      </c>
      <c r="BF289" s="10">
        <f>+IF($H289=BF$6,$C289,0)-IF($I289=BF$6,$C289,0)</f>
        <v>0</v>
      </c>
      <c r="BG289" s="10">
        <f>+IF($H289=BG$6,$C289,0)-IF($I289=BG$6,$C289,0)</f>
        <v>0</v>
      </c>
      <c r="BH289" s="10">
        <f>+IF($H289=BH$6,$C289,0)-IF($I289=BH$6,$C289,0)</f>
        <v>0</v>
      </c>
      <c r="BI289" s="10">
        <f>+IF($H289=BI$6,$G289,0)-IF($I289=BI$6,$G289,0)</f>
        <v>0</v>
      </c>
      <c r="BJ289" s="10">
        <f>+IF($H289=BJ$6,$G289,0)-IF($I289=BJ$6,$G289,0)</f>
        <v>0</v>
      </c>
      <c r="BK289" s="10">
        <f>+IF($H289=BK$6,$G289,0)-IF($I289=BK$6,$G289,0)</f>
        <v>0</v>
      </c>
      <c r="BL289" s="10">
        <f>+IF($H289=BL$6,$G289,0)-IF($I289=BL$6,$G289,0)</f>
        <v>0</v>
      </c>
      <c r="BM289" s="10">
        <f>+IF($H289=BM$6,$G289,0)-IF($I289=BM$6,$G289,0)</f>
        <v>0</v>
      </c>
      <c r="BN289" s="10">
        <f>+IF($H289=BN$6,$G289,0)-IF($I289=BN$6,$G289,0)</f>
        <v>0</v>
      </c>
      <c r="BO289" s="10">
        <f>+IF($H289=BO$6,$G289,0)-IF($I289=BO$6,$G289,0)</f>
        <v>0</v>
      </c>
      <c r="BP289" s="10">
        <f>+IF($H289=BP$6,$G289,0)-IF($I289=BP$6,$G289,0)</f>
        <v>0</v>
      </c>
      <c r="BQ289" s="10">
        <f>+IF($H289=BQ$6,$G289,0)-IF($I289=BQ$6,$G289,0)</f>
        <v>0</v>
      </c>
      <c r="BR289" s="10">
        <f>SUM(J289:BQ289)</f>
        <v>0</v>
      </c>
    </row>
    <row r="290" spans="2:70" s="9" customFormat="1" x14ac:dyDescent="0.25">
      <c r="B290" s="16"/>
      <c r="C290" s="11"/>
      <c r="D290" s="11"/>
      <c r="E290" s="11">
        <f>ROUND(IF(D290='[1]Liste choix'!$C$8,0,IF($H290=$S$6,(C290/1.14975*0.05*0.5),C290/1.14975*0.05)),2)</f>
        <v>0</v>
      </c>
      <c r="F290" s="11">
        <f>ROUND(IF(D290='[1]Liste choix'!$C$8,0,IF($H290=$S$6,C290/1.14975*0.09975*0.5,C290/1.14975*0.09975)),2)</f>
        <v>0</v>
      </c>
      <c r="G290" s="11">
        <f>C290-E290-F290</f>
        <v>0</v>
      </c>
      <c r="J290" s="10">
        <f>+IF($H290=$J$6,$G290,0)-IF($I290=$J$6,$G290,0)</f>
        <v>0</v>
      </c>
      <c r="K290" s="10">
        <f>+IF($H290=K$6,$G290,0)-IF($I290=K$6,$G290,0)</f>
        <v>0</v>
      </c>
      <c r="L290" s="10">
        <f>+IF($H290=L$6,$G290,0)-IF($I290=L$6,$G290,0)</f>
        <v>0</v>
      </c>
      <c r="M290" s="10">
        <f>+IF($H290=M$6,$G290,0)-IF($I290=M$6,$G290,0)</f>
        <v>0</v>
      </c>
      <c r="N290" s="10">
        <f>+IF($H290=N$6,$G290,0)-IF($I290=N$6,$G290,0)</f>
        <v>0</v>
      </c>
      <c r="O290" s="10">
        <f>+IF($H290=O$6,$G290,0)-IF($I290=O$6,$G290,0)</f>
        <v>0</v>
      </c>
      <c r="P290" s="10">
        <f>+IF($H290=P$6,$G290,0)-IF($I290=P$6,$G290,0)</f>
        <v>0</v>
      </c>
      <c r="Q290" s="10">
        <f>+IF($H290=Q$6,$G290,0)-IF($I290=Q$6,$G290,0)</f>
        <v>0</v>
      </c>
      <c r="R290" s="10">
        <f>+IF($H290=R$6,$G290,0)-IF($I290=R$6,$G290,0)</f>
        <v>0</v>
      </c>
      <c r="S290" s="10">
        <f>+IF($H290=S$6,$G290,0)-IF($I290=S$6,$G290,0)</f>
        <v>0</v>
      </c>
      <c r="T290" s="10">
        <f>+IF($H290=T$6,$G290,0)-IF($I290=T$6,$G290,0)</f>
        <v>0</v>
      </c>
      <c r="U290" s="10">
        <f>+IF($H290=U$6,$G290,0)-IF($I290=U$6,$G290,0)</f>
        <v>0</v>
      </c>
      <c r="V290" s="10">
        <f>+IF($H290=V$6,$G290,0)-IF($I290=V$6,$G290,0)</f>
        <v>0</v>
      </c>
      <c r="W290" s="10">
        <f>+IF($H290=W$6,$G290,0)-IF($I290=W$6,$G290,0)</f>
        <v>0</v>
      </c>
      <c r="X290" s="10">
        <f>+IF($H290=X$6,$G290,0)-IF($I290=X$6,$G290,0)</f>
        <v>0</v>
      </c>
      <c r="Y290" s="10">
        <f>+IF($H290=Y$6,$G290,0)-IF($I290=Y$6,$G290,0)</f>
        <v>0</v>
      </c>
      <c r="Z290" s="10">
        <f>+IF($H290=Z$6,$G290,0)-IF($I290=Z$6,$G290,0)</f>
        <v>0</v>
      </c>
      <c r="AA290" s="10">
        <f>+IF($H290=AA$6,$G290,0)-IF($I290=AA$6,$G290,0)</f>
        <v>0</v>
      </c>
      <c r="AB290" s="10">
        <f>+IF($H290=AB$6,$G290,0)-IF($I290=AB$6,$G290,0)</f>
        <v>0</v>
      </c>
      <c r="AC290" s="10">
        <f>+IF($H290=AC$6,$G290,0)-IF($I290=AC$6,$G290,0)</f>
        <v>0</v>
      </c>
      <c r="AD290" s="10">
        <f>+IF($H290=AD$6,$G290,0)-IF($I290=AD$6,$G290,0)</f>
        <v>0</v>
      </c>
      <c r="AE290" s="10">
        <f>+IF($H290=AE$6,$G290,0)-IF($I290=AE$6,$G290,0)</f>
        <v>0</v>
      </c>
      <c r="AF290" s="10">
        <f>+IF($H290=AF$6,$G290,0)-IF($I290=AF$6,$G290,0)</f>
        <v>0</v>
      </c>
      <c r="AG290" s="10">
        <f>+IF($H290=AG$6,$C290,0)-IF($I290=AG$6,$C290,0)</f>
        <v>0</v>
      </c>
      <c r="AH290" s="10">
        <f>+IF($H290=AH$6,$C290,0)-IF($I290=AH$6,$C290,0)</f>
        <v>0</v>
      </c>
      <c r="AI290" s="10">
        <f>+IF($H290=AI$6,$C290,0)-IF($I290=AI$6,$C290,0)</f>
        <v>0</v>
      </c>
      <c r="AJ290" s="10">
        <f>+IF($H290=AJ$6,$C290,0)-IF($I290=AJ$6,$C290,0)</f>
        <v>0</v>
      </c>
      <c r="AK290" s="10">
        <f>IF(D290="payée",$E290,0)</f>
        <v>0</v>
      </c>
      <c r="AL290" s="10">
        <f>IF(D290="payée",$F290,0)</f>
        <v>0</v>
      </c>
      <c r="AM290" s="10">
        <f>IF(D290="perçue",-$E290,0)</f>
        <v>0</v>
      </c>
      <c r="AN290" s="10">
        <f>IF(D290="perçue",-$F290,0)</f>
        <v>0</v>
      </c>
      <c r="AO290" s="10">
        <f>+IF($H290=AO$6,$G290,0)-IF($I290=AO$6,$G290,0)</f>
        <v>0</v>
      </c>
      <c r="AP290" s="10">
        <f>+IF($H290=AP$6,$G290,0)-IF($I290=AP$6,$G290,0)</f>
        <v>0</v>
      </c>
      <c r="AQ290" s="10">
        <f>+IF($H290=AQ$6,$G290,0)-IF($I290=AQ$6,$G290,0)</f>
        <v>0</v>
      </c>
      <c r="AR290" s="10">
        <f>+IF($H290=AR$6,$G290,0)-IF($I290=AR$6,$G290,0)</f>
        <v>0</v>
      </c>
      <c r="AS290" s="10">
        <f>+IF($H290=AS$6,$G290,0)-IF($I290=AS$6,$G290,0)</f>
        <v>0</v>
      </c>
      <c r="AT290" s="10">
        <f>+IF($H290=AT$6,$G290,0)-IF($I290=AT$6,$G290,0)</f>
        <v>0</v>
      </c>
      <c r="AU290" s="10">
        <f>+IF($H290=AU$6,$G290,0)-IF($I290=AU$6,$G290,0)</f>
        <v>0</v>
      </c>
      <c r="AV290" s="10">
        <f>+IF($H290=AV$6,$G290,0)-IF($I290=AV$6,$G290,0)</f>
        <v>0</v>
      </c>
      <c r="AW290" s="10">
        <f>+IF($H290=AW$6,$G290,0)-IF($I290=AW$6,$G290,0)</f>
        <v>0</v>
      </c>
      <c r="AX290" s="10">
        <f>+IF($H290=AX$6,$G290,0)-IF($I290=AX$6,$G290,0)</f>
        <v>0</v>
      </c>
      <c r="AY290" s="10">
        <f>+IF($H290=AY$6,$G290,0)-IF($I290=AY$6,$G290,0)</f>
        <v>0</v>
      </c>
      <c r="AZ290" s="10">
        <f>+IF($H290=AZ$6,$G290,0)-IF($I290=AZ$6,$G290,0)</f>
        <v>0</v>
      </c>
      <c r="BA290" s="10">
        <f>+IF($H290=BA$6,$C290,0)-IF($I290=BA$6,$C290,0)</f>
        <v>0</v>
      </c>
      <c r="BB290" s="10">
        <f>+IF($H290=BB$6,$C290,0)-IF($I290=BB$6,$C290,0)</f>
        <v>0</v>
      </c>
      <c r="BC290" s="10">
        <f>+IF($H290=BC$6,$C290,0)-IF($I290=BC$6,$C290,0)</f>
        <v>0</v>
      </c>
      <c r="BD290" s="10">
        <f>+IF($H290=BD$6,$C290,0)-IF($I290=BD$6,$C290,0)</f>
        <v>0</v>
      </c>
      <c r="BE290" s="10">
        <f>+IF($H290=BE$6,$C290,0)-IF($I290=BE$6,$C290,0)</f>
        <v>0</v>
      </c>
      <c r="BF290" s="10">
        <f>+IF($H290=BF$6,$C290,0)-IF($I290=BF$6,$C290,0)</f>
        <v>0</v>
      </c>
      <c r="BG290" s="10">
        <f>+IF($H290=BG$6,$C290,0)-IF($I290=BG$6,$C290,0)</f>
        <v>0</v>
      </c>
      <c r="BH290" s="10">
        <f>+IF($H290=BH$6,$C290,0)-IF($I290=BH$6,$C290,0)</f>
        <v>0</v>
      </c>
      <c r="BI290" s="10">
        <f>+IF($H290=BI$6,$G290,0)-IF($I290=BI$6,$G290,0)</f>
        <v>0</v>
      </c>
      <c r="BJ290" s="10">
        <f>+IF($H290=BJ$6,$G290,0)-IF($I290=BJ$6,$G290,0)</f>
        <v>0</v>
      </c>
      <c r="BK290" s="10">
        <f>+IF($H290=BK$6,$G290,0)-IF($I290=BK$6,$G290,0)</f>
        <v>0</v>
      </c>
      <c r="BL290" s="10">
        <f>+IF($H290=BL$6,$G290,0)-IF($I290=BL$6,$G290,0)</f>
        <v>0</v>
      </c>
      <c r="BM290" s="10">
        <f>+IF($H290=BM$6,$G290,0)-IF($I290=BM$6,$G290,0)</f>
        <v>0</v>
      </c>
      <c r="BN290" s="10">
        <f>+IF($H290=BN$6,$G290,0)-IF($I290=BN$6,$G290,0)</f>
        <v>0</v>
      </c>
      <c r="BO290" s="10">
        <f>+IF($H290=BO$6,$G290,0)-IF($I290=BO$6,$G290,0)</f>
        <v>0</v>
      </c>
      <c r="BP290" s="10">
        <f>+IF($H290=BP$6,$G290,0)-IF($I290=BP$6,$G290,0)</f>
        <v>0</v>
      </c>
      <c r="BQ290" s="10">
        <f>+IF($H290=BQ$6,$G290,0)-IF($I290=BQ$6,$G290,0)</f>
        <v>0</v>
      </c>
      <c r="BR290" s="10">
        <f>SUM(J290:BQ290)</f>
        <v>0</v>
      </c>
    </row>
    <row r="291" spans="2:70" s="9" customFormat="1" x14ac:dyDescent="0.25">
      <c r="B291" s="16"/>
      <c r="C291" s="11"/>
      <c r="D291" s="11"/>
      <c r="E291" s="11">
        <f>ROUND(IF(D291='[1]Liste choix'!$C$8,0,IF($H291=$S$6,(C291/1.14975*0.05*0.5),C291/1.14975*0.05)),2)</f>
        <v>0</v>
      </c>
      <c r="F291" s="11">
        <f>ROUND(IF(D291='[1]Liste choix'!$C$8,0,IF($H291=$S$6,C291/1.14975*0.09975*0.5,C291/1.14975*0.09975)),2)</f>
        <v>0</v>
      </c>
      <c r="G291" s="11">
        <f>C291-E291-F291</f>
        <v>0</v>
      </c>
      <c r="J291" s="10">
        <f>+IF($H291=$J$6,$G291,0)-IF($I291=$J$6,$G291,0)</f>
        <v>0</v>
      </c>
      <c r="K291" s="10">
        <f>+IF($H291=K$6,$G291,0)-IF($I291=K$6,$G291,0)</f>
        <v>0</v>
      </c>
      <c r="L291" s="10">
        <f>+IF($H291=L$6,$G291,0)-IF($I291=L$6,$G291,0)</f>
        <v>0</v>
      </c>
      <c r="M291" s="10">
        <f>+IF($H291=M$6,$G291,0)-IF($I291=M$6,$G291,0)</f>
        <v>0</v>
      </c>
      <c r="N291" s="10">
        <f>+IF($H291=N$6,$G291,0)-IF($I291=N$6,$G291,0)</f>
        <v>0</v>
      </c>
      <c r="O291" s="10">
        <f>+IF($H291=O$6,$G291,0)-IF($I291=O$6,$G291,0)</f>
        <v>0</v>
      </c>
      <c r="P291" s="10">
        <f>+IF($H291=P$6,$G291,0)-IF($I291=P$6,$G291,0)</f>
        <v>0</v>
      </c>
      <c r="Q291" s="10">
        <f>+IF($H291=Q$6,$G291,0)-IF($I291=Q$6,$G291,0)</f>
        <v>0</v>
      </c>
      <c r="R291" s="10">
        <f>+IF($H291=R$6,$G291,0)-IF($I291=R$6,$G291,0)</f>
        <v>0</v>
      </c>
      <c r="S291" s="10">
        <f>+IF($H291=S$6,$G291,0)-IF($I291=S$6,$G291,0)</f>
        <v>0</v>
      </c>
      <c r="T291" s="10">
        <f>+IF($H291=T$6,$G291,0)-IF($I291=T$6,$G291,0)</f>
        <v>0</v>
      </c>
      <c r="U291" s="10">
        <f>+IF($H291=U$6,$G291,0)-IF($I291=U$6,$G291,0)</f>
        <v>0</v>
      </c>
      <c r="V291" s="10">
        <f>+IF($H291=V$6,$G291,0)-IF($I291=V$6,$G291,0)</f>
        <v>0</v>
      </c>
      <c r="W291" s="10">
        <f>+IF($H291=W$6,$G291,0)-IF($I291=W$6,$G291,0)</f>
        <v>0</v>
      </c>
      <c r="X291" s="10">
        <f>+IF($H291=X$6,$G291,0)-IF($I291=X$6,$G291,0)</f>
        <v>0</v>
      </c>
      <c r="Y291" s="10">
        <f>+IF($H291=Y$6,$G291,0)-IF($I291=Y$6,$G291,0)</f>
        <v>0</v>
      </c>
      <c r="Z291" s="10">
        <f>+IF($H291=Z$6,$G291,0)-IF($I291=Z$6,$G291,0)</f>
        <v>0</v>
      </c>
      <c r="AA291" s="10">
        <f>+IF($H291=AA$6,$G291,0)-IF($I291=AA$6,$G291,0)</f>
        <v>0</v>
      </c>
      <c r="AB291" s="10">
        <f>+IF($H291=AB$6,$G291,0)-IF($I291=AB$6,$G291,0)</f>
        <v>0</v>
      </c>
      <c r="AC291" s="10">
        <f>+IF($H291=AC$6,$G291,0)-IF($I291=AC$6,$G291,0)</f>
        <v>0</v>
      </c>
      <c r="AD291" s="10">
        <f>+IF($H291=AD$6,$G291,0)-IF($I291=AD$6,$G291,0)</f>
        <v>0</v>
      </c>
      <c r="AE291" s="10">
        <f>+IF($H291=AE$6,$G291,0)-IF($I291=AE$6,$G291,0)</f>
        <v>0</v>
      </c>
      <c r="AF291" s="10">
        <f>+IF($H291=AF$6,$G291,0)-IF($I291=AF$6,$G291,0)</f>
        <v>0</v>
      </c>
      <c r="AG291" s="10">
        <f>+IF($H291=AG$6,$C291,0)-IF($I291=AG$6,$C291,0)</f>
        <v>0</v>
      </c>
      <c r="AH291" s="10">
        <f>+IF($H291=AH$6,$C291,0)-IF($I291=AH$6,$C291,0)</f>
        <v>0</v>
      </c>
      <c r="AI291" s="10">
        <f>+IF($H291=AI$6,$C291,0)-IF($I291=AI$6,$C291,0)</f>
        <v>0</v>
      </c>
      <c r="AJ291" s="10">
        <f>+IF($H291=AJ$6,$C291,0)-IF($I291=AJ$6,$C291,0)</f>
        <v>0</v>
      </c>
      <c r="AK291" s="10">
        <f>IF(D291="payée",$E291,0)</f>
        <v>0</v>
      </c>
      <c r="AL291" s="10">
        <f>IF(D291="payée",$F291,0)</f>
        <v>0</v>
      </c>
      <c r="AM291" s="10">
        <f>IF(D291="perçue",-$E291,0)</f>
        <v>0</v>
      </c>
      <c r="AN291" s="10">
        <f>IF(D291="perçue",-$F291,0)</f>
        <v>0</v>
      </c>
      <c r="AO291" s="10">
        <f>+IF($H291=AO$6,$G291,0)-IF($I291=AO$6,$G291,0)</f>
        <v>0</v>
      </c>
      <c r="AP291" s="10">
        <f>+IF($H291=AP$6,$G291,0)-IF($I291=AP$6,$G291,0)</f>
        <v>0</v>
      </c>
      <c r="AQ291" s="10">
        <f>+IF($H291=AQ$6,$G291,0)-IF($I291=AQ$6,$G291,0)</f>
        <v>0</v>
      </c>
      <c r="AR291" s="10">
        <f>+IF($H291=AR$6,$G291,0)-IF($I291=AR$6,$G291,0)</f>
        <v>0</v>
      </c>
      <c r="AS291" s="10">
        <f>+IF($H291=AS$6,$G291,0)-IF($I291=AS$6,$G291,0)</f>
        <v>0</v>
      </c>
      <c r="AT291" s="10">
        <f>+IF($H291=AT$6,$G291,0)-IF($I291=AT$6,$G291,0)</f>
        <v>0</v>
      </c>
      <c r="AU291" s="10">
        <f>+IF($H291=AU$6,$G291,0)-IF($I291=AU$6,$G291,0)</f>
        <v>0</v>
      </c>
      <c r="AV291" s="10">
        <f>+IF($H291=AV$6,$G291,0)-IF($I291=AV$6,$G291,0)</f>
        <v>0</v>
      </c>
      <c r="AW291" s="10">
        <f>+IF($H291=AW$6,$G291,0)-IF($I291=AW$6,$G291,0)</f>
        <v>0</v>
      </c>
      <c r="AX291" s="10">
        <f>+IF($H291=AX$6,$G291,0)-IF($I291=AX$6,$G291,0)</f>
        <v>0</v>
      </c>
      <c r="AY291" s="10">
        <f>+IF($H291=AY$6,$G291,0)-IF($I291=AY$6,$G291,0)</f>
        <v>0</v>
      </c>
      <c r="AZ291" s="10">
        <f>+IF($H291=AZ$6,$G291,0)-IF($I291=AZ$6,$G291,0)</f>
        <v>0</v>
      </c>
      <c r="BA291" s="10">
        <f>+IF($H291=BA$6,$C291,0)-IF($I291=BA$6,$C291,0)</f>
        <v>0</v>
      </c>
      <c r="BB291" s="10">
        <f>+IF($H291=BB$6,$C291,0)-IF($I291=BB$6,$C291,0)</f>
        <v>0</v>
      </c>
      <c r="BC291" s="10">
        <f>+IF($H291=BC$6,$C291,0)-IF($I291=BC$6,$C291,0)</f>
        <v>0</v>
      </c>
      <c r="BD291" s="10">
        <f>+IF($H291=BD$6,$C291,0)-IF($I291=BD$6,$C291,0)</f>
        <v>0</v>
      </c>
      <c r="BE291" s="10">
        <f>+IF($H291=BE$6,$C291,0)-IF($I291=BE$6,$C291,0)</f>
        <v>0</v>
      </c>
      <c r="BF291" s="10">
        <f>+IF($H291=BF$6,$C291,0)-IF($I291=BF$6,$C291,0)</f>
        <v>0</v>
      </c>
      <c r="BG291" s="10">
        <f>+IF($H291=BG$6,$C291,0)-IF($I291=BG$6,$C291,0)</f>
        <v>0</v>
      </c>
      <c r="BH291" s="10">
        <f>+IF($H291=BH$6,$C291,0)-IF($I291=BH$6,$C291,0)</f>
        <v>0</v>
      </c>
      <c r="BI291" s="10">
        <f>+IF($H291=BI$6,$G291,0)-IF($I291=BI$6,$G291,0)</f>
        <v>0</v>
      </c>
      <c r="BJ291" s="10">
        <f>+IF($H291=BJ$6,$G291,0)-IF($I291=BJ$6,$G291,0)</f>
        <v>0</v>
      </c>
      <c r="BK291" s="10">
        <f>+IF($H291=BK$6,$G291,0)-IF($I291=BK$6,$G291,0)</f>
        <v>0</v>
      </c>
      <c r="BL291" s="10">
        <f>+IF($H291=BL$6,$G291,0)-IF($I291=BL$6,$G291,0)</f>
        <v>0</v>
      </c>
      <c r="BM291" s="10">
        <f>+IF($H291=BM$6,$G291,0)-IF($I291=BM$6,$G291,0)</f>
        <v>0</v>
      </c>
      <c r="BN291" s="10">
        <f>+IF($H291=BN$6,$G291,0)-IF($I291=BN$6,$G291,0)</f>
        <v>0</v>
      </c>
      <c r="BO291" s="10">
        <f>+IF($H291=BO$6,$G291,0)-IF($I291=BO$6,$G291,0)</f>
        <v>0</v>
      </c>
      <c r="BP291" s="10">
        <f>+IF($H291=BP$6,$G291,0)-IF($I291=BP$6,$G291,0)</f>
        <v>0</v>
      </c>
      <c r="BQ291" s="10">
        <f>+IF($H291=BQ$6,$G291,0)-IF($I291=BQ$6,$G291,0)</f>
        <v>0</v>
      </c>
      <c r="BR291" s="10">
        <f>SUM(J291:BQ291)</f>
        <v>0</v>
      </c>
    </row>
    <row r="292" spans="2:70" s="9" customFormat="1" x14ac:dyDescent="0.25">
      <c r="B292" s="16"/>
      <c r="C292" s="11"/>
      <c r="D292" s="11"/>
      <c r="E292" s="11">
        <f>ROUND(IF(D292='[1]Liste choix'!$C$8,0,IF($H292=$S$6,(C292/1.14975*0.05*0.5),C292/1.14975*0.05)),2)</f>
        <v>0</v>
      </c>
      <c r="F292" s="11">
        <f>ROUND(IF(D292='[1]Liste choix'!$C$8,0,IF($H292=$S$6,C292/1.14975*0.09975*0.5,C292/1.14975*0.09975)),2)</f>
        <v>0</v>
      </c>
      <c r="G292" s="11">
        <f>C292-E292-F292</f>
        <v>0</v>
      </c>
      <c r="J292" s="10">
        <f>+IF($H292=$J$6,$G292,0)-IF($I292=$J$6,$G292,0)</f>
        <v>0</v>
      </c>
      <c r="K292" s="10">
        <f>+IF($H292=K$6,$G292,0)-IF($I292=K$6,$G292,0)</f>
        <v>0</v>
      </c>
      <c r="L292" s="10">
        <f>+IF($H292=L$6,$G292,0)-IF($I292=L$6,$G292,0)</f>
        <v>0</v>
      </c>
      <c r="M292" s="10">
        <f>+IF($H292=M$6,$G292,0)-IF($I292=M$6,$G292,0)</f>
        <v>0</v>
      </c>
      <c r="N292" s="10">
        <f>+IF($H292=N$6,$G292,0)-IF($I292=N$6,$G292,0)</f>
        <v>0</v>
      </c>
      <c r="O292" s="10">
        <f>+IF($H292=O$6,$G292,0)-IF($I292=O$6,$G292,0)</f>
        <v>0</v>
      </c>
      <c r="P292" s="10">
        <f>+IF($H292=P$6,$G292,0)-IF($I292=P$6,$G292,0)</f>
        <v>0</v>
      </c>
      <c r="Q292" s="10">
        <f>+IF($H292=Q$6,$G292,0)-IF($I292=Q$6,$G292,0)</f>
        <v>0</v>
      </c>
      <c r="R292" s="10">
        <f>+IF($H292=R$6,$G292,0)-IF($I292=R$6,$G292,0)</f>
        <v>0</v>
      </c>
      <c r="S292" s="10">
        <f>+IF($H292=S$6,$G292,0)-IF($I292=S$6,$G292,0)</f>
        <v>0</v>
      </c>
      <c r="T292" s="10">
        <f>+IF($H292=T$6,$G292,0)-IF($I292=T$6,$G292,0)</f>
        <v>0</v>
      </c>
      <c r="U292" s="10">
        <f>+IF($H292=U$6,$G292,0)-IF($I292=U$6,$G292,0)</f>
        <v>0</v>
      </c>
      <c r="V292" s="10">
        <f>+IF($H292=V$6,$G292,0)-IF($I292=V$6,$G292,0)</f>
        <v>0</v>
      </c>
      <c r="W292" s="10">
        <f>+IF($H292=W$6,$G292,0)-IF($I292=W$6,$G292,0)</f>
        <v>0</v>
      </c>
      <c r="X292" s="10">
        <f>+IF($H292=X$6,$G292,0)-IF($I292=X$6,$G292,0)</f>
        <v>0</v>
      </c>
      <c r="Y292" s="10">
        <f>+IF($H292=Y$6,$G292,0)-IF($I292=Y$6,$G292,0)</f>
        <v>0</v>
      </c>
      <c r="Z292" s="10">
        <f>+IF($H292=Z$6,$G292,0)-IF($I292=Z$6,$G292,0)</f>
        <v>0</v>
      </c>
      <c r="AA292" s="10">
        <f>+IF($H292=AA$6,$G292,0)-IF($I292=AA$6,$G292,0)</f>
        <v>0</v>
      </c>
      <c r="AB292" s="10">
        <f>+IF($H292=AB$6,$G292,0)-IF($I292=AB$6,$G292,0)</f>
        <v>0</v>
      </c>
      <c r="AC292" s="10">
        <f>+IF($H292=AC$6,$G292,0)-IF($I292=AC$6,$G292,0)</f>
        <v>0</v>
      </c>
      <c r="AD292" s="10">
        <f>+IF($H292=AD$6,$G292,0)-IF($I292=AD$6,$G292,0)</f>
        <v>0</v>
      </c>
      <c r="AE292" s="10">
        <f>+IF($H292=AE$6,$G292,0)-IF($I292=AE$6,$G292,0)</f>
        <v>0</v>
      </c>
      <c r="AF292" s="10">
        <f>+IF($H292=AF$6,$G292,0)-IF($I292=AF$6,$G292,0)</f>
        <v>0</v>
      </c>
      <c r="AG292" s="10">
        <f>+IF($H292=AG$6,$C292,0)-IF($I292=AG$6,$C292,0)</f>
        <v>0</v>
      </c>
      <c r="AH292" s="10">
        <f>+IF($H292=AH$6,$C292,0)-IF($I292=AH$6,$C292,0)</f>
        <v>0</v>
      </c>
      <c r="AI292" s="10">
        <f>+IF($H292=AI$6,$C292,0)-IF($I292=AI$6,$C292,0)</f>
        <v>0</v>
      </c>
      <c r="AJ292" s="10">
        <f>+IF($H292=AJ$6,$C292,0)-IF($I292=AJ$6,$C292,0)</f>
        <v>0</v>
      </c>
      <c r="AK292" s="10">
        <f>IF(D292="payée",$E292,0)</f>
        <v>0</v>
      </c>
      <c r="AL292" s="10">
        <f>IF(D292="payée",$F292,0)</f>
        <v>0</v>
      </c>
      <c r="AM292" s="10">
        <f>IF(D292="perçue",-$E292,0)</f>
        <v>0</v>
      </c>
      <c r="AN292" s="10">
        <f>IF(D292="perçue",-$F292,0)</f>
        <v>0</v>
      </c>
      <c r="AO292" s="10">
        <f>+IF($H292=AO$6,$G292,0)-IF($I292=AO$6,$G292,0)</f>
        <v>0</v>
      </c>
      <c r="AP292" s="10">
        <f>+IF($H292=AP$6,$G292,0)-IF($I292=AP$6,$G292,0)</f>
        <v>0</v>
      </c>
      <c r="AQ292" s="10">
        <f>+IF($H292=AQ$6,$G292,0)-IF($I292=AQ$6,$G292,0)</f>
        <v>0</v>
      </c>
      <c r="AR292" s="10">
        <f>+IF($H292=AR$6,$G292,0)-IF($I292=AR$6,$G292,0)</f>
        <v>0</v>
      </c>
      <c r="AS292" s="10">
        <f>+IF($H292=AS$6,$G292,0)-IF($I292=AS$6,$G292,0)</f>
        <v>0</v>
      </c>
      <c r="AT292" s="10">
        <f>+IF($H292=AT$6,$G292,0)-IF($I292=AT$6,$G292,0)</f>
        <v>0</v>
      </c>
      <c r="AU292" s="10">
        <f>+IF($H292=AU$6,$G292,0)-IF($I292=AU$6,$G292,0)</f>
        <v>0</v>
      </c>
      <c r="AV292" s="10">
        <f>+IF($H292=AV$6,$G292,0)-IF($I292=AV$6,$G292,0)</f>
        <v>0</v>
      </c>
      <c r="AW292" s="10">
        <f>+IF($H292=AW$6,$G292,0)-IF($I292=AW$6,$G292,0)</f>
        <v>0</v>
      </c>
      <c r="AX292" s="10">
        <f>+IF($H292=AX$6,$G292,0)-IF($I292=AX$6,$G292,0)</f>
        <v>0</v>
      </c>
      <c r="AY292" s="10">
        <f>+IF($H292=AY$6,$G292,0)-IF($I292=AY$6,$G292,0)</f>
        <v>0</v>
      </c>
      <c r="AZ292" s="10">
        <f>+IF($H292=AZ$6,$G292,0)-IF($I292=AZ$6,$G292,0)</f>
        <v>0</v>
      </c>
      <c r="BA292" s="10">
        <f>+IF($H292=BA$6,$C292,0)-IF($I292=BA$6,$C292,0)</f>
        <v>0</v>
      </c>
      <c r="BB292" s="10">
        <f>+IF($H292=BB$6,$C292,0)-IF($I292=BB$6,$C292,0)</f>
        <v>0</v>
      </c>
      <c r="BC292" s="10">
        <f>+IF($H292=BC$6,$C292,0)-IF($I292=BC$6,$C292,0)</f>
        <v>0</v>
      </c>
      <c r="BD292" s="10">
        <f>+IF($H292=BD$6,$C292,0)-IF($I292=BD$6,$C292,0)</f>
        <v>0</v>
      </c>
      <c r="BE292" s="10">
        <f>+IF($H292=BE$6,$C292,0)-IF($I292=BE$6,$C292,0)</f>
        <v>0</v>
      </c>
      <c r="BF292" s="10">
        <f>+IF($H292=BF$6,$C292,0)-IF($I292=BF$6,$C292,0)</f>
        <v>0</v>
      </c>
      <c r="BG292" s="10">
        <f>+IF($H292=BG$6,$C292,0)-IF($I292=BG$6,$C292,0)</f>
        <v>0</v>
      </c>
      <c r="BH292" s="10">
        <f>+IF($H292=BH$6,$C292,0)-IF($I292=BH$6,$C292,0)</f>
        <v>0</v>
      </c>
      <c r="BI292" s="10">
        <f>+IF($H292=BI$6,$G292,0)-IF($I292=BI$6,$G292,0)</f>
        <v>0</v>
      </c>
      <c r="BJ292" s="10">
        <f>+IF($H292=BJ$6,$G292,0)-IF($I292=BJ$6,$G292,0)</f>
        <v>0</v>
      </c>
      <c r="BK292" s="10">
        <f>+IF($H292=BK$6,$G292,0)-IF($I292=BK$6,$G292,0)</f>
        <v>0</v>
      </c>
      <c r="BL292" s="10">
        <f>+IF($H292=BL$6,$G292,0)-IF($I292=BL$6,$G292,0)</f>
        <v>0</v>
      </c>
      <c r="BM292" s="10">
        <f>+IF($H292=BM$6,$G292,0)-IF($I292=BM$6,$G292,0)</f>
        <v>0</v>
      </c>
      <c r="BN292" s="10">
        <f>+IF($H292=BN$6,$G292,0)-IF($I292=BN$6,$G292,0)</f>
        <v>0</v>
      </c>
      <c r="BO292" s="10">
        <f>+IF($H292=BO$6,$G292,0)-IF($I292=BO$6,$G292,0)</f>
        <v>0</v>
      </c>
      <c r="BP292" s="10">
        <f>+IF($H292=BP$6,$G292,0)-IF($I292=BP$6,$G292,0)</f>
        <v>0</v>
      </c>
      <c r="BQ292" s="10">
        <f>+IF($H292=BQ$6,$G292,0)-IF($I292=BQ$6,$G292,0)</f>
        <v>0</v>
      </c>
      <c r="BR292" s="10">
        <f>SUM(J292:BQ292)</f>
        <v>0</v>
      </c>
    </row>
    <row r="293" spans="2:70" s="9" customFormat="1" x14ac:dyDescent="0.25">
      <c r="B293" s="16"/>
      <c r="C293" s="11"/>
      <c r="D293" s="11"/>
      <c r="E293" s="11">
        <f>ROUND(IF(D293='[1]Liste choix'!$C$8,0,IF($H293=$S$6,(C293/1.14975*0.05*0.5),C293/1.14975*0.05)),2)</f>
        <v>0</v>
      </c>
      <c r="F293" s="11">
        <f>ROUND(IF(D293='[1]Liste choix'!$C$8,0,IF($H293=$S$6,C293/1.14975*0.09975*0.5,C293/1.14975*0.09975)),2)</f>
        <v>0</v>
      </c>
      <c r="G293" s="11">
        <f>C293-E293-F293</f>
        <v>0</v>
      </c>
      <c r="J293" s="10">
        <f>+IF($H293=$J$6,$G293,0)-IF($I293=$J$6,$G293,0)</f>
        <v>0</v>
      </c>
      <c r="K293" s="10">
        <f>+IF($H293=K$6,$G293,0)-IF($I293=K$6,$G293,0)</f>
        <v>0</v>
      </c>
      <c r="L293" s="10">
        <f>+IF($H293=L$6,$G293,0)-IF($I293=L$6,$G293,0)</f>
        <v>0</v>
      </c>
      <c r="M293" s="10">
        <f>+IF($H293=M$6,$G293,0)-IF($I293=M$6,$G293,0)</f>
        <v>0</v>
      </c>
      <c r="N293" s="10">
        <f>+IF($H293=N$6,$G293,0)-IF($I293=N$6,$G293,0)</f>
        <v>0</v>
      </c>
      <c r="O293" s="10">
        <f>+IF($H293=O$6,$G293,0)-IF($I293=O$6,$G293,0)</f>
        <v>0</v>
      </c>
      <c r="P293" s="10">
        <f>+IF($H293=P$6,$G293,0)-IF($I293=P$6,$G293,0)</f>
        <v>0</v>
      </c>
      <c r="Q293" s="10">
        <f>+IF($H293=Q$6,$G293,0)-IF($I293=Q$6,$G293,0)</f>
        <v>0</v>
      </c>
      <c r="R293" s="10">
        <f>+IF($H293=R$6,$G293,0)-IF($I293=R$6,$G293,0)</f>
        <v>0</v>
      </c>
      <c r="S293" s="10">
        <f>+IF($H293=S$6,$G293,0)-IF($I293=S$6,$G293,0)</f>
        <v>0</v>
      </c>
      <c r="T293" s="10">
        <f>+IF($H293=T$6,$G293,0)-IF($I293=T$6,$G293,0)</f>
        <v>0</v>
      </c>
      <c r="U293" s="10">
        <f>+IF($H293=U$6,$G293,0)-IF($I293=U$6,$G293,0)</f>
        <v>0</v>
      </c>
      <c r="V293" s="10">
        <f>+IF($H293=V$6,$G293,0)-IF($I293=V$6,$G293,0)</f>
        <v>0</v>
      </c>
      <c r="W293" s="10">
        <f>+IF($H293=W$6,$G293,0)-IF($I293=W$6,$G293,0)</f>
        <v>0</v>
      </c>
      <c r="X293" s="10">
        <f>+IF($H293=X$6,$G293,0)-IF($I293=X$6,$G293,0)</f>
        <v>0</v>
      </c>
      <c r="Y293" s="10">
        <f>+IF($H293=Y$6,$G293,0)-IF($I293=Y$6,$G293,0)</f>
        <v>0</v>
      </c>
      <c r="Z293" s="10">
        <f>+IF($H293=Z$6,$G293,0)-IF($I293=Z$6,$G293,0)</f>
        <v>0</v>
      </c>
      <c r="AA293" s="10">
        <f>+IF($H293=AA$6,$G293,0)-IF($I293=AA$6,$G293,0)</f>
        <v>0</v>
      </c>
      <c r="AB293" s="10">
        <f>+IF($H293=AB$6,$G293,0)-IF($I293=AB$6,$G293,0)</f>
        <v>0</v>
      </c>
      <c r="AC293" s="10">
        <f>+IF($H293=AC$6,$G293,0)-IF($I293=AC$6,$G293,0)</f>
        <v>0</v>
      </c>
      <c r="AD293" s="10">
        <f>+IF($H293=AD$6,$G293,0)-IF($I293=AD$6,$G293,0)</f>
        <v>0</v>
      </c>
      <c r="AE293" s="10">
        <f>+IF($H293=AE$6,$G293,0)-IF($I293=AE$6,$G293,0)</f>
        <v>0</v>
      </c>
      <c r="AF293" s="10">
        <f>+IF($H293=AF$6,$G293,0)-IF($I293=AF$6,$G293,0)</f>
        <v>0</v>
      </c>
      <c r="AG293" s="10">
        <f>+IF($H293=AG$6,$C293,0)-IF($I293=AG$6,$C293,0)</f>
        <v>0</v>
      </c>
      <c r="AH293" s="10">
        <f>+IF($H293=AH$6,$C293,0)-IF($I293=AH$6,$C293,0)</f>
        <v>0</v>
      </c>
      <c r="AI293" s="10">
        <f>+IF($H293=AI$6,$C293,0)-IF($I293=AI$6,$C293,0)</f>
        <v>0</v>
      </c>
      <c r="AJ293" s="10">
        <f>+IF($H293=AJ$6,$C293,0)-IF($I293=AJ$6,$C293,0)</f>
        <v>0</v>
      </c>
      <c r="AK293" s="10">
        <f>IF(D293="payée",$E293,0)</f>
        <v>0</v>
      </c>
      <c r="AL293" s="10">
        <f>IF(D293="payée",$F293,0)</f>
        <v>0</v>
      </c>
      <c r="AM293" s="10">
        <f>IF(D293="perçue",-$E293,0)</f>
        <v>0</v>
      </c>
      <c r="AN293" s="10">
        <f>IF(D293="perçue",-$F293,0)</f>
        <v>0</v>
      </c>
      <c r="AO293" s="10">
        <f>+IF($H293=AO$6,$G293,0)-IF($I293=AO$6,$G293,0)</f>
        <v>0</v>
      </c>
      <c r="AP293" s="10">
        <f>+IF($H293=AP$6,$G293,0)-IF($I293=AP$6,$G293,0)</f>
        <v>0</v>
      </c>
      <c r="AQ293" s="10">
        <f>+IF($H293=AQ$6,$G293,0)-IF($I293=AQ$6,$G293,0)</f>
        <v>0</v>
      </c>
      <c r="AR293" s="10">
        <f>+IF($H293=AR$6,$G293,0)-IF($I293=AR$6,$G293,0)</f>
        <v>0</v>
      </c>
      <c r="AS293" s="10">
        <f>+IF($H293=AS$6,$G293,0)-IF($I293=AS$6,$G293,0)</f>
        <v>0</v>
      </c>
      <c r="AT293" s="10">
        <f>+IF($H293=AT$6,$G293,0)-IF($I293=AT$6,$G293,0)</f>
        <v>0</v>
      </c>
      <c r="AU293" s="10">
        <f>+IF($H293=AU$6,$G293,0)-IF($I293=AU$6,$G293,0)</f>
        <v>0</v>
      </c>
      <c r="AV293" s="10">
        <f>+IF($H293=AV$6,$G293,0)-IF($I293=AV$6,$G293,0)</f>
        <v>0</v>
      </c>
      <c r="AW293" s="10">
        <f>+IF($H293=AW$6,$G293,0)-IF($I293=AW$6,$G293,0)</f>
        <v>0</v>
      </c>
      <c r="AX293" s="10">
        <f>+IF($H293=AX$6,$G293,0)-IF($I293=AX$6,$G293,0)</f>
        <v>0</v>
      </c>
      <c r="AY293" s="10">
        <f>+IF($H293=AY$6,$G293,0)-IF($I293=AY$6,$G293,0)</f>
        <v>0</v>
      </c>
      <c r="AZ293" s="10">
        <f>+IF($H293=AZ$6,$G293,0)-IF($I293=AZ$6,$G293,0)</f>
        <v>0</v>
      </c>
      <c r="BA293" s="10">
        <f>+IF($H293=BA$6,$C293,0)-IF($I293=BA$6,$C293,0)</f>
        <v>0</v>
      </c>
      <c r="BB293" s="10">
        <f>+IF($H293=BB$6,$C293,0)-IF($I293=BB$6,$C293,0)</f>
        <v>0</v>
      </c>
      <c r="BC293" s="10">
        <f>+IF($H293=BC$6,$C293,0)-IF($I293=BC$6,$C293,0)</f>
        <v>0</v>
      </c>
      <c r="BD293" s="10">
        <f>+IF($H293=BD$6,$C293,0)-IF($I293=BD$6,$C293,0)</f>
        <v>0</v>
      </c>
      <c r="BE293" s="10">
        <f>+IF($H293=BE$6,$C293,0)-IF($I293=BE$6,$C293,0)</f>
        <v>0</v>
      </c>
      <c r="BF293" s="10">
        <f>+IF($H293=BF$6,$C293,0)-IF($I293=BF$6,$C293,0)</f>
        <v>0</v>
      </c>
      <c r="BG293" s="10">
        <f>+IF($H293=BG$6,$C293,0)-IF($I293=BG$6,$C293,0)</f>
        <v>0</v>
      </c>
      <c r="BH293" s="10">
        <f>+IF($H293=BH$6,$C293,0)-IF($I293=BH$6,$C293,0)</f>
        <v>0</v>
      </c>
      <c r="BI293" s="10">
        <f>+IF($H293=BI$6,$G293,0)-IF($I293=BI$6,$G293,0)</f>
        <v>0</v>
      </c>
      <c r="BJ293" s="10">
        <f>+IF($H293=BJ$6,$G293,0)-IF($I293=BJ$6,$G293,0)</f>
        <v>0</v>
      </c>
      <c r="BK293" s="10">
        <f>+IF($H293=BK$6,$G293,0)-IF($I293=BK$6,$G293,0)</f>
        <v>0</v>
      </c>
      <c r="BL293" s="10">
        <f>+IF($H293=BL$6,$G293,0)-IF($I293=BL$6,$G293,0)</f>
        <v>0</v>
      </c>
      <c r="BM293" s="10">
        <f>+IF($H293=BM$6,$G293,0)-IF($I293=BM$6,$G293,0)</f>
        <v>0</v>
      </c>
      <c r="BN293" s="10">
        <f>+IF($H293=BN$6,$G293,0)-IF($I293=BN$6,$G293,0)</f>
        <v>0</v>
      </c>
      <c r="BO293" s="10">
        <f>+IF($H293=BO$6,$G293,0)-IF($I293=BO$6,$G293,0)</f>
        <v>0</v>
      </c>
      <c r="BP293" s="10">
        <f>+IF($H293=BP$6,$G293,0)-IF($I293=BP$6,$G293,0)</f>
        <v>0</v>
      </c>
      <c r="BQ293" s="10">
        <f>+IF($H293=BQ$6,$G293,0)-IF($I293=BQ$6,$G293,0)</f>
        <v>0</v>
      </c>
      <c r="BR293" s="10">
        <f>SUM(J293:BQ293)</f>
        <v>0</v>
      </c>
    </row>
    <row r="294" spans="2:70" s="9" customFormat="1" x14ac:dyDescent="0.25">
      <c r="B294" s="16"/>
      <c r="C294" s="11"/>
      <c r="D294" s="11"/>
      <c r="E294" s="11">
        <f>ROUND(IF(D294='[1]Liste choix'!$C$8,0,IF($H294=$S$6,(C294/1.14975*0.05*0.5),C294/1.14975*0.05)),2)</f>
        <v>0</v>
      </c>
      <c r="F294" s="11">
        <f>ROUND(IF(D294='[1]Liste choix'!$C$8,0,IF($H294=$S$6,C294/1.14975*0.09975*0.5,C294/1.14975*0.09975)),2)</f>
        <v>0</v>
      </c>
      <c r="G294" s="11">
        <f>C294-E294-F294</f>
        <v>0</v>
      </c>
      <c r="J294" s="10">
        <f>+IF($H294=$J$6,$G294,0)-IF($I294=$J$6,$G294,0)</f>
        <v>0</v>
      </c>
      <c r="K294" s="10">
        <f>+IF($H294=K$6,$G294,0)-IF($I294=K$6,$G294,0)</f>
        <v>0</v>
      </c>
      <c r="L294" s="10">
        <f>+IF($H294=L$6,$G294,0)-IF($I294=L$6,$G294,0)</f>
        <v>0</v>
      </c>
      <c r="M294" s="10">
        <f>+IF($H294=M$6,$G294,0)-IF($I294=M$6,$G294,0)</f>
        <v>0</v>
      </c>
      <c r="N294" s="10">
        <f>+IF($H294=N$6,$G294,0)-IF($I294=N$6,$G294,0)</f>
        <v>0</v>
      </c>
      <c r="O294" s="10">
        <f>+IF($H294=O$6,$G294,0)-IF($I294=O$6,$G294,0)</f>
        <v>0</v>
      </c>
      <c r="P294" s="10">
        <f>+IF($H294=P$6,$G294,0)-IF($I294=P$6,$G294,0)</f>
        <v>0</v>
      </c>
      <c r="Q294" s="10">
        <f>+IF($H294=Q$6,$G294,0)-IF($I294=Q$6,$G294,0)</f>
        <v>0</v>
      </c>
      <c r="R294" s="10">
        <f>+IF($H294=R$6,$G294,0)-IF($I294=R$6,$G294,0)</f>
        <v>0</v>
      </c>
      <c r="S294" s="10">
        <f>+IF($H294=S$6,$G294,0)-IF($I294=S$6,$G294,0)</f>
        <v>0</v>
      </c>
      <c r="T294" s="10">
        <f>+IF($H294=T$6,$G294,0)-IF($I294=T$6,$G294,0)</f>
        <v>0</v>
      </c>
      <c r="U294" s="10">
        <f>+IF($H294=U$6,$G294,0)-IF($I294=U$6,$G294,0)</f>
        <v>0</v>
      </c>
      <c r="V294" s="10">
        <f>+IF($H294=V$6,$G294,0)-IF($I294=V$6,$G294,0)</f>
        <v>0</v>
      </c>
      <c r="W294" s="10">
        <f>+IF($H294=W$6,$G294,0)-IF($I294=W$6,$G294,0)</f>
        <v>0</v>
      </c>
      <c r="X294" s="10">
        <f>+IF($H294=X$6,$G294,0)-IF($I294=X$6,$G294,0)</f>
        <v>0</v>
      </c>
      <c r="Y294" s="10">
        <f>+IF($H294=Y$6,$G294,0)-IF($I294=Y$6,$G294,0)</f>
        <v>0</v>
      </c>
      <c r="Z294" s="10">
        <f>+IF($H294=Z$6,$G294,0)-IF($I294=Z$6,$G294,0)</f>
        <v>0</v>
      </c>
      <c r="AA294" s="10">
        <f>+IF($H294=AA$6,$G294,0)-IF($I294=AA$6,$G294,0)</f>
        <v>0</v>
      </c>
      <c r="AB294" s="10">
        <f>+IF($H294=AB$6,$G294,0)-IF($I294=AB$6,$G294,0)</f>
        <v>0</v>
      </c>
      <c r="AC294" s="10">
        <f>+IF($H294=AC$6,$G294,0)-IF($I294=AC$6,$G294,0)</f>
        <v>0</v>
      </c>
      <c r="AD294" s="10">
        <f>+IF($H294=AD$6,$G294,0)-IF($I294=AD$6,$G294,0)</f>
        <v>0</v>
      </c>
      <c r="AE294" s="10">
        <f>+IF($H294=AE$6,$G294,0)-IF($I294=AE$6,$G294,0)</f>
        <v>0</v>
      </c>
      <c r="AF294" s="10">
        <f>+IF($H294=AF$6,$G294,0)-IF($I294=AF$6,$G294,0)</f>
        <v>0</v>
      </c>
      <c r="AG294" s="10">
        <f>+IF($H294=AG$6,$C294,0)-IF($I294=AG$6,$C294,0)</f>
        <v>0</v>
      </c>
      <c r="AH294" s="10">
        <f>+IF($H294=AH$6,$C294,0)-IF($I294=AH$6,$C294,0)</f>
        <v>0</v>
      </c>
      <c r="AI294" s="10">
        <f>+IF($H294=AI$6,$C294,0)-IF($I294=AI$6,$C294,0)</f>
        <v>0</v>
      </c>
      <c r="AJ294" s="10">
        <f>+IF($H294=AJ$6,$C294,0)-IF($I294=AJ$6,$C294,0)</f>
        <v>0</v>
      </c>
      <c r="AK294" s="10">
        <f>IF(D294="payée",$E294,0)</f>
        <v>0</v>
      </c>
      <c r="AL294" s="10">
        <f>IF(D294="payée",$F294,0)</f>
        <v>0</v>
      </c>
      <c r="AM294" s="10">
        <f>IF(D294="perçue",-$E294,0)</f>
        <v>0</v>
      </c>
      <c r="AN294" s="10">
        <f>IF(D294="perçue",-$F294,0)</f>
        <v>0</v>
      </c>
      <c r="AO294" s="10">
        <f>+IF($H294=AO$6,$G294,0)-IF($I294=AO$6,$G294,0)</f>
        <v>0</v>
      </c>
      <c r="AP294" s="10">
        <f>+IF($H294=AP$6,$G294,0)-IF($I294=AP$6,$G294,0)</f>
        <v>0</v>
      </c>
      <c r="AQ294" s="10">
        <f>+IF($H294=AQ$6,$G294,0)-IF($I294=AQ$6,$G294,0)</f>
        <v>0</v>
      </c>
      <c r="AR294" s="10">
        <f>+IF($H294=AR$6,$G294,0)-IF($I294=AR$6,$G294,0)</f>
        <v>0</v>
      </c>
      <c r="AS294" s="10">
        <f>+IF($H294=AS$6,$G294,0)-IF($I294=AS$6,$G294,0)</f>
        <v>0</v>
      </c>
      <c r="AT294" s="10">
        <f>+IF($H294=AT$6,$G294,0)-IF($I294=AT$6,$G294,0)</f>
        <v>0</v>
      </c>
      <c r="AU294" s="10">
        <f>+IF($H294=AU$6,$G294,0)-IF($I294=AU$6,$G294,0)</f>
        <v>0</v>
      </c>
      <c r="AV294" s="10">
        <f>+IF($H294=AV$6,$G294,0)-IF($I294=AV$6,$G294,0)</f>
        <v>0</v>
      </c>
      <c r="AW294" s="10">
        <f>+IF($H294=AW$6,$G294,0)-IF($I294=AW$6,$G294,0)</f>
        <v>0</v>
      </c>
      <c r="AX294" s="10">
        <f>+IF($H294=AX$6,$G294,0)-IF($I294=AX$6,$G294,0)</f>
        <v>0</v>
      </c>
      <c r="AY294" s="10">
        <f>+IF($H294=AY$6,$G294,0)-IF($I294=AY$6,$G294,0)</f>
        <v>0</v>
      </c>
      <c r="AZ294" s="10">
        <f>+IF($H294=AZ$6,$G294,0)-IF($I294=AZ$6,$G294,0)</f>
        <v>0</v>
      </c>
      <c r="BA294" s="10">
        <f>+IF($H294=BA$6,$C294,0)-IF($I294=BA$6,$C294,0)</f>
        <v>0</v>
      </c>
      <c r="BB294" s="10">
        <f>+IF($H294=BB$6,$C294,0)-IF($I294=BB$6,$C294,0)</f>
        <v>0</v>
      </c>
      <c r="BC294" s="10">
        <f>+IF($H294=BC$6,$C294,0)-IF($I294=BC$6,$C294,0)</f>
        <v>0</v>
      </c>
      <c r="BD294" s="10">
        <f>+IF($H294=BD$6,$C294,0)-IF($I294=BD$6,$C294,0)</f>
        <v>0</v>
      </c>
      <c r="BE294" s="10">
        <f>+IF($H294=BE$6,$C294,0)-IF($I294=BE$6,$C294,0)</f>
        <v>0</v>
      </c>
      <c r="BF294" s="10">
        <f>+IF($H294=BF$6,$C294,0)-IF($I294=BF$6,$C294,0)</f>
        <v>0</v>
      </c>
      <c r="BG294" s="10">
        <f>+IF($H294=BG$6,$C294,0)-IF($I294=BG$6,$C294,0)</f>
        <v>0</v>
      </c>
      <c r="BH294" s="10">
        <f>+IF($H294=BH$6,$C294,0)-IF($I294=BH$6,$C294,0)</f>
        <v>0</v>
      </c>
      <c r="BI294" s="10">
        <f>+IF($H294=BI$6,$G294,0)-IF($I294=BI$6,$G294,0)</f>
        <v>0</v>
      </c>
      <c r="BJ294" s="10">
        <f>+IF($H294=BJ$6,$G294,0)-IF($I294=BJ$6,$G294,0)</f>
        <v>0</v>
      </c>
      <c r="BK294" s="10">
        <f>+IF($H294=BK$6,$G294,0)-IF($I294=BK$6,$G294,0)</f>
        <v>0</v>
      </c>
      <c r="BL294" s="10">
        <f>+IF($H294=BL$6,$G294,0)-IF($I294=BL$6,$G294,0)</f>
        <v>0</v>
      </c>
      <c r="BM294" s="10">
        <f>+IF($H294=BM$6,$G294,0)-IF($I294=BM$6,$G294,0)</f>
        <v>0</v>
      </c>
      <c r="BN294" s="10">
        <f>+IF($H294=BN$6,$G294,0)-IF($I294=BN$6,$G294,0)</f>
        <v>0</v>
      </c>
      <c r="BO294" s="10">
        <f>+IF($H294=BO$6,$G294,0)-IF($I294=BO$6,$G294,0)</f>
        <v>0</v>
      </c>
      <c r="BP294" s="10">
        <f>+IF($H294=BP$6,$G294,0)-IF($I294=BP$6,$G294,0)</f>
        <v>0</v>
      </c>
      <c r="BQ294" s="10">
        <f>+IF($H294=BQ$6,$G294,0)-IF($I294=BQ$6,$G294,0)</f>
        <v>0</v>
      </c>
      <c r="BR294" s="10">
        <f>SUM(J294:BQ294)</f>
        <v>0</v>
      </c>
    </row>
    <row r="295" spans="2:70" s="9" customFormat="1" x14ac:dyDescent="0.25">
      <c r="B295" s="16"/>
      <c r="C295" s="11"/>
      <c r="D295" s="11"/>
      <c r="E295" s="11">
        <f>ROUND(IF(D295='[1]Liste choix'!$C$8,0,IF($H295=$S$6,(C295/1.14975*0.05*0.5),C295/1.14975*0.05)),2)</f>
        <v>0</v>
      </c>
      <c r="F295" s="11">
        <f>ROUND(IF(D295='[1]Liste choix'!$C$8,0,IF($H295=$S$6,C295/1.14975*0.09975*0.5,C295/1.14975*0.09975)),2)</f>
        <v>0</v>
      </c>
      <c r="G295" s="11">
        <f>C295-E295-F295</f>
        <v>0</v>
      </c>
      <c r="J295" s="10">
        <f>+IF($H295=$J$6,$G295,0)-IF($I295=$J$6,$G295,0)</f>
        <v>0</v>
      </c>
      <c r="K295" s="10">
        <f>+IF($H295=K$6,$G295,0)-IF($I295=K$6,$G295,0)</f>
        <v>0</v>
      </c>
      <c r="L295" s="10">
        <f>+IF($H295=L$6,$G295,0)-IF($I295=L$6,$G295,0)</f>
        <v>0</v>
      </c>
      <c r="M295" s="10">
        <f>+IF($H295=M$6,$G295,0)-IF($I295=M$6,$G295,0)</f>
        <v>0</v>
      </c>
      <c r="N295" s="10">
        <f>+IF($H295=N$6,$G295,0)-IF($I295=N$6,$G295,0)</f>
        <v>0</v>
      </c>
      <c r="O295" s="10">
        <f>+IF($H295=O$6,$G295,0)-IF($I295=O$6,$G295,0)</f>
        <v>0</v>
      </c>
      <c r="P295" s="10">
        <f>+IF($H295=P$6,$G295,0)-IF($I295=P$6,$G295,0)</f>
        <v>0</v>
      </c>
      <c r="Q295" s="10">
        <f>+IF($H295=Q$6,$G295,0)-IF($I295=Q$6,$G295,0)</f>
        <v>0</v>
      </c>
      <c r="R295" s="10">
        <f>+IF($H295=R$6,$G295,0)-IF($I295=R$6,$G295,0)</f>
        <v>0</v>
      </c>
      <c r="S295" s="10">
        <f>+IF($H295=S$6,$G295,0)-IF($I295=S$6,$G295,0)</f>
        <v>0</v>
      </c>
      <c r="T295" s="10">
        <f>+IF($H295=T$6,$G295,0)-IF($I295=T$6,$G295,0)</f>
        <v>0</v>
      </c>
      <c r="U295" s="10">
        <f>+IF($H295=U$6,$G295,0)-IF($I295=U$6,$G295,0)</f>
        <v>0</v>
      </c>
      <c r="V295" s="10">
        <f>+IF($H295=V$6,$G295,0)-IF($I295=V$6,$G295,0)</f>
        <v>0</v>
      </c>
      <c r="W295" s="10">
        <f>+IF($H295=W$6,$G295,0)-IF($I295=W$6,$G295,0)</f>
        <v>0</v>
      </c>
      <c r="X295" s="10">
        <f>+IF($H295=X$6,$G295,0)-IF($I295=X$6,$G295,0)</f>
        <v>0</v>
      </c>
      <c r="Y295" s="10">
        <f>+IF($H295=Y$6,$G295,0)-IF($I295=Y$6,$G295,0)</f>
        <v>0</v>
      </c>
      <c r="Z295" s="10">
        <f>+IF($H295=Z$6,$G295,0)-IF($I295=Z$6,$G295,0)</f>
        <v>0</v>
      </c>
      <c r="AA295" s="10">
        <f>+IF($H295=AA$6,$G295,0)-IF($I295=AA$6,$G295,0)</f>
        <v>0</v>
      </c>
      <c r="AB295" s="10">
        <f>+IF($H295=AB$6,$G295,0)-IF($I295=AB$6,$G295,0)</f>
        <v>0</v>
      </c>
      <c r="AC295" s="10">
        <f>+IF($H295=AC$6,$G295,0)-IF($I295=AC$6,$G295,0)</f>
        <v>0</v>
      </c>
      <c r="AD295" s="10">
        <f>+IF($H295=AD$6,$G295,0)-IF($I295=AD$6,$G295,0)</f>
        <v>0</v>
      </c>
      <c r="AE295" s="10">
        <f>+IF($H295=AE$6,$G295,0)-IF($I295=AE$6,$G295,0)</f>
        <v>0</v>
      </c>
      <c r="AF295" s="10">
        <f>+IF($H295=AF$6,$G295,0)-IF($I295=AF$6,$G295,0)</f>
        <v>0</v>
      </c>
      <c r="AG295" s="10">
        <f>+IF($H295=AG$6,$C295,0)-IF($I295=AG$6,$C295,0)</f>
        <v>0</v>
      </c>
      <c r="AH295" s="10">
        <f>+IF($H295=AH$6,$C295,0)-IF($I295=AH$6,$C295,0)</f>
        <v>0</v>
      </c>
      <c r="AI295" s="10">
        <f>+IF($H295=AI$6,$C295,0)-IF($I295=AI$6,$C295,0)</f>
        <v>0</v>
      </c>
      <c r="AJ295" s="10">
        <f>+IF($H295=AJ$6,$C295,0)-IF($I295=AJ$6,$C295,0)</f>
        <v>0</v>
      </c>
      <c r="AK295" s="10">
        <f>IF(D295="payée",$E295,0)</f>
        <v>0</v>
      </c>
      <c r="AL295" s="10">
        <f>IF(D295="payée",$F295,0)</f>
        <v>0</v>
      </c>
      <c r="AM295" s="10">
        <f>IF(D295="perçue",-$E295,0)</f>
        <v>0</v>
      </c>
      <c r="AN295" s="10">
        <f>IF(D295="perçue",-$F295,0)</f>
        <v>0</v>
      </c>
      <c r="AO295" s="10">
        <f>+IF($H295=AO$6,$G295,0)-IF($I295=AO$6,$G295,0)</f>
        <v>0</v>
      </c>
      <c r="AP295" s="10">
        <f>+IF($H295=AP$6,$G295,0)-IF($I295=AP$6,$G295,0)</f>
        <v>0</v>
      </c>
      <c r="AQ295" s="10">
        <f>+IF($H295=AQ$6,$G295,0)-IF($I295=AQ$6,$G295,0)</f>
        <v>0</v>
      </c>
      <c r="AR295" s="10">
        <f>+IF($H295=AR$6,$G295,0)-IF($I295=AR$6,$G295,0)</f>
        <v>0</v>
      </c>
      <c r="AS295" s="10">
        <f>+IF($H295=AS$6,$G295,0)-IF($I295=AS$6,$G295,0)</f>
        <v>0</v>
      </c>
      <c r="AT295" s="10">
        <f>+IF($H295=AT$6,$G295,0)-IF($I295=AT$6,$G295,0)</f>
        <v>0</v>
      </c>
      <c r="AU295" s="10">
        <f>+IF($H295=AU$6,$G295,0)-IF($I295=AU$6,$G295,0)</f>
        <v>0</v>
      </c>
      <c r="AV295" s="10">
        <f>+IF($H295=AV$6,$G295,0)-IF($I295=AV$6,$G295,0)</f>
        <v>0</v>
      </c>
      <c r="AW295" s="10">
        <f>+IF($H295=AW$6,$G295,0)-IF($I295=AW$6,$G295,0)</f>
        <v>0</v>
      </c>
      <c r="AX295" s="10">
        <f>+IF($H295=AX$6,$G295,0)-IF($I295=AX$6,$G295,0)</f>
        <v>0</v>
      </c>
      <c r="AY295" s="10">
        <f>+IF($H295=AY$6,$G295,0)-IF($I295=AY$6,$G295,0)</f>
        <v>0</v>
      </c>
      <c r="AZ295" s="10">
        <f>+IF($H295=AZ$6,$G295,0)-IF($I295=AZ$6,$G295,0)</f>
        <v>0</v>
      </c>
      <c r="BA295" s="10">
        <f>+IF($H295=BA$6,$C295,0)-IF($I295=BA$6,$C295,0)</f>
        <v>0</v>
      </c>
      <c r="BB295" s="10">
        <f>+IF($H295=BB$6,$C295,0)-IF($I295=BB$6,$C295,0)</f>
        <v>0</v>
      </c>
      <c r="BC295" s="10">
        <f>+IF($H295=BC$6,$C295,0)-IF($I295=BC$6,$C295,0)</f>
        <v>0</v>
      </c>
      <c r="BD295" s="10">
        <f>+IF($H295=BD$6,$C295,0)-IF($I295=BD$6,$C295,0)</f>
        <v>0</v>
      </c>
      <c r="BE295" s="10">
        <f>+IF($H295=BE$6,$C295,0)-IF($I295=BE$6,$C295,0)</f>
        <v>0</v>
      </c>
      <c r="BF295" s="10">
        <f>+IF($H295=BF$6,$C295,0)-IF($I295=BF$6,$C295,0)</f>
        <v>0</v>
      </c>
      <c r="BG295" s="10">
        <f>+IF($H295=BG$6,$C295,0)-IF($I295=BG$6,$C295,0)</f>
        <v>0</v>
      </c>
      <c r="BH295" s="10">
        <f>+IF($H295=BH$6,$C295,0)-IF($I295=BH$6,$C295,0)</f>
        <v>0</v>
      </c>
      <c r="BI295" s="10">
        <f>+IF($H295=BI$6,$G295,0)-IF($I295=BI$6,$G295,0)</f>
        <v>0</v>
      </c>
      <c r="BJ295" s="10">
        <f>+IF($H295=BJ$6,$G295,0)-IF($I295=BJ$6,$G295,0)</f>
        <v>0</v>
      </c>
      <c r="BK295" s="10">
        <f>+IF($H295=BK$6,$G295,0)-IF($I295=BK$6,$G295,0)</f>
        <v>0</v>
      </c>
      <c r="BL295" s="10">
        <f>+IF($H295=BL$6,$G295,0)-IF($I295=BL$6,$G295,0)</f>
        <v>0</v>
      </c>
      <c r="BM295" s="10">
        <f>+IF($H295=BM$6,$G295,0)-IF($I295=BM$6,$G295,0)</f>
        <v>0</v>
      </c>
      <c r="BN295" s="10">
        <f>+IF($H295=BN$6,$G295,0)-IF($I295=BN$6,$G295,0)</f>
        <v>0</v>
      </c>
      <c r="BO295" s="10">
        <f>+IF($H295=BO$6,$G295,0)-IF($I295=BO$6,$G295,0)</f>
        <v>0</v>
      </c>
      <c r="BP295" s="10">
        <f>+IF($H295=BP$6,$G295,0)-IF($I295=BP$6,$G295,0)</f>
        <v>0</v>
      </c>
      <c r="BQ295" s="10">
        <f>+IF($H295=BQ$6,$G295,0)-IF($I295=BQ$6,$G295,0)</f>
        <v>0</v>
      </c>
      <c r="BR295" s="10">
        <f>SUM(J295:BQ295)</f>
        <v>0</v>
      </c>
    </row>
    <row r="296" spans="2:70" s="9" customFormat="1" x14ac:dyDescent="0.25">
      <c r="B296" s="16"/>
      <c r="C296" s="11"/>
      <c r="D296" s="11"/>
      <c r="E296" s="11">
        <f>ROUND(IF(D296='[1]Liste choix'!$C$8,0,IF($H296=$S$6,(C296/1.14975*0.05*0.5),C296/1.14975*0.05)),2)</f>
        <v>0</v>
      </c>
      <c r="F296" s="11">
        <f>ROUND(IF(D296='[1]Liste choix'!$C$8,0,IF($H296=$S$6,C296/1.14975*0.09975*0.5,C296/1.14975*0.09975)),2)</f>
        <v>0</v>
      </c>
      <c r="G296" s="11">
        <f>C296-E296-F296</f>
        <v>0</v>
      </c>
      <c r="J296" s="10">
        <f>+IF($H296=$J$6,$G296,0)-IF($I296=$J$6,$G296,0)</f>
        <v>0</v>
      </c>
      <c r="K296" s="10">
        <f>+IF($H296=K$6,$G296,0)-IF($I296=K$6,$G296,0)</f>
        <v>0</v>
      </c>
      <c r="L296" s="10">
        <f>+IF($H296=L$6,$G296,0)-IF($I296=L$6,$G296,0)</f>
        <v>0</v>
      </c>
      <c r="M296" s="10">
        <f>+IF($H296=M$6,$G296,0)-IF($I296=M$6,$G296,0)</f>
        <v>0</v>
      </c>
      <c r="N296" s="10">
        <f>+IF($H296=N$6,$G296,0)-IF($I296=N$6,$G296,0)</f>
        <v>0</v>
      </c>
      <c r="O296" s="10">
        <f>+IF($H296=O$6,$G296,0)-IF($I296=O$6,$G296,0)</f>
        <v>0</v>
      </c>
      <c r="P296" s="10">
        <f>+IF($H296=P$6,$G296,0)-IF($I296=P$6,$G296,0)</f>
        <v>0</v>
      </c>
      <c r="Q296" s="10">
        <f>+IF($H296=Q$6,$G296,0)-IF($I296=Q$6,$G296,0)</f>
        <v>0</v>
      </c>
      <c r="R296" s="10">
        <f>+IF($H296=R$6,$G296,0)-IF($I296=R$6,$G296,0)</f>
        <v>0</v>
      </c>
      <c r="S296" s="10">
        <f>+IF($H296=S$6,$G296,0)-IF($I296=S$6,$G296,0)</f>
        <v>0</v>
      </c>
      <c r="T296" s="10">
        <f>+IF($H296=T$6,$G296,0)-IF($I296=T$6,$G296,0)</f>
        <v>0</v>
      </c>
      <c r="U296" s="10">
        <f>+IF($H296=U$6,$G296,0)-IF($I296=U$6,$G296,0)</f>
        <v>0</v>
      </c>
      <c r="V296" s="10">
        <f>+IF($H296=V$6,$G296,0)-IF($I296=V$6,$G296,0)</f>
        <v>0</v>
      </c>
      <c r="W296" s="10">
        <f>+IF($H296=W$6,$G296,0)-IF($I296=W$6,$G296,0)</f>
        <v>0</v>
      </c>
      <c r="X296" s="10">
        <f>+IF($H296=X$6,$G296,0)-IF($I296=X$6,$G296,0)</f>
        <v>0</v>
      </c>
      <c r="Y296" s="10">
        <f>+IF($H296=Y$6,$G296,0)-IF($I296=Y$6,$G296,0)</f>
        <v>0</v>
      </c>
      <c r="Z296" s="10">
        <f>+IF($H296=Z$6,$G296,0)-IF($I296=Z$6,$G296,0)</f>
        <v>0</v>
      </c>
      <c r="AA296" s="10">
        <f>+IF($H296=AA$6,$G296,0)-IF($I296=AA$6,$G296,0)</f>
        <v>0</v>
      </c>
      <c r="AB296" s="10">
        <f>+IF($H296=AB$6,$G296,0)-IF($I296=AB$6,$G296,0)</f>
        <v>0</v>
      </c>
      <c r="AC296" s="10">
        <f>+IF($H296=AC$6,$G296,0)-IF($I296=AC$6,$G296,0)</f>
        <v>0</v>
      </c>
      <c r="AD296" s="10">
        <f>+IF($H296=AD$6,$G296,0)-IF($I296=AD$6,$G296,0)</f>
        <v>0</v>
      </c>
      <c r="AE296" s="10">
        <f>+IF($H296=AE$6,$G296,0)-IF($I296=AE$6,$G296,0)</f>
        <v>0</v>
      </c>
      <c r="AF296" s="10">
        <f>+IF($H296=AF$6,$G296,0)-IF($I296=AF$6,$G296,0)</f>
        <v>0</v>
      </c>
      <c r="AG296" s="10">
        <f>+IF($H296=AG$6,$C296,0)-IF($I296=AG$6,$C296,0)</f>
        <v>0</v>
      </c>
      <c r="AH296" s="10">
        <f>+IF($H296=AH$6,$C296,0)-IF($I296=AH$6,$C296,0)</f>
        <v>0</v>
      </c>
      <c r="AI296" s="10">
        <f>+IF($H296=AI$6,$C296,0)-IF($I296=AI$6,$C296,0)</f>
        <v>0</v>
      </c>
      <c r="AJ296" s="10">
        <f>+IF($H296=AJ$6,$C296,0)-IF($I296=AJ$6,$C296,0)</f>
        <v>0</v>
      </c>
      <c r="AK296" s="10">
        <f>IF(D296="payée",$E296,0)</f>
        <v>0</v>
      </c>
      <c r="AL296" s="10">
        <f>IF(D296="payée",$F296,0)</f>
        <v>0</v>
      </c>
      <c r="AM296" s="10">
        <f>IF(D296="perçue",-$E296,0)</f>
        <v>0</v>
      </c>
      <c r="AN296" s="10">
        <f>IF(D296="perçue",-$F296,0)</f>
        <v>0</v>
      </c>
      <c r="AO296" s="10">
        <f>+IF($H296=AO$6,$G296,0)-IF($I296=AO$6,$G296,0)</f>
        <v>0</v>
      </c>
      <c r="AP296" s="10">
        <f>+IF($H296=AP$6,$G296,0)-IF($I296=AP$6,$G296,0)</f>
        <v>0</v>
      </c>
      <c r="AQ296" s="10">
        <f>+IF($H296=AQ$6,$G296,0)-IF($I296=AQ$6,$G296,0)</f>
        <v>0</v>
      </c>
      <c r="AR296" s="10">
        <f>+IF($H296=AR$6,$G296,0)-IF($I296=AR$6,$G296,0)</f>
        <v>0</v>
      </c>
      <c r="AS296" s="10">
        <f>+IF($H296=AS$6,$G296,0)-IF($I296=AS$6,$G296,0)</f>
        <v>0</v>
      </c>
      <c r="AT296" s="10">
        <f>+IF($H296=AT$6,$G296,0)-IF($I296=AT$6,$G296,0)</f>
        <v>0</v>
      </c>
      <c r="AU296" s="10">
        <f>+IF($H296=AU$6,$G296,0)-IF($I296=AU$6,$G296,0)</f>
        <v>0</v>
      </c>
      <c r="AV296" s="10">
        <f>+IF($H296=AV$6,$G296,0)-IF($I296=AV$6,$G296,0)</f>
        <v>0</v>
      </c>
      <c r="AW296" s="10">
        <f>+IF($H296=AW$6,$G296,0)-IF($I296=AW$6,$G296,0)</f>
        <v>0</v>
      </c>
      <c r="AX296" s="10">
        <f>+IF($H296=AX$6,$G296,0)-IF($I296=AX$6,$G296,0)</f>
        <v>0</v>
      </c>
      <c r="AY296" s="10">
        <f>+IF($H296=AY$6,$G296,0)-IF($I296=AY$6,$G296,0)</f>
        <v>0</v>
      </c>
      <c r="AZ296" s="10">
        <f>+IF($H296=AZ$6,$G296,0)-IF($I296=AZ$6,$G296,0)</f>
        <v>0</v>
      </c>
      <c r="BA296" s="10">
        <f>+IF($H296=BA$6,$C296,0)-IF($I296=BA$6,$C296,0)</f>
        <v>0</v>
      </c>
      <c r="BB296" s="10">
        <f>+IF($H296=BB$6,$C296,0)-IF($I296=BB$6,$C296,0)</f>
        <v>0</v>
      </c>
      <c r="BC296" s="10">
        <f>+IF($H296=BC$6,$C296,0)-IF($I296=BC$6,$C296,0)</f>
        <v>0</v>
      </c>
      <c r="BD296" s="10">
        <f>+IF($H296=BD$6,$C296,0)-IF($I296=BD$6,$C296,0)</f>
        <v>0</v>
      </c>
      <c r="BE296" s="10">
        <f>+IF($H296=BE$6,$C296,0)-IF($I296=BE$6,$C296,0)</f>
        <v>0</v>
      </c>
      <c r="BF296" s="10">
        <f>+IF($H296=BF$6,$C296,0)-IF($I296=BF$6,$C296,0)</f>
        <v>0</v>
      </c>
      <c r="BG296" s="10">
        <f>+IF($H296=BG$6,$C296,0)-IF($I296=BG$6,$C296,0)</f>
        <v>0</v>
      </c>
      <c r="BH296" s="10">
        <f>+IF($H296=BH$6,$C296,0)-IF($I296=BH$6,$C296,0)</f>
        <v>0</v>
      </c>
      <c r="BI296" s="10">
        <f>+IF($H296=BI$6,$G296,0)-IF($I296=BI$6,$G296,0)</f>
        <v>0</v>
      </c>
      <c r="BJ296" s="10">
        <f>+IF($H296=BJ$6,$G296,0)-IF($I296=BJ$6,$G296,0)</f>
        <v>0</v>
      </c>
      <c r="BK296" s="10">
        <f>+IF($H296=BK$6,$G296,0)-IF($I296=BK$6,$G296,0)</f>
        <v>0</v>
      </c>
      <c r="BL296" s="10">
        <f>+IF($H296=BL$6,$G296,0)-IF($I296=BL$6,$G296,0)</f>
        <v>0</v>
      </c>
      <c r="BM296" s="10">
        <f>+IF($H296=BM$6,$G296,0)-IF($I296=BM$6,$G296,0)</f>
        <v>0</v>
      </c>
      <c r="BN296" s="10">
        <f>+IF($H296=BN$6,$G296,0)-IF($I296=BN$6,$G296,0)</f>
        <v>0</v>
      </c>
      <c r="BO296" s="10">
        <f>+IF($H296=BO$6,$G296,0)-IF($I296=BO$6,$G296,0)</f>
        <v>0</v>
      </c>
      <c r="BP296" s="10">
        <f>+IF($H296=BP$6,$G296,0)-IF($I296=BP$6,$G296,0)</f>
        <v>0</v>
      </c>
      <c r="BQ296" s="10">
        <f>+IF($H296=BQ$6,$G296,0)-IF($I296=BQ$6,$G296,0)</f>
        <v>0</v>
      </c>
      <c r="BR296" s="10">
        <f>SUM(J296:BQ296)</f>
        <v>0</v>
      </c>
    </row>
    <row r="297" spans="2:70" s="9" customFormat="1" x14ac:dyDescent="0.25">
      <c r="B297" s="16"/>
      <c r="C297" s="11"/>
      <c r="D297" s="11"/>
      <c r="E297" s="11">
        <f>ROUND(IF(D297='[1]Liste choix'!$C$8,0,IF($H297=$S$6,(C297/1.14975*0.05*0.5),C297/1.14975*0.05)),2)</f>
        <v>0</v>
      </c>
      <c r="F297" s="11">
        <f>ROUND(IF(D297='[1]Liste choix'!$C$8,0,IF($H297=$S$6,C297/1.14975*0.09975*0.5,C297/1.14975*0.09975)),2)</f>
        <v>0</v>
      </c>
      <c r="G297" s="11">
        <f>C297-E297-F297</f>
        <v>0</v>
      </c>
      <c r="J297" s="10">
        <f>+IF($H297=$J$6,$G297,0)-IF($I297=$J$6,$G297,0)</f>
        <v>0</v>
      </c>
      <c r="K297" s="10">
        <f>+IF($H297=K$6,$G297,0)-IF($I297=K$6,$G297,0)</f>
        <v>0</v>
      </c>
      <c r="L297" s="10">
        <f>+IF($H297=L$6,$G297,0)-IF($I297=L$6,$G297,0)</f>
        <v>0</v>
      </c>
      <c r="M297" s="10">
        <f>+IF($H297=M$6,$G297,0)-IF($I297=M$6,$G297,0)</f>
        <v>0</v>
      </c>
      <c r="N297" s="10">
        <f>+IF($H297=N$6,$G297,0)-IF($I297=N$6,$G297,0)</f>
        <v>0</v>
      </c>
      <c r="O297" s="10">
        <f>+IF($H297=O$6,$G297,0)-IF($I297=O$6,$G297,0)</f>
        <v>0</v>
      </c>
      <c r="P297" s="10">
        <f>+IF($H297=P$6,$G297,0)-IF($I297=P$6,$G297,0)</f>
        <v>0</v>
      </c>
      <c r="Q297" s="10">
        <f>+IF($H297=Q$6,$G297,0)-IF($I297=Q$6,$G297,0)</f>
        <v>0</v>
      </c>
      <c r="R297" s="10">
        <f>+IF($H297=R$6,$G297,0)-IF($I297=R$6,$G297,0)</f>
        <v>0</v>
      </c>
      <c r="S297" s="10">
        <f>+IF($H297=S$6,$G297,0)-IF($I297=S$6,$G297,0)</f>
        <v>0</v>
      </c>
      <c r="T297" s="10">
        <f>+IF($H297=T$6,$G297,0)-IF($I297=T$6,$G297,0)</f>
        <v>0</v>
      </c>
      <c r="U297" s="10">
        <f>+IF($H297=U$6,$G297,0)-IF($I297=U$6,$G297,0)</f>
        <v>0</v>
      </c>
      <c r="V297" s="10">
        <f>+IF($H297=V$6,$G297,0)-IF($I297=V$6,$G297,0)</f>
        <v>0</v>
      </c>
      <c r="W297" s="10">
        <f>+IF($H297=W$6,$G297,0)-IF($I297=W$6,$G297,0)</f>
        <v>0</v>
      </c>
      <c r="X297" s="10">
        <f>+IF($H297=X$6,$G297,0)-IF($I297=X$6,$G297,0)</f>
        <v>0</v>
      </c>
      <c r="Y297" s="10">
        <f>+IF($H297=Y$6,$G297,0)-IF($I297=Y$6,$G297,0)</f>
        <v>0</v>
      </c>
      <c r="Z297" s="10">
        <f>+IF($H297=Z$6,$G297,0)-IF($I297=Z$6,$G297,0)</f>
        <v>0</v>
      </c>
      <c r="AA297" s="10">
        <f>+IF($H297=AA$6,$G297,0)-IF($I297=AA$6,$G297,0)</f>
        <v>0</v>
      </c>
      <c r="AB297" s="10">
        <f>+IF($H297=AB$6,$G297,0)-IF($I297=AB$6,$G297,0)</f>
        <v>0</v>
      </c>
      <c r="AC297" s="10">
        <f>+IF($H297=AC$6,$G297,0)-IF($I297=AC$6,$G297,0)</f>
        <v>0</v>
      </c>
      <c r="AD297" s="10">
        <f>+IF($H297=AD$6,$G297,0)-IF($I297=AD$6,$G297,0)</f>
        <v>0</v>
      </c>
      <c r="AE297" s="10">
        <f>+IF($H297=AE$6,$G297,0)-IF($I297=AE$6,$G297,0)</f>
        <v>0</v>
      </c>
      <c r="AF297" s="10">
        <f>+IF($H297=AF$6,$G297,0)-IF($I297=AF$6,$G297,0)</f>
        <v>0</v>
      </c>
      <c r="AG297" s="10">
        <f>+IF($H297=AG$6,$C297,0)-IF($I297=AG$6,$C297,0)</f>
        <v>0</v>
      </c>
      <c r="AH297" s="10">
        <f>+IF($H297=AH$6,$C297,0)-IF($I297=AH$6,$C297,0)</f>
        <v>0</v>
      </c>
      <c r="AI297" s="10">
        <f>+IF($H297=AI$6,$C297,0)-IF($I297=AI$6,$C297,0)</f>
        <v>0</v>
      </c>
      <c r="AJ297" s="10">
        <f>+IF($H297=AJ$6,$C297,0)-IF($I297=AJ$6,$C297,0)</f>
        <v>0</v>
      </c>
      <c r="AK297" s="10">
        <f>IF(D297="payée",$E297,0)</f>
        <v>0</v>
      </c>
      <c r="AL297" s="10">
        <f>IF(D297="payée",$F297,0)</f>
        <v>0</v>
      </c>
      <c r="AM297" s="10">
        <f>IF(D297="perçue",-$E297,0)</f>
        <v>0</v>
      </c>
      <c r="AN297" s="10">
        <f>IF(D297="perçue",-$F297,0)</f>
        <v>0</v>
      </c>
      <c r="AO297" s="10">
        <f>+IF($H297=AO$6,$G297,0)-IF($I297=AO$6,$G297,0)</f>
        <v>0</v>
      </c>
      <c r="AP297" s="10">
        <f>+IF($H297=AP$6,$G297,0)-IF($I297=AP$6,$G297,0)</f>
        <v>0</v>
      </c>
      <c r="AQ297" s="10">
        <f>+IF($H297=AQ$6,$G297,0)-IF($I297=AQ$6,$G297,0)</f>
        <v>0</v>
      </c>
      <c r="AR297" s="10">
        <f>+IF($H297=AR$6,$G297,0)-IF($I297=AR$6,$G297,0)</f>
        <v>0</v>
      </c>
      <c r="AS297" s="10">
        <f>+IF($H297=AS$6,$G297,0)-IF($I297=AS$6,$G297,0)</f>
        <v>0</v>
      </c>
      <c r="AT297" s="10">
        <f>+IF($H297=AT$6,$G297,0)-IF($I297=AT$6,$G297,0)</f>
        <v>0</v>
      </c>
      <c r="AU297" s="10">
        <f>+IF($H297=AU$6,$G297,0)-IF($I297=AU$6,$G297,0)</f>
        <v>0</v>
      </c>
      <c r="AV297" s="10">
        <f>+IF($H297=AV$6,$G297,0)-IF($I297=AV$6,$G297,0)</f>
        <v>0</v>
      </c>
      <c r="AW297" s="10">
        <f>+IF($H297=AW$6,$G297,0)-IF($I297=AW$6,$G297,0)</f>
        <v>0</v>
      </c>
      <c r="AX297" s="10">
        <f>+IF($H297=AX$6,$G297,0)-IF($I297=AX$6,$G297,0)</f>
        <v>0</v>
      </c>
      <c r="AY297" s="10">
        <f>+IF($H297=AY$6,$G297,0)-IF($I297=AY$6,$G297,0)</f>
        <v>0</v>
      </c>
      <c r="AZ297" s="10">
        <f>+IF($H297=AZ$6,$G297,0)-IF($I297=AZ$6,$G297,0)</f>
        <v>0</v>
      </c>
      <c r="BA297" s="10">
        <f>+IF($H297=BA$6,$C297,0)-IF($I297=BA$6,$C297,0)</f>
        <v>0</v>
      </c>
      <c r="BB297" s="10">
        <f>+IF($H297=BB$6,$C297,0)-IF($I297=BB$6,$C297,0)</f>
        <v>0</v>
      </c>
      <c r="BC297" s="10">
        <f>+IF($H297=BC$6,$C297,0)-IF($I297=BC$6,$C297,0)</f>
        <v>0</v>
      </c>
      <c r="BD297" s="10">
        <f>+IF($H297=BD$6,$C297,0)-IF($I297=BD$6,$C297,0)</f>
        <v>0</v>
      </c>
      <c r="BE297" s="10">
        <f>+IF($H297=BE$6,$C297,0)-IF($I297=BE$6,$C297,0)</f>
        <v>0</v>
      </c>
      <c r="BF297" s="10">
        <f>+IF($H297=BF$6,$C297,0)-IF($I297=BF$6,$C297,0)</f>
        <v>0</v>
      </c>
      <c r="BG297" s="10">
        <f>+IF($H297=BG$6,$C297,0)-IF($I297=BG$6,$C297,0)</f>
        <v>0</v>
      </c>
      <c r="BH297" s="10">
        <f>+IF($H297=BH$6,$C297,0)-IF($I297=BH$6,$C297,0)</f>
        <v>0</v>
      </c>
      <c r="BI297" s="10">
        <f>+IF($H297=BI$6,$G297,0)-IF($I297=BI$6,$G297,0)</f>
        <v>0</v>
      </c>
      <c r="BJ297" s="10">
        <f>+IF($H297=BJ$6,$G297,0)-IF($I297=BJ$6,$G297,0)</f>
        <v>0</v>
      </c>
      <c r="BK297" s="10">
        <f>+IF($H297=BK$6,$G297,0)-IF($I297=BK$6,$G297,0)</f>
        <v>0</v>
      </c>
      <c r="BL297" s="10">
        <f>+IF($H297=BL$6,$G297,0)-IF($I297=BL$6,$G297,0)</f>
        <v>0</v>
      </c>
      <c r="BM297" s="10">
        <f>+IF($H297=BM$6,$G297,0)-IF($I297=BM$6,$G297,0)</f>
        <v>0</v>
      </c>
      <c r="BN297" s="10">
        <f>+IF($H297=BN$6,$G297,0)-IF($I297=BN$6,$G297,0)</f>
        <v>0</v>
      </c>
      <c r="BO297" s="10">
        <f>+IF($H297=BO$6,$G297,0)-IF($I297=BO$6,$G297,0)</f>
        <v>0</v>
      </c>
      <c r="BP297" s="10">
        <f>+IF($H297=BP$6,$G297,0)-IF($I297=BP$6,$G297,0)</f>
        <v>0</v>
      </c>
      <c r="BQ297" s="10">
        <f>+IF($H297=BQ$6,$G297,0)-IF($I297=BQ$6,$G297,0)</f>
        <v>0</v>
      </c>
      <c r="BR297" s="10">
        <f>SUM(J297:BQ297)</f>
        <v>0</v>
      </c>
    </row>
    <row r="298" spans="2:70" s="9" customFormat="1" x14ac:dyDescent="0.25">
      <c r="B298" s="16"/>
      <c r="C298" s="11"/>
      <c r="D298" s="11"/>
      <c r="E298" s="11">
        <f>ROUND(IF(D298='[1]Liste choix'!$C$8,0,IF($H298=$S$6,(C298/1.14975*0.05*0.5),C298/1.14975*0.05)),2)</f>
        <v>0</v>
      </c>
      <c r="F298" s="11">
        <f>ROUND(IF(D298='[1]Liste choix'!$C$8,0,IF($H298=$S$6,C298/1.14975*0.09975*0.5,C298/1.14975*0.09975)),2)</f>
        <v>0</v>
      </c>
      <c r="G298" s="11">
        <f>C298-E298-F298</f>
        <v>0</v>
      </c>
      <c r="J298" s="10">
        <f>+IF($H298=$J$6,$G298,0)-IF($I298=$J$6,$G298,0)</f>
        <v>0</v>
      </c>
      <c r="K298" s="10">
        <f>+IF($H298=K$6,$G298,0)-IF($I298=K$6,$G298,0)</f>
        <v>0</v>
      </c>
      <c r="L298" s="10">
        <f>+IF($H298=L$6,$G298,0)-IF($I298=L$6,$G298,0)</f>
        <v>0</v>
      </c>
      <c r="M298" s="10">
        <f>+IF($H298=M$6,$G298,0)-IF($I298=M$6,$G298,0)</f>
        <v>0</v>
      </c>
      <c r="N298" s="10">
        <f>+IF($H298=N$6,$G298,0)-IF($I298=N$6,$G298,0)</f>
        <v>0</v>
      </c>
      <c r="O298" s="10">
        <f>+IF($H298=O$6,$G298,0)-IF($I298=O$6,$G298,0)</f>
        <v>0</v>
      </c>
      <c r="P298" s="10">
        <f>+IF($H298=P$6,$G298,0)-IF($I298=P$6,$G298,0)</f>
        <v>0</v>
      </c>
      <c r="Q298" s="10">
        <f>+IF($H298=Q$6,$G298,0)-IF($I298=Q$6,$G298,0)</f>
        <v>0</v>
      </c>
      <c r="R298" s="10">
        <f>+IF($H298=R$6,$G298,0)-IF($I298=R$6,$G298,0)</f>
        <v>0</v>
      </c>
      <c r="S298" s="10">
        <f>+IF($H298=S$6,$G298,0)-IF($I298=S$6,$G298,0)</f>
        <v>0</v>
      </c>
      <c r="T298" s="10">
        <f>+IF($H298=T$6,$G298,0)-IF($I298=T$6,$G298,0)</f>
        <v>0</v>
      </c>
      <c r="U298" s="10">
        <f>+IF($H298=U$6,$G298,0)-IF($I298=U$6,$G298,0)</f>
        <v>0</v>
      </c>
      <c r="V298" s="10">
        <f>+IF($H298=V$6,$G298,0)-IF($I298=V$6,$G298,0)</f>
        <v>0</v>
      </c>
      <c r="W298" s="10">
        <f>+IF($H298=W$6,$G298,0)-IF($I298=W$6,$G298,0)</f>
        <v>0</v>
      </c>
      <c r="X298" s="10">
        <f>+IF($H298=X$6,$G298,0)-IF($I298=X$6,$G298,0)</f>
        <v>0</v>
      </c>
      <c r="Y298" s="10">
        <f>+IF($H298=Y$6,$G298,0)-IF($I298=Y$6,$G298,0)</f>
        <v>0</v>
      </c>
      <c r="Z298" s="10">
        <f>+IF($H298=Z$6,$G298,0)-IF($I298=Z$6,$G298,0)</f>
        <v>0</v>
      </c>
      <c r="AA298" s="10">
        <f>+IF($H298=AA$6,$G298,0)-IF($I298=AA$6,$G298,0)</f>
        <v>0</v>
      </c>
      <c r="AB298" s="10">
        <f>+IF($H298=AB$6,$G298,0)-IF($I298=AB$6,$G298,0)</f>
        <v>0</v>
      </c>
      <c r="AC298" s="10">
        <f>+IF($H298=AC$6,$G298,0)-IF($I298=AC$6,$G298,0)</f>
        <v>0</v>
      </c>
      <c r="AD298" s="10">
        <f>+IF($H298=AD$6,$G298,0)-IF($I298=AD$6,$G298,0)</f>
        <v>0</v>
      </c>
      <c r="AE298" s="10">
        <f>+IF($H298=AE$6,$G298,0)-IF($I298=AE$6,$G298,0)</f>
        <v>0</v>
      </c>
      <c r="AF298" s="10">
        <f>+IF($H298=AF$6,$G298,0)-IF($I298=AF$6,$G298,0)</f>
        <v>0</v>
      </c>
      <c r="AG298" s="10">
        <f>+IF($H298=AG$6,$C298,0)-IF($I298=AG$6,$C298,0)</f>
        <v>0</v>
      </c>
      <c r="AH298" s="10">
        <f>+IF($H298=AH$6,$C298,0)-IF($I298=AH$6,$C298,0)</f>
        <v>0</v>
      </c>
      <c r="AI298" s="10">
        <f>+IF($H298=AI$6,$C298,0)-IF($I298=AI$6,$C298,0)</f>
        <v>0</v>
      </c>
      <c r="AJ298" s="10">
        <f>+IF($H298=AJ$6,$C298,0)-IF($I298=AJ$6,$C298,0)</f>
        <v>0</v>
      </c>
      <c r="AK298" s="10">
        <f>IF(D298="payée",$E298,0)</f>
        <v>0</v>
      </c>
      <c r="AL298" s="10">
        <f>IF(D298="payée",$F298,0)</f>
        <v>0</v>
      </c>
      <c r="AM298" s="10">
        <f>IF(D298="perçue",-$E298,0)</f>
        <v>0</v>
      </c>
      <c r="AN298" s="10">
        <f>IF(D298="perçue",-$F298,0)</f>
        <v>0</v>
      </c>
      <c r="AO298" s="10">
        <f>+IF($H298=AO$6,$G298,0)-IF($I298=AO$6,$G298,0)</f>
        <v>0</v>
      </c>
      <c r="AP298" s="10">
        <f>+IF($H298=AP$6,$G298,0)-IF($I298=AP$6,$G298,0)</f>
        <v>0</v>
      </c>
      <c r="AQ298" s="10">
        <f>+IF($H298=AQ$6,$G298,0)-IF($I298=AQ$6,$G298,0)</f>
        <v>0</v>
      </c>
      <c r="AR298" s="10">
        <f>+IF($H298=AR$6,$G298,0)-IF($I298=AR$6,$G298,0)</f>
        <v>0</v>
      </c>
      <c r="AS298" s="10">
        <f>+IF($H298=AS$6,$G298,0)-IF($I298=AS$6,$G298,0)</f>
        <v>0</v>
      </c>
      <c r="AT298" s="10">
        <f>+IF($H298=AT$6,$G298,0)-IF($I298=AT$6,$G298,0)</f>
        <v>0</v>
      </c>
      <c r="AU298" s="10">
        <f>+IF($H298=AU$6,$G298,0)-IF($I298=AU$6,$G298,0)</f>
        <v>0</v>
      </c>
      <c r="AV298" s="10">
        <f>+IF($H298=AV$6,$G298,0)-IF($I298=AV$6,$G298,0)</f>
        <v>0</v>
      </c>
      <c r="AW298" s="10">
        <f>+IF($H298=AW$6,$G298,0)-IF($I298=AW$6,$G298,0)</f>
        <v>0</v>
      </c>
      <c r="AX298" s="10">
        <f>+IF($H298=AX$6,$G298,0)-IF($I298=AX$6,$G298,0)</f>
        <v>0</v>
      </c>
      <c r="AY298" s="10">
        <f>+IF($H298=AY$6,$G298,0)-IF($I298=AY$6,$G298,0)</f>
        <v>0</v>
      </c>
      <c r="AZ298" s="10">
        <f>+IF($H298=AZ$6,$G298,0)-IF($I298=AZ$6,$G298,0)</f>
        <v>0</v>
      </c>
      <c r="BA298" s="10">
        <f>+IF($H298=BA$6,$C298,0)-IF($I298=BA$6,$C298,0)</f>
        <v>0</v>
      </c>
      <c r="BB298" s="10">
        <f>+IF($H298=BB$6,$C298,0)-IF($I298=BB$6,$C298,0)</f>
        <v>0</v>
      </c>
      <c r="BC298" s="10">
        <f>+IF($H298=BC$6,$C298,0)-IF($I298=BC$6,$C298,0)</f>
        <v>0</v>
      </c>
      <c r="BD298" s="10">
        <f>+IF($H298=BD$6,$C298,0)-IF($I298=BD$6,$C298,0)</f>
        <v>0</v>
      </c>
      <c r="BE298" s="10">
        <f>+IF($H298=BE$6,$C298,0)-IF($I298=BE$6,$C298,0)</f>
        <v>0</v>
      </c>
      <c r="BF298" s="10">
        <f>+IF($H298=BF$6,$C298,0)-IF($I298=BF$6,$C298,0)</f>
        <v>0</v>
      </c>
      <c r="BG298" s="10">
        <f>+IF($H298=BG$6,$C298,0)-IF($I298=BG$6,$C298,0)</f>
        <v>0</v>
      </c>
      <c r="BH298" s="10">
        <f>+IF($H298=BH$6,$C298,0)-IF($I298=BH$6,$C298,0)</f>
        <v>0</v>
      </c>
      <c r="BI298" s="10">
        <f>+IF($H298=BI$6,$G298,0)-IF($I298=BI$6,$G298,0)</f>
        <v>0</v>
      </c>
      <c r="BJ298" s="10">
        <f>+IF($H298=BJ$6,$G298,0)-IF($I298=BJ$6,$G298,0)</f>
        <v>0</v>
      </c>
      <c r="BK298" s="10">
        <f>+IF($H298=BK$6,$G298,0)-IF($I298=BK$6,$G298,0)</f>
        <v>0</v>
      </c>
      <c r="BL298" s="10">
        <f>+IF($H298=BL$6,$G298,0)-IF($I298=BL$6,$G298,0)</f>
        <v>0</v>
      </c>
      <c r="BM298" s="10">
        <f>+IF($H298=BM$6,$G298,0)-IF($I298=BM$6,$G298,0)</f>
        <v>0</v>
      </c>
      <c r="BN298" s="10">
        <f>+IF($H298=BN$6,$G298,0)-IF($I298=BN$6,$G298,0)</f>
        <v>0</v>
      </c>
      <c r="BO298" s="10">
        <f>+IF($H298=BO$6,$G298,0)-IF($I298=BO$6,$G298,0)</f>
        <v>0</v>
      </c>
      <c r="BP298" s="10">
        <f>+IF($H298=BP$6,$G298,0)-IF($I298=BP$6,$G298,0)</f>
        <v>0</v>
      </c>
      <c r="BQ298" s="10">
        <f>+IF($H298=BQ$6,$G298,0)-IF($I298=BQ$6,$G298,0)</f>
        <v>0</v>
      </c>
      <c r="BR298" s="10">
        <f>SUM(J298:BQ298)</f>
        <v>0</v>
      </c>
    </row>
    <row r="299" spans="2:70" s="9" customFormat="1" x14ac:dyDescent="0.25">
      <c r="B299" s="16"/>
      <c r="C299" s="11"/>
      <c r="D299" s="11"/>
      <c r="E299" s="11">
        <f>ROUND(IF(D299='[1]Liste choix'!$C$8,0,IF($H299=$S$6,(C299/1.14975*0.05*0.5),C299/1.14975*0.05)),2)</f>
        <v>0</v>
      </c>
      <c r="F299" s="11">
        <f>ROUND(IF(D299='[1]Liste choix'!$C$8,0,IF($H299=$S$6,C299/1.14975*0.09975*0.5,C299/1.14975*0.09975)),2)</f>
        <v>0</v>
      </c>
      <c r="G299" s="11">
        <f>C299-E299-F299</f>
        <v>0</v>
      </c>
      <c r="J299" s="10">
        <f>+IF($H299=$J$6,$G299,0)-IF($I299=$J$6,$G299,0)</f>
        <v>0</v>
      </c>
      <c r="K299" s="10">
        <f>+IF($H299=K$6,$G299,0)-IF($I299=K$6,$G299,0)</f>
        <v>0</v>
      </c>
      <c r="L299" s="10">
        <f>+IF($H299=L$6,$G299,0)-IF($I299=L$6,$G299,0)</f>
        <v>0</v>
      </c>
      <c r="M299" s="10">
        <f>+IF($H299=M$6,$G299,0)-IF($I299=M$6,$G299,0)</f>
        <v>0</v>
      </c>
      <c r="N299" s="10">
        <f>+IF($H299=N$6,$G299,0)-IF($I299=N$6,$G299,0)</f>
        <v>0</v>
      </c>
      <c r="O299" s="10">
        <f>+IF($H299=O$6,$G299,0)-IF($I299=O$6,$G299,0)</f>
        <v>0</v>
      </c>
      <c r="P299" s="10">
        <f>+IF($H299=P$6,$G299,0)-IF($I299=P$6,$G299,0)</f>
        <v>0</v>
      </c>
      <c r="Q299" s="10">
        <f>+IF($H299=Q$6,$G299,0)-IF($I299=Q$6,$G299,0)</f>
        <v>0</v>
      </c>
      <c r="R299" s="10">
        <f>+IF($H299=R$6,$G299,0)-IF($I299=R$6,$G299,0)</f>
        <v>0</v>
      </c>
      <c r="S299" s="10">
        <f>+IF($H299=S$6,$G299,0)-IF($I299=S$6,$G299,0)</f>
        <v>0</v>
      </c>
      <c r="T299" s="10">
        <f>+IF($H299=T$6,$G299,0)-IF($I299=T$6,$G299,0)</f>
        <v>0</v>
      </c>
      <c r="U299" s="10">
        <f>+IF($H299=U$6,$G299,0)-IF($I299=U$6,$G299,0)</f>
        <v>0</v>
      </c>
      <c r="V299" s="10">
        <f>+IF($H299=V$6,$G299,0)-IF($I299=V$6,$G299,0)</f>
        <v>0</v>
      </c>
      <c r="W299" s="10">
        <f>+IF($H299=W$6,$G299,0)-IF($I299=W$6,$G299,0)</f>
        <v>0</v>
      </c>
      <c r="X299" s="10">
        <f>+IF($H299=X$6,$G299,0)-IF($I299=X$6,$G299,0)</f>
        <v>0</v>
      </c>
      <c r="Y299" s="10">
        <f>+IF($H299=Y$6,$G299,0)-IF($I299=Y$6,$G299,0)</f>
        <v>0</v>
      </c>
      <c r="Z299" s="10">
        <f>+IF($H299=Z$6,$G299,0)-IF($I299=Z$6,$G299,0)</f>
        <v>0</v>
      </c>
      <c r="AA299" s="10">
        <f>+IF($H299=AA$6,$G299,0)-IF($I299=AA$6,$G299,0)</f>
        <v>0</v>
      </c>
      <c r="AB299" s="10">
        <f>+IF($H299=AB$6,$G299,0)-IF($I299=AB$6,$G299,0)</f>
        <v>0</v>
      </c>
      <c r="AC299" s="10">
        <f>+IF($H299=AC$6,$G299,0)-IF($I299=AC$6,$G299,0)</f>
        <v>0</v>
      </c>
      <c r="AD299" s="10">
        <f>+IF($H299=AD$6,$G299,0)-IF($I299=AD$6,$G299,0)</f>
        <v>0</v>
      </c>
      <c r="AE299" s="10">
        <f>+IF($H299=AE$6,$G299,0)-IF($I299=AE$6,$G299,0)</f>
        <v>0</v>
      </c>
      <c r="AF299" s="10">
        <f>+IF($H299=AF$6,$G299,0)-IF($I299=AF$6,$G299,0)</f>
        <v>0</v>
      </c>
      <c r="AG299" s="10">
        <f>+IF($H299=AG$6,$C299,0)-IF($I299=AG$6,$C299,0)</f>
        <v>0</v>
      </c>
      <c r="AH299" s="10">
        <f>+IF($H299=AH$6,$C299,0)-IF($I299=AH$6,$C299,0)</f>
        <v>0</v>
      </c>
      <c r="AI299" s="10">
        <f>+IF($H299=AI$6,$C299,0)-IF($I299=AI$6,$C299,0)</f>
        <v>0</v>
      </c>
      <c r="AJ299" s="10">
        <f>+IF($H299=AJ$6,$C299,0)-IF($I299=AJ$6,$C299,0)</f>
        <v>0</v>
      </c>
      <c r="AK299" s="10">
        <f>IF(D299="payée",$E299,0)</f>
        <v>0</v>
      </c>
      <c r="AL299" s="10">
        <f>IF(D299="payée",$F299,0)</f>
        <v>0</v>
      </c>
      <c r="AM299" s="10">
        <f>IF(D299="perçue",-$E299,0)</f>
        <v>0</v>
      </c>
      <c r="AN299" s="10">
        <f>IF(D299="perçue",-$F299,0)</f>
        <v>0</v>
      </c>
      <c r="AO299" s="10">
        <f>+IF($H299=AO$6,$G299,0)-IF($I299=AO$6,$G299,0)</f>
        <v>0</v>
      </c>
      <c r="AP299" s="10">
        <f>+IF($H299=AP$6,$G299,0)-IF($I299=AP$6,$G299,0)</f>
        <v>0</v>
      </c>
      <c r="AQ299" s="10">
        <f>+IF($H299=AQ$6,$G299,0)-IF($I299=AQ$6,$G299,0)</f>
        <v>0</v>
      </c>
      <c r="AR299" s="10">
        <f>+IF($H299=AR$6,$G299,0)-IF($I299=AR$6,$G299,0)</f>
        <v>0</v>
      </c>
      <c r="AS299" s="10">
        <f>+IF($H299=AS$6,$G299,0)-IF($I299=AS$6,$G299,0)</f>
        <v>0</v>
      </c>
      <c r="AT299" s="10">
        <f>+IF($H299=AT$6,$G299,0)-IF($I299=AT$6,$G299,0)</f>
        <v>0</v>
      </c>
      <c r="AU299" s="10">
        <f>+IF($H299=AU$6,$G299,0)-IF($I299=AU$6,$G299,0)</f>
        <v>0</v>
      </c>
      <c r="AV299" s="10">
        <f>+IF($H299=AV$6,$G299,0)-IF($I299=AV$6,$G299,0)</f>
        <v>0</v>
      </c>
      <c r="AW299" s="10">
        <f>+IF($H299=AW$6,$G299,0)-IF($I299=AW$6,$G299,0)</f>
        <v>0</v>
      </c>
      <c r="AX299" s="10">
        <f>+IF($H299=AX$6,$G299,0)-IF($I299=AX$6,$G299,0)</f>
        <v>0</v>
      </c>
      <c r="AY299" s="10">
        <f>+IF($H299=AY$6,$G299,0)-IF($I299=AY$6,$G299,0)</f>
        <v>0</v>
      </c>
      <c r="AZ299" s="10">
        <f>+IF($H299=AZ$6,$G299,0)-IF($I299=AZ$6,$G299,0)</f>
        <v>0</v>
      </c>
      <c r="BA299" s="10">
        <f>+IF($H299=BA$6,$C299,0)-IF($I299=BA$6,$C299,0)</f>
        <v>0</v>
      </c>
      <c r="BB299" s="10">
        <f>+IF($H299=BB$6,$C299,0)-IF($I299=BB$6,$C299,0)</f>
        <v>0</v>
      </c>
      <c r="BC299" s="10">
        <f>+IF($H299=BC$6,$C299,0)-IF($I299=BC$6,$C299,0)</f>
        <v>0</v>
      </c>
      <c r="BD299" s="10">
        <f>+IF($H299=BD$6,$C299,0)-IF($I299=BD$6,$C299,0)</f>
        <v>0</v>
      </c>
      <c r="BE299" s="10">
        <f>+IF($H299=BE$6,$C299,0)-IF($I299=BE$6,$C299,0)</f>
        <v>0</v>
      </c>
      <c r="BF299" s="10">
        <f>+IF($H299=BF$6,$C299,0)-IF($I299=BF$6,$C299,0)</f>
        <v>0</v>
      </c>
      <c r="BG299" s="10">
        <f>+IF($H299=BG$6,$C299,0)-IF($I299=BG$6,$C299,0)</f>
        <v>0</v>
      </c>
      <c r="BH299" s="10">
        <f>+IF($H299=BH$6,$C299,0)-IF($I299=BH$6,$C299,0)</f>
        <v>0</v>
      </c>
      <c r="BI299" s="10">
        <f>+IF($H299=BI$6,$G299,0)-IF($I299=BI$6,$G299,0)</f>
        <v>0</v>
      </c>
      <c r="BJ299" s="10">
        <f>+IF($H299=BJ$6,$G299,0)-IF($I299=BJ$6,$G299,0)</f>
        <v>0</v>
      </c>
      <c r="BK299" s="10">
        <f>+IF($H299=BK$6,$G299,0)-IF($I299=BK$6,$G299,0)</f>
        <v>0</v>
      </c>
      <c r="BL299" s="10">
        <f>+IF($H299=BL$6,$G299,0)-IF($I299=BL$6,$G299,0)</f>
        <v>0</v>
      </c>
      <c r="BM299" s="10">
        <f>+IF($H299=BM$6,$G299,0)-IF($I299=BM$6,$G299,0)</f>
        <v>0</v>
      </c>
      <c r="BN299" s="10">
        <f>+IF($H299=BN$6,$G299,0)-IF($I299=BN$6,$G299,0)</f>
        <v>0</v>
      </c>
      <c r="BO299" s="10">
        <f>+IF($H299=BO$6,$G299,0)-IF($I299=BO$6,$G299,0)</f>
        <v>0</v>
      </c>
      <c r="BP299" s="10">
        <f>+IF($H299=BP$6,$G299,0)-IF($I299=BP$6,$G299,0)</f>
        <v>0</v>
      </c>
      <c r="BQ299" s="10">
        <f>+IF($H299=BQ$6,$G299,0)-IF($I299=BQ$6,$G299,0)</f>
        <v>0</v>
      </c>
      <c r="BR299" s="10">
        <f>SUM(J299:BQ299)</f>
        <v>0</v>
      </c>
    </row>
    <row r="300" spans="2:70" s="9" customFormat="1" x14ac:dyDescent="0.25">
      <c r="B300" s="16"/>
      <c r="C300" s="11"/>
      <c r="D300" s="11"/>
      <c r="E300" s="11">
        <f>ROUND(IF(D300='[1]Liste choix'!$C$8,0,IF($H300=$S$6,(C300/1.14975*0.05*0.5),C300/1.14975*0.05)),2)</f>
        <v>0</v>
      </c>
      <c r="F300" s="11">
        <f>ROUND(IF(D300='[1]Liste choix'!$C$8,0,IF($H300=$S$6,C300/1.14975*0.09975*0.5,C300/1.14975*0.09975)),2)</f>
        <v>0</v>
      </c>
      <c r="G300" s="11">
        <f>C300-E300-F300</f>
        <v>0</v>
      </c>
      <c r="J300" s="10">
        <f>+IF($H300=$J$6,$G300,0)-IF($I300=$J$6,$G300,0)</f>
        <v>0</v>
      </c>
      <c r="K300" s="10">
        <f>+IF($H300=K$6,$G300,0)-IF($I300=K$6,$G300,0)</f>
        <v>0</v>
      </c>
      <c r="L300" s="10">
        <f>+IF($H300=L$6,$G300,0)-IF($I300=L$6,$G300,0)</f>
        <v>0</v>
      </c>
      <c r="M300" s="10">
        <f>+IF($H300=M$6,$G300,0)-IF($I300=M$6,$G300,0)</f>
        <v>0</v>
      </c>
      <c r="N300" s="10">
        <f>+IF($H300=N$6,$G300,0)-IF($I300=N$6,$G300,0)</f>
        <v>0</v>
      </c>
      <c r="O300" s="10">
        <f>+IF($H300=O$6,$G300,0)-IF($I300=O$6,$G300,0)</f>
        <v>0</v>
      </c>
      <c r="P300" s="10">
        <f>+IF($H300=P$6,$G300,0)-IF($I300=P$6,$G300,0)</f>
        <v>0</v>
      </c>
      <c r="Q300" s="10">
        <f>+IF($H300=Q$6,$G300,0)-IF($I300=Q$6,$G300,0)</f>
        <v>0</v>
      </c>
      <c r="R300" s="10">
        <f>+IF($H300=R$6,$G300,0)-IF($I300=R$6,$G300,0)</f>
        <v>0</v>
      </c>
      <c r="S300" s="10">
        <f>+IF($H300=S$6,$G300,0)-IF($I300=S$6,$G300,0)</f>
        <v>0</v>
      </c>
      <c r="T300" s="10">
        <f>+IF($H300=T$6,$G300,0)-IF($I300=T$6,$G300,0)</f>
        <v>0</v>
      </c>
      <c r="U300" s="10">
        <f>+IF($H300=U$6,$G300,0)-IF($I300=U$6,$G300,0)</f>
        <v>0</v>
      </c>
      <c r="V300" s="10">
        <f>+IF($H300=V$6,$G300,0)-IF($I300=V$6,$G300,0)</f>
        <v>0</v>
      </c>
      <c r="W300" s="10">
        <f>+IF($H300=W$6,$G300,0)-IF($I300=W$6,$G300,0)</f>
        <v>0</v>
      </c>
      <c r="X300" s="10">
        <f>+IF($H300=X$6,$G300,0)-IF($I300=X$6,$G300,0)</f>
        <v>0</v>
      </c>
      <c r="Y300" s="10">
        <f>+IF($H300=Y$6,$G300,0)-IF($I300=Y$6,$G300,0)</f>
        <v>0</v>
      </c>
      <c r="Z300" s="10">
        <f>+IF($H300=Z$6,$G300,0)-IF($I300=Z$6,$G300,0)</f>
        <v>0</v>
      </c>
      <c r="AA300" s="10">
        <f>+IF($H300=AA$6,$G300,0)-IF($I300=AA$6,$G300,0)</f>
        <v>0</v>
      </c>
      <c r="AB300" s="10">
        <f>+IF($H300=AB$6,$G300,0)-IF($I300=AB$6,$G300,0)</f>
        <v>0</v>
      </c>
      <c r="AC300" s="10">
        <f>+IF($H300=AC$6,$G300,0)-IF($I300=AC$6,$G300,0)</f>
        <v>0</v>
      </c>
      <c r="AD300" s="10">
        <f>+IF($H300=AD$6,$G300,0)-IF($I300=AD$6,$G300,0)</f>
        <v>0</v>
      </c>
      <c r="AE300" s="10">
        <f>+IF($H300=AE$6,$G300,0)-IF($I300=AE$6,$G300,0)</f>
        <v>0</v>
      </c>
      <c r="AF300" s="10">
        <f>+IF($H300=AF$6,$G300,0)-IF($I300=AF$6,$G300,0)</f>
        <v>0</v>
      </c>
      <c r="AG300" s="10">
        <f>+IF($H300=AG$6,$C300,0)-IF($I300=AG$6,$C300,0)</f>
        <v>0</v>
      </c>
      <c r="AH300" s="10">
        <f>+IF($H300=AH$6,$C300,0)-IF($I300=AH$6,$C300,0)</f>
        <v>0</v>
      </c>
      <c r="AI300" s="10">
        <f>+IF($H300=AI$6,$C300,0)-IF($I300=AI$6,$C300,0)</f>
        <v>0</v>
      </c>
      <c r="AJ300" s="10">
        <f>+IF($H300=AJ$6,$C300,0)-IF($I300=AJ$6,$C300,0)</f>
        <v>0</v>
      </c>
      <c r="AK300" s="10">
        <f>IF(D300="payée",$E300,0)</f>
        <v>0</v>
      </c>
      <c r="AL300" s="10">
        <f>IF(D300="payée",$F300,0)</f>
        <v>0</v>
      </c>
      <c r="AM300" s="10">
        <f>IF(D300="perçue",-$E300,0)</f>
        <v>0</v>
      </c>
      <c r="AN300" s="10">
        <f>IF(D300="perçue",-$F300,0)</f>
        <v>0</v>
      </c>
      <c r="AO300" s="10">
        <f>+IF($H300=AO$6,$G300,0)-IF($I300=AO$6,$G300,0)</f>
        <v>0</v>
      </c>
      <c r="AP300" s="10">
        <f>+IF($H300=AP$6,$G300,0)-IF($I300=AP$6,$G300,0)</f>
        <v>0</v>
      </c>
      <c r="AQ300" s="10">
        <f>+IF($H300=AQ$6,$G300,0)-IF($I300=AQ$6,$G300,0)</f>
        <v>0</v>
      </c>
      <c r="AR300" s="10">
        <f>+IF($H300=AR$6,$G300,0)-IF($I300=AR$6,$G300,0)</f>
        <v>0</v>
      </c>
      <c r="AS300" s="10">
        <f>+IF($H300=AS$6,$G300,0)-IF($I300=AS$6,$G300,0)</f>
        <v>0</v>
      </c>
      <c r="AT300" s="10">
        <f>+IF($H300=AT$6,$G300,0)-IF($I300=AT$6,$G300,0)</f>
        <v>0</v>
      </c>
      <c r="AU300" s="10">
        <f>+IF($H300=AU$6,$G300,0)-IF($I300=AU$6,$G300,0)</f>
        <v>0</v>
      </c>
      <c r="AV300" s="10">
        <f>+IF($H300=AV$6,$G300,0)-IF($I300=AV$6,$G300,0)</f>
        <v>0</v>
      </c>
      <c r="AW300" s="10">
        <f>+IF($H300=AW$6,$G300,0)-IF($I300=AW$6,$G300,0)</f>
        <v>0</v>
      </c>
      <c r="AX300" s="10">
        <f>+IF($H300=AX$6,$G300,0)-IF($I300=AX$6,$G300,0)</f>
        <v>0</v>
      </c>
      <c r="AY300" s="10">
        <f>+IF($H300=AY$6,$G300,0)-IF($I300=AY$6,$G300,0)</f>
        <v>0</v>
      </c>
      <c r="AZ300" s="10">
        <f>+IF($H300=AZ$6,$G300,0)-IF($I300=AZ$6,$G300,0)</f>
        <v>0</v>
      </c>
      <c r="BA300" s="10">
        <f>+IF($H300=BA$6,$C300,0)-IF($I300=BA$6,$C300,0)</f>
        <v>0</v>
      </c>
      <c r="BB300" s="10">
        <f>+IF($H300=BB$6,$C300,0)-IF($I300=BB$6,$C300,0)</f>
        <v>0</v>
      </c>
      <c r="BC300" s="10">
        <f>+IF($H300=BC$6,$C300,0)-IF($I300=BC$6,$C300,0)</f>
        <v>0</v>
      </c>
      <c r="BD300" s="10">
        <f>+IF($H300=BD$6,$C300,0)-IF($I300=BD$6,$C300,0)</f>
        <v>0</v>
      </c>
      <c r="BE300" s="10">
        <f>+IF($H300=BE$6,$C300,0)-IF($I300=BE$6,$C300,0)</f>
        <v>0</v>
      </c>
      <c r="BF300" s="10">
        <f>+IF($H300=BF$6,$C300,0)-IF($I300=BF$6,$C300,0)</f>
        <v>0</v>
      </c>
      <c r="BG300" s="10">
        <f>+IF($H300=BG$6,$C300,0)-IF($I300=BG$6,$C300,0)</f>
        <v>0</v>
      </c>
      <c r="BH300" s="10">
        <f>+IF($H300=BH$6,$C300,0)-IF($I300=BH$6,$C300,0)</f>
        <v>0</v>
      </c>
      <c r="BI300" s="10">
        <f>+IF($H300=BI$6,$G300,0)-IF($I300=BI$6,$G300,0)</f>
        <v>0</v>
      </c>
      <c r="BJ300" s="10">
        <f>+IF($H300=BJ$6,$G300,0)-IF($I300=BJ$6,$G300,0)</f>
        <v>0</v>
      </c>
      <c r="BK300" s="10">
        <f>+IF($H300=BK$6,$G300,0)-IF($I300=BK$6,$G300,0)</f>
        <v>0</v>
      </c>
      <c r="BL300" s="10">
        <f>+IF($H300=BL$6,$G300,0)-IF($I300=BL$6,$G300,0)</f>
        <v>0</v>
      </c>
      <c r="BM300" s="10">
        <f>+IF($H300=BM$6,$G300,0)-IF($I300=BM$6,$G300,0)</f>
        <v>0</v>
      </c>
      <c r="BN300" s="10">
        <f>+IF($H300=BN$6,$G300,0)-IF($I300=BN$6,$G300,0)</f>
        <v>0</v>
      </c>
      <c r="BO300" s="10">
        <f>+IF($H300=BO$6,$G300,0)-IF($I300=BO$6,$G300,0)</f>
        <v>0</v>
      </c>
      <c r="BP300" s="10">
        <f>+IF($H300=BP$6,$G300,0)-IF($I300=BP$6,$G300,0)</f>
        <v>0</v>
      </c>
      <c r="BQ300" s="10">
        <f>+IF($H300=BQ$6,$G300,0)-IF($I300=BQ$6,$G300,0)</f>
        <v>0</v>
      </c>
      <c r="BR300" s="10">
        <f>SUM(J300:BQ300)</f>
        <v>0</v>
      </c>
    </row>
    <row r="301" spans="2:70" s="9" customFormat="1" x14ac:dyDescent="0.25">
      <c r="B301" s="16"/>
      <c r="C301" s="11"/>
      <c r="D301" s="11"/>
      <c r="E301" s="11">
        <f>ROUND(IF(D301='[1]Liste choix'!$C$8,0,IF($H301=$S$6,(C301/1.14975*0.05*0.5),C301/1.14975*0.05)),2)</f>
        <v>0</v>
      </c>
      <c r="F301" s="11">
        <f>ROUND(IF(D301='[1]Liste choix'!$C$8,0,IF($H301=$S$6,C301/1.14975*0.09975*0.5,C301/1.14975*0.09975)),2)</f>
        <v>0</v>
      </c>
      <c r="G301" s="11">
        <f>C301-E301-F301</f>
        <v>0</v>
      </c>
      <c r="J301" s="10">
        <f>+IF($H301=$J$6,$G301,0)-IF($I301=$J$6,$G301,0)</f>
        <v>0</v>
      </c>
      <c r="K301" s="10">
        <f>+IF($H301=K$6,$G301,0)-IF($I301=K$6,$G301,0)</f>
        <v>0</v>
      </c>
      <c r="L301" s="10">
        <f>+IF($H301=L$6,$G301,0)-IF($I301=L$6,$G301,0)</f>
        <v>0</v>
      </c>
      <c r="M301" s="10">
        <f>+IF($H301=M$6,$G301,0)-IF($I301=M$6,$G301,0)</f>
        <v>0</v>
      </c>
      <c r="N301" s="10">
        <f>+IF($H301=N$6,$G301,0)-IF($I301=N$6,$G301,0)</f>
        <v>0</v>
      </c>
      <c r="O301" s="10">
        <f>+IF($H301=O$6,$G301,0)-IF($I301=O$6,$G301,0)</f>
        <v>0</v>
      </c>
      <c r="P301" s="10">
        <f>+IF($H301=P$6,$G301,0)-IF($I301=P$6,$G301,0)</f>
        <v>0</v>
      </c>
      <c r="Q301" s="10">
        <f>+IF($H301=Q$6,$G301,0)-IF($I301=Q$6,$G301,0)</f>
        <v>0</v>
      </c>
      <c r="R301" s="10">
        <f>+IF($H301=R$6,$G301,0)-IF($I301=R$6,$G301,0)</f>
        <v>0</v>
      </c>
      <c r="S301" s="10">
        <f>+IF($H301=S$6,$G301,0)-IF($I301=S$6,$G301,0)</f>
        <v>0</v>
      </c>
      <c r="T301" s="10">
        <f>+IF($H301=T$6,$G301,0)-IF($I301=T$6,$G301,0)</f>
        <v>0</v>
      </c>
      <c r="U301" s="10">
        <f>+IF($H301=U$6,$G301,0)-IF($I301=U$6,$G301,0)</f>
        <v>0</v>
      </c>
      <c r="V301" s="10">
        <f>+IF($H301=V$6,$G301,0)-IF($I301=V$6,$G301,0)</f>
        <v>0</v>
      </c>
      <c r="W301" s="10">
        <f>+IF($H301=W$6,$G301,0)-IF($I301=W$6,$G301,0)</f>
        <v>0</v>
      </c>
      <c r="X301" s="10">
        <f>+IF($H301=X$6,$G301,0)-IF($I301=X$6,$G301,0)</f>
        <v>0</v>
      </c>
      <c r="Y301" s="10">
        <f>+IF($H301=Y$6,$G301,0)-IF($I301=Y$6,$G301,0)</f>
        <v>0</v>
      </c>
      <c r="Z301" s="10">
        <f>+IF($H301=Z$6,$G301,0)-IF($I301=Z$6,$G301,0)</f>
        <v>0</v>
      </c>
      <c r="AA301" s="10">
        <f>+IF($H301=AA$6,$G301,0)-IF($I301=AA$6,$G301,0)</f>
        <v>0</v>
      </c>
      <c r="AB301" s="10">
        <f>+IF($H301=AB$6,$G301,0)-IF($I301=AB$6,$G301,0)</f>
        <v>0</v>
      </c>
      <c r="AC301" s="10">
        <f>+IF($H301=AC$6,$G301,0)-IF($I301=AC$6,$G301,0)</f>
        <v>0</v>
      </c>
      <c r="AD301" s="10">
        <f>+IF($H301=AD$6,$G301,0)-IF($I301=AD$6,$G301,0)</f>
        <v>0</v>
      </c>
      <c r="AE301" s="10">
        <f>+IF($H301=AE$6,$G301,0)-IF($I301=AE$6,$G301,0)</f>
        <v>0</v>
      </c>
      <c r="AF301" s="10">
        <f>+IF($H301=AF$6,$G301,0)-IF($I301=AF$6,$G301,0)</f>
        <v>0</v>
      </c>
      <c r="AG301" s="10">
        <f>+IF($H301=AG$6,$C301,0)-IF($I301=AG$6,$C301,0)</f>
        <v>0</v>
      </c>
      <c r="AH301" s="10">
        <f>+IF($H301=AH$6,$C301,0)-IF($I301=AH$6,$C301,0)</f>
        <v>0</v>
      </c>
      <c r="AI301" s="10">
        <f>+IF($H301=AI$6,$C301,0)-IF($I301=AI$6,$C301,0)</f>
        <v>0</v>
      </c>
      <c r="AJ301" s="10">
        <f>+IF($H301=AJ$6,$C301,0)-IF($I301=AJ$6,$C301,0)</f>
        <v>0</v>
      </c>
      <c r="AK301" s="10">
        <f>IF(D301="payée",$E301,0)</f>
        <v>0</v>
      </c>
      <c r="AL301" s="10">
        <f>IF(D301="payée",$F301,0)</f>
        <v>0</v>
      </c>
      <c r="AM301" s="10">
        <f>IF(D301="perçue",-$E301,0)</f>
        <v>0</v>
      </c>
      <c r="AN301" s="10">
        <f>IF(D301="perçue",-$F301,0)</f>
        <v>0</v>
      </c>
      <c r="AO301" s="10">
        <f>+IF($H301=AO$6,$G301,0)-IF($I301=AO$6,$G301,0)</f>
        <v>0</v>
      </c>
      <c r="AP301" s="10">
        <f>+IF($H301=AP$6,$G301,0)-IF($I301=AP$6,$G301,0)</f>
        <v>0</v>
      </c>
      <c r="AQ301" s="10">
        <f>+IF($H301=AQ$6,$G301,0)-IF($I301=AQ$6,$G301,0)</f>
        <v>0</v>
      </c>
      <c r="AR301" s="10">
        <f>+IF($H301=AR$6,$G301,0)-IF($I301=AR$6,$G301,0)</f>
        <v>0</v>
      </c>
      <c r="AS301" s="10">
        <f>+IF($H301=AS$6,$G301,0)-IF($I301=AS$6,$G301,0)</f>
        <v>0</v>
      </c>
      <c r="AT301" s="10">
        <f>+IF($H301=AT$6,$G301,0)-IF($I301=AT$6,$G301,0)</f>
        <v>0</v>
      </c>
      <c r="AU301" s="10">
        <f>+IF($H301=AU$6,$G301,0)-IF($I301=AU$6,$G301,0)</f>
        <v>0</v>
      </c>
      <c r="AV301" s="10">
        <f>+IF($H301=AV$6,$G301,0)-IF($I301=AV$6,$G301,0)</f>
        <v>0</v>
      </c>
      <c r="AW301" s="10">
        <f>+IF($H301=AW$6,$G301,0)-IF($I301=AW$6,$G301,0)</f>
        <v>0</v>
      </c>
      <c r="AX301" s="10">
        <f>+IF($H301=AX$6,$G301,0)-IF($I301=AX$6,$G301,0)</f>
        <v>0</v>
      </c>
      <c r="AY301" s="10">
        <f>+IF($H301=AY$6,$G301,0)-IF($I301=AY$6,$G301,0)</f>
        <v>0</v>
      </c>
      <c r="AZ301" s="10">
        <f>+IF($H301=AZ$6,$G301,0)-IF($I301=AZ$6,$G301,0)</f>
        <v>0</v>
      </c>
      <c r="BA301" s="10">
        <f>+IF($H301=BA$6,$C301,0)-IF($I301=BA$6,$C301,0)</f>
        <v>0</v>
      </c>
      <c r="BB301" s="10">
        <f>+IF($H301=BB$6,$C301,0)-IF($I301=BB$6,$C301,0)</f>
        <v>0</v>
      </c>
      <c r="BC301" s="10">
        <f>+IF($H301=BC$6,$C301,0)-IF($I301=BC$6,$C301,0)</f>
        <v>0</v>
      </c>
      <c r="BD301" s="10">
        <f>+IF($H301=BD$6,$C301,0)-IF($I301=BD$6,$C301,0)</f>
        <v>0</v>
      </c>
      <c r="BE301" s="10">
        <f>+IF($H301=BE$6,$C301,0)-IF($I301=BE$6,$C301,0)</f>
        <v>0</v>
      </c>
      <c r="BF301" s="10">
        <f>+IF($H301=BF$6,$C301,0)-IF($I301=BF$6,$C301,0)</f>
        <v>0</v>
      </c>
      <c r="BG301" s="10">
        <f>+IF($H301=BG$6,$C301,0)-IF($I301=BG$6,$C301,0)</f>
        <v>0</v>
      </c>
      <c r="BH301" s="10">
        <f>+IF($H301=BH$6,$C301,0)-IF($I301=BH$6,$C301,0)</f>
        <v>0</v>
      </c>
      <c r="BI301" s="10">
        <f>+IF($H301=BI$6,$G301,0)-IF($I301=BI$6,$G301,0)</f>
        <v>0</v>
      </c>
      <c r="BJ301" s="10">
        <f>+IF($H301=BJ$6,$G301,0)-IF($I301=BJ$6,$G301,0)</f>
        <v>0</v>
      </c>
      <c r="BK301" s="10">
        <f>+IF($H301=BK$6,$G301,0)-IF($I301=BK$6,$G301,0)</f>
        <v>0</v>
      </c>
      <c r="BL301" s="10">
        <f>+IF($H301=BL$6,$G301,0)-IF($I301=BL$6,$G301,0)</f>
        <v>0</v>
      </c>
      <c r="BM301" s="10">
        <f>+IF($H301=BM$6,$G301,0)-IF($I301=BM$6,$G301,0)</f>
        <v>0</v>
      </c>
      <c r="BN301" s="10">
        <f>+IF($H301=BN$6,$G301,0)-IF($I301=BN$6,$G301,0)</f>
        <v>0</v>
      </c>
      <c r="BO301" s="10">
        <f>+IF($H301=BO$6,$G301,0)-IF($I301=BO$6,$G301,0)</f>
        <v>0</v>
      </c>
      <c r="BP301" s="10">
        <f>+IF($H301=BP$6,$G301,0)-IF($I301=BP$6,$G301,0)</f>
        <v>0</v>
      </c>
      <c r="BQ301" s="10">
        <f>+IF($H301=BQ$6,$G301,0)-IF($I301=BQ$6,$G301,0)</f>
        <v>0</v>
      </c>
      <c r="BR301" s="10">
        <f>SUM(J301:BQ301)</f>
        <v>0</v>
      </c>
    </row>
    <row r="302" spans="2:70" s="9" customFormat="1" x14ac:dyDescent="0.25">
      <c r="B302" s="16"/>
      <c r="C302" s="11"/>
      <c r="D302" s="11"/>
      <c r="E302" s="11">
        <f>ROUND(IF(D302='[1]Liste choix'!$C$8,0,IF($H302=$S$6,(C302/1.14975*0.05*0.5),C302/1.14975*0.05)),2)</f>
        <v>0</v>
      </c>
      <c r="F302" s="11">
        <f>ROUND(IF(D302='[1]Liste choix'!$C$8,0,IF($H302=$S$6,C302/1.14975*0.09975*0.5,C302/1.14975*0.09975)),2)</f>
        <v>0</v>
      </c>
      <c r="G302" s="11">
        <f>C302-E302-F302</f>
        <v>0</v>
      </c>
      <c r="J302" s="10">
        <f>+IF($H302=$J$6,$G302,0)-IF($I302=$J$6,$G302,0)</f>
        <v>0</v>
      </c>
      <c r="K302" s="10">
        <f>+IF($H302=K$6,$G302,0)-IF($I302=K$6,$G302,0)</f>
        <v>0</v>
      </c>
      <c r="L302" s="10">
        <f>+IF($H302=L$6,$G302,0)-IF($I302=L$6,$G302,0)</f>
        <v>0</v>
      </c>
      <c r="M302" s="10">
        <f>+IF($H302=M$6,$G302,0)-IF($I302=M$6,$G302,0)</f>
        <v>0</v>
      </c>
      <c r="N302" s="10">
        <f>+IF($H302=N$6,$G302,0)-IF($I302=N$6,$G302,0)</f>
        <v>0</v>
      </c>
      <c r="O302" s="10">
        <f>+IF($H302=O$6,$G302,0)-IF($I302=O$6,$G302,0)</f>
        <v>0</v>
      </c>
      <c r="P302" s="10">
        <f>+IF($H302=P$6,$G302,0)-IF($I302=P$6,$G302,0)</f>
        <v>0</v>
      </c>
      <c r="Q302" s="10">
        <f>+IF($H302=Q$6,$G302,0)-IF($I302=Q$6,$G302,0)</f>
        <v>0</v>
      </c>
      <c r="R302" s="10">
        <f>+IF($H302=R$6,$G302,0)-IF($I302=R$6,$G302,0)</f>
        <v>0</v>
      </c>
      <c r="S302" s="10">
        <f>+IF($H302=S$6,$G302,0)-IF($I302=S$6,$G302,0)</f>
        <v>0</v>
      </c>
      <c r="T302" s="10">
        <f>+IF($H302=T$6,$G302,0)-IF($I302=T$6,$G302,0)</f>
        <v>0</v>
      </c>
      <c r="U302" s="10">
        <f>+IF($H302=U$6,$G302,0)-IF($I302=U$6,$G302,0)</f>
        <v>0</v>
      </c>
      <c r="V302" s="10">
        <f>+IF($H302=V$6,$G302,0)-IF($I302=V$6,$G302,0)</f>
        <v>0</v>
      </c>
      <c r="W302" s="10">
        <f>+IF($H302=W$6,$G302,0)-IF($I302=W$6,$G302,0)</f>
        <v>0</v>
      </c>
      <c r="X302" s="10">
        <f>+IF($H302=X$6,$G302,0)-IF($I302=X$6,$G302,0)</f>
        <v>0</v>
      </c>
      <c r="Y302" s="10">
        <f>+IF($H302=Y$6,$G302,0)-IF($I302=Y$6,$G302,0)</f>
        <v>0</v>
      </c>
      <c r="Z302" s="10">
        <f>+IF($H302=Z$6,$G302,0)-IF($I302=Z$6,$G302,0)</f>
        <v>0</v>
      </c>
      <c r="AA302" s="10">
        <f>+IF($H302=AA$6,$G302,0)-IF($I302=AA$6,$G302,0)</f>
        <v>0</v>
      </c>
      <c r="AB302" s="10">
        <f>+IF($H302=AB$6,$G302,0)-IF($I302=AB$6,$G302,0)</f>
        <v>0</v>
      </c>
      <c r="AC302" s="10">
        <f>+IF($H302=AC$6,$G302,0)-IF($I302=AC$6,$G302,0)</f>
        <v>0</v>
      </c>
      <c r="AD302" s="10">
        <f>+IF($H302=AD$6,$G302,0)-IF($I302=AD$6,$G302,0)</f>
        <v>0</v>
      </c>
      <c r="AE302" s="10">
        <f>+IF($H302=AE$6,$G302,0)-IF($I302=AE$6,$G302,0)</f>
        <v>0</v>
      </c>
      <c r="AF302" s="10">
        <f>+IF($H302=AF$6,$G302,0)-IF($I302=AF$6,$G302,0)</f>
        <v>0</v>
      </c>
      <c r="AG302" s="10">
        <f>+IF($H302=AG$6,$C302,0)-IF($I302=AG$6,$C302,0)</f>
        <v>0</v>
      </c>
      <c r="AH302" s="10">
        <f>+IF($H302=AH$6,$C302,0)-IF($I302=AH$6,$C302,0)</f>
        <v>0</v>
      </c>
      <c r="AI302" s="10">
        <f>+IF($H302=AI$6,$C302,0)-IF($I302=AI$6,$C302,0)</f>
        <v>0</v>
      </c>
      <c r="AJ302" s="10">
        <f>+IF($H302=AJ$6,$C302,0)-IF($I302=AJ$6,$C302,0)</f>
        <v>0</v>
      </c>
      <c r="AK302" s="10">
        <f>IF(D302="payée",$E302,0)</f>
        <v>0</v>
      </c>
      <c r="AL302" s="10">
        <f>IF(D302="payée",$F302,0)</f>
        <v>0</v>
      </c>
      <c r="AM302" s="10">
        <f>IF(D302="perçue",-$E302,0)</f>
        <v>0</v>
      </c>
      <c r="AN302" s="10">
        <f>IF(D302="perçue",-$F302,0)</f>
        <v>0</v>
      </c>
      <c r="AO302" s="10">
        <f>+IF($H302=AO$6,$G302,0)-IF($I302=AO$6,$G302,0)</f>
        <v>0</v>
      </c>
      <c r="AP302" s="10">
        <f>+IF($H302=AP$6,$G302,0)-IF($I302=AP$6,$G302,0)</f>
        <v>0</v>
      </c>
      <c r="AQ302" s="10">
        <f>+IF($H302=AQ$6,$G302,0)-IF($I302=AQ$6,$G302,0)</f>
        <v>0</v>
      </c>
      <c r="AR302" s="10">
        <f>+IF($H302=AR$6,$G302,0)-IF($I302=AR$6,$G302,0)</f>
        <v>0</v>
      </c>
      <c r="AS302" s="10">
        <f>+IF($H302=AS$6,$G302,0)-IF($I302=AS$6,$G302,0)</f>
        <v>0</v>
      </c>
      <c r="AT302" s="10">
        <f>+IF($H302=AT$6,$G302,0)-IF($I302=AT$6,$G302,0)</f>
        <v>0</v>
      </c>
      <c r="AU302" s="10">
        <f>+IF($H302=AU$6,$G302,0)-IF($I302=AU$6,$G302,0)</f>
        <v>0</v>
      </c>
      <c r="AV302" s="10">
        <f>+IF($H302=AV$6,$G302,0)-IF($I302=AV$6,$G302,0)</f>
        <v>0</v>
      </c>
      <c r="AW302" s="10">
        <f>+IF($H302=AW$6,$G302,0)-IF($I302=AW$6,$G302,0)</f>
        <v>0</v>
      </c>
      <c r="AX302" s="10">
        <f>+IF($H302=AX$6,$G302,0)-IF($I302=AX$6,$G302,0)</f>
        <v>0</v>
      </c>
      <c r="AY302" s="10">
        <f>+IF($H302=AY$6,$G302,0)-IF($I302=AY$6,$G302,0)</f>
        <v>0</v>
      </c>
      <c r="AZ302" s="10">
        <f>+IF($H302=AZ$6,$G302,0)-IF($I302=AZ$6,$G302,0)</f>
        <v>0</v>
      </c>
      <c r="BA302" s="10">
        <f>+IF($H302=BA$6,$C302,0)-IF($I302=BA$6,$C302,0)</f>
        <v>0</v>
      </c>
      <c r="BB302" s="10">
        <f>+IF($H302=BB$6,$C302,0)-IF($I302=BB$6,$C302,0)</f>
        <v>0</v>
      </c>
      <c r="BC302" s="10">
        <f>+IF($H302=BC$6,$C302,0)-IF($I302=BC$6,$C302,0)</f>
        <v>0</v>
      </c>
      <c r="BD302" s="10">
        <f>+IF($H302=BD$6,$C302,0)-IF($I302=BD$6,$C302,0)</f>
        <v>0</v>
      </c>
      <c r="BE302" s="10">
        <f>+IF($H302=BE$6,$C302,0)-IF($I302=BE$6,$C302,0)</f>
        <v>0</v>
      </c>
      <c r="BF302" s="10">
        <f>+IF($H302=BF$6,$C302,0)-IF($I302=BF$6,$C302,0)</f>
        <v>0</v>
      </c>
      <c r="BG302" s="10">
        <f>+IF($H302=BG$6,$C302,0)-IF($I302=BG$6,$C302,0)</f>
        <v>0</v>
      </c>
      <c r="BH302" s="10">
        <f>+IF($H302=BH$6,$C302,0)-IF($I302=BH$6,$C302,0)</f>
        <v>0</v>
      </c>
      <c r="BI302" s="10">
        <f>+IF($H302=BI$6,$G302,0)-IF($I302=BI$6,$G302,0)</f>
        <v>0</v>
      </c>
      <c r="BJ302" s="10">
        <f>+IF($H302=BJ$6,$G302,0)-IF($I302=BJ$6,$G302,0)</f>
        <v>0</v>
      </c>
      <c r="BK302" s="10">
        <f>+IF($H302=BK$6,$G302,0)-IF($I302=BK$6,$G302,0)</f>
        <v>0</v>
      </c>
      <c r="BL302" s="10">
        <f>+IF($H302=BL$6,$G302,0)-IF($I302=BL$6,$G302,0)</f>
        <v>0</v>
      </c>
      <c r="BM302" s="10">
        <f>+IF($H302=BM$6,$G302,0)-IF($I302=BM$6,$G302,0)</f>
        <v>0</v>
      </c>
      <c r="BN302" s="10">
        <f>+IF($H302=BN$6,$G302,0)-IF($I302=BN$6,$G302,0)</f>
        <v>0</v>
      </c>
      <c r="BO302" s="10">
        <f>+IF($H302=BO$6,$G302,0)-IF($I302=BO$6,$G302,0)</f>
        <v>0</v>
      </c>
      <c r="BP302" s="10">
        <f>+IF($H302=BP$6,$G302,0)-IF($I302=BP$6,$G302,0)</f>
        <v>0</v>
      </c>
      <c r="BQ302" s="10">
        <f>+IF($H302=BQ$6,$G302,0)-IF($I302=BQ$6,$G302,0)</f>
        <v>0</v>
      </c>
      <c r="BR302" s="10">
        <f>SUM(J302:BQ302)</f>
        <v>0</v>
      </c>
    </row>
    <row r="303" spans="2:70" s="9" customFormat="1" x14ac:dyDescent="0.25">
      <c r="B303" s="16"/>
      <c r="C303" s="11"/>
      <c r="D303" s="11"/>
      <c r="E303" s="11">
        <f>ROUND(IF(D303='[1]Liste choix'!$C$8,0,IF($H303=$S$6,(C303/1.14975*0.05*0.5),C303/1.14975*0.05)),2)</f>
        <v>0</v>
      </c>
      <c r="F303" s="11">
        <f>ROUND(IF(D303='[1]Liste choix'!$C$8,0,IF($H303=$S$6,C303/1.14975*0.09975*0.5,C303/1.14975*0.09975)),2)</f>
        <v>0</v>
      </c>
      <c r="G303" s="11">
        <f>C303-E303-F303</f>
        <v>0</v>
      </c>
      <c r="J303" s="10">
        <f>+IF($H303=$J$6,$G303,0)-IF($I303=$J$6,$G303,0)</f>
        <v>0</v>
      </c>
      <c r="K303" s="10">
        <f>+IF($H303=K$6,$G303,0)-IF($I303=K$6,$G303,0)</f>
        <v>0</v>
      </c>
      <c r="L303" s="10">
        <f>+IF($H303=L$6,$G303,0)-IF($I303=L$6,$G303,0)</f>
        <v>0</v>
      </c>
      <c r="M303" s="10">
        <f>+IF($H303=M$6,$G303,0)-IF($I303=M$6,$G303,0)</f>
        <v>0</v>
      </c>
      <c r="N303" s="10">
        <f>+IF($H303=N$6,$G303,0)-IF($I303=N$6,$G303,0)</f>
        <v>0</v>
      </c>
      <c r="O303" s="10">
        <f>+IF($H303=O$6,$G303,0)-IF($I303=O$6,$G303,0)</f>
        <v>0</v>
      </c>
      <c r="P303" s="10">
        <f>+IF($H303=P$6,$G303,0)-IF($I303=P$6,$G303,0)</f>
        <v>0</v>
      </c>
      <c r="Q303" s="10">
        <f>+IF($H303=Q$6,$G303,0)-IF($I303=Q$6,$G303,0)</f>
        <v>0</v>
      </c>
      <c r="R303" s="10">
        <f>+IF($H303=R$6,$G303,0)-IF($I303=R$6,$G303,0)</f>
        <v>0</v>
      </c>
      <c r="S303" s="10">
        <f>+IF($H303=S$6,$G303,0)-IF($I303=S$6,$G303,0)</f>
        <v>0</v>
      </c>
      <c r="T303" s="10">
        <f>+IF($H303=T$6,$G303,0)-IF($I303=T$6,$G303,0)</f>
        <v>0</v>
      </c>
      <c r="U303" s="10">
        <f>+IF($H303=U$6,$G303,0)-IF($I303=U$6,$G303,0)</f>
        <v>0</v>
      </c>
      <c r="V303" s="10">
        <f>+IF($H303=V$6,$G303,0)-IF($I303=V$6,$G303,0)</f>
        <v>0</v>
      </c>
      <c r="W303" s="10">
        <f>+IF($H303=W$6,$G303,0)-IF($I303=W$6,$G303,0)</f>
        <v>0</v>
      </c>
      <c r="X303" s="10">
        <f>+IF($H303=X$6,$G303,0)-IF($I303=X$6,$G303,0)</f>
        <v>0</v>
      </c>
      <c r="Y303" s="10">
        <f>+IF($H303=Y$6,$G303,0)-IF($I303=Y$6,$G303,0)</f>
        <v>0</v>
      </c>
      <c r="Z303" s="10">
        <f>+IF($H303=Z$6,$G303,0)-IF($I303=Z$6,$G303,0)</f>
        <v>0</v>
      </c>
      <c r="AA303" s="10">
        <f>+IF($H303=AA$6,$G303,0)-IF($I303=AA$6,$G303,0)</f>
        <v>0</v>
      </c>
      <c r="AB303" s="10">
        <f>+IF($H303=AB$6,$G303,0)-IF($I303=AB$6,$G303,0)</f>
        <v>0</v>
      </c>
      <c r="AC303" s="10">
        <f>+IF($H303=AC$6,$G303,0)-IF($I303=AC$6,$G303,0)</f>
        <v>0</v>
      </c>
      <c r="AD303" s="10">
        <f>+IF($H303=AD$6,$G303,0)-IF($I303=AD$6,$G303,0)</f>
        <v>0</v>
      </c>
      <c r="AE303" s="10">
        <f>+IF($H303=AE$6,$G303,0)-IF($I303=AE$6,$G303,0)</f>
        <v>0</v>
      </c>
      <c r="AF303" s="10">
        <f>+IF($H303=AF$6,$G303,0)-IF($I303=AF$6,$G303,0)</f>
        <v>0</v>
      </c>
      <c r="AG303" s="10">
        <f>+IF($H303=AG$6,$C303,0)-IF($I303=AG$6,$C303,0)</f>
        <v>0</v>
      </c>
      <c r="AH303" s="10">
        <f>+IF($H303=AH$6,$C303,0)-IF($I303=AH$6,$C303,0)</f>
        <v>0</v>
      </c>
      <c r="AI303" s="10">
        <f>+IF($H303=AI$6,$C303,0)-IF($I303=AI$6,$C303,0)</f>
        <v>0</v>
      </c>
      <c r="AJ303" s="10">
        <f>+IF($H303=AJ$6,$C303,0)-IF($I303=AJ$6,$C303,0)</f>
        <v>0</v>
      </c>
      <c r="AK303" s="10">
        <f>IF(D303="payée",$E303,0)</f>
        <v>0</v>
      </c>
      <c r="AL303" s="10">
        <f>IF(D303="payée",$F303,0)</f>
        <v>0</v>
      </c>
      <c r="AM303" s="10">
        <f>IF(D303="perçue",-$E303,0)</f>
        <v>0</v>
      </c>
      <c r="AN303" s="10">
        <f>IF(D303="perçue",-$F303,0)</f>
        <v>0</v>
      </c>
      <c r="AO303" s="10">
        <f>+IF($H303=AO$6,$G303,0)-IF($I303=AO$6,$G303,0)</f>
        <v>0</v>
      </c>
      <c r="AP303" s="10">
        <f>+IF($H303=AP$6,$G303,0)-IF($I303=AP$6,$G303,0)</f>
        <v>0</v>
      </c>
      <c r="AQ303" s="10">
        <f>+IF($H303=AQ$6,$G303,0)-IF($I303=AQ$6,$G303,0)</f>
        <v>0</v>
      </c>
      <c r="AR303" s="10">
        <f>+IF($H303=AR$6,$G303,0)-IF($I303=AR$6,$G303,0)</f>
        <v>0</v>
      </c>
      <c r="AS303" s="10">
        <f>+IF($H303=AS$6,$G303,0)-IF($I303=AS$6,$G303,0)</f>
        <v>0</v>
      </c>
      <c r="AT303" s="10">
        <f>+IF($H303=AT$6,$G303,0)-IF($I303=AT$6,$G303,0)</f>
        <v>0</v>
      </c>
      <c r="AU303" s="10">
        <f>+IF($H303=AU$6,$G303,0)-IF($I303=AU$6,$G303,0)</f>
        <v>0</v>
      </c>
      <c r="AV303" s="10">
        <f>+IF($H303=AV$6,$G303,0)-IF($I303=AV$6,$G303,0)</f>
        <v>0</v>
      </c>
      <c r="AW303" s="10">
        <f>+IF($H303=AW$6,$G303,0)-IF($I303=AW$6,$G303,0)</f>
        <v>0</v>
      </c>
      <c r="AX303" s="10">
        <f>+IF($H303=AX$6,$G303,0)-IF($I303=AX$6,$G303,0)</f>
        <v>0</v>
      </c>
      <c r="AY303" s="10">
        <f>+IF($H303=AY$6,$G303,0)-IF($I303=AY$6,$G303,0)</f>
        <v>0</v>
      </c>
      <c r="AZ303" s="10">
        <f>+IF($H303=AZ$6,$G303,0)-IF($I303=AZ$6,$G303,0)</f>
        <v>0</v>
      </c>
      <c r="BA303" s="10">
        <f>+IF($H303=BA$6,$C303,0)-IF($I303=BA$6,$C303,0)</f>
        <v>0</v>
      </c>
      <c r="BB303" s="10">
        <f>+IF($H303=BB$6,$C303,0)-IF($I303=BB$6,$C303,0)</f>
        <v>0</v>
      </c>
      <c r="BC303" s="10">
        <f>+IF($H303=BC$6,$C303,0)-IF($I303=BC$6,$C303,0)</f>
        <v>0</v>
      </c>
      <c r="BD303" s="10">
        <f>+IF($H303=BD$6,$C303,0)-IF($I303=BD$6,$C303,0)</f>
        <v>0</v>
      </c>
      <c r="BE303" s="10">
        <f>+IF($H303=BE$6,$C303,0)-IF($I303=BE$6,$C303,0)</f>
        <v>0</v>
      </c>
      <c r="BF303" s="10">
        <f>+IF($H303=BF$6,$C303,0)-IF($I303=BF$6,$C303,0)</f>
        <v>0</v>
      </c>
      <c r="BG303" s="10">
        <f>+IF($H303=BG$6,$C303,0)-IF($I303=BG$6,$C303,0)</f>
        <v>0</v>
      </c>
      <c r="BH303" s="10">
        <f>+IF($H303=BH$6,$C303,0)-IF($I303=BH$6,$C303,0)</f>
        <v>0</v>
      </c>
      <c r="BI303" s="10">
        <f>+IF($H303=BI$6,$G303,0)-IF($I303=BI$6,$G303,0)</f>
        <v>0</v>
      </c>
      <c r="BJ303" s="10">
        <f>+IF($H303=BJ$6,$G303,0)-IF($I303=BJ$6,$G303,0)</f>
        <v>0</v>
      </c>
      <c r="BK303" s="10">
        <f>+IF($H303=BK$6,$G303,0)-IF($I303=BK$6,$G303,0)</f>
        <v>0</v>
      </c>
      <c r="BL303" s="10">
        <f>+IF($H303=BL$6,$G303,0)-IF($I303=BL$6,$G303,0)</f>
        <v>0</v>
      </c>
      <c r="BM303" s="10">
        <f>+IF($H303=BM$6,$G303,0)-IF($I303=BM$6,$G303,0)</f>
        <v>0</v>
      </c>
      <c r="BN303" s="10">
        <f>+IF($H303=BN$6,$G303,0)-IF($I303=BN$6,$G303,0)</f>
        <v>0</v>
      </c>
      <c r="BO303" s="10">
        <f>+IF($H303=BO$6,$G303,0)-IF($I303=BO$6,$G303,0)</f>
        <v>0</v>
      </c>
      <c r="BP303" s="10">
        <f>+IF($H303=BP$6,$G303,0)-IF($I303=BP$6,$G303,0)</f>
        <v>0</v>
      </c>
      <c r="BQ303" s="10">
        <f>+IF($H303=BQ$6,$G303,0)-IF($I303=BQ$6,$G303,0)</f>
        <v>0</v>
      </c>
      <c r="BR303" s="10">
        <f>SUM(J303:BQ303)</f>
        <v>0</v>
      </c>
    </row>
    <row r="304" spans="2:70" s="9" customFormat="1" x14ac:dyDescent="0.25">
      <c r="B304" s="16"/>
      <c r="C304" s="11"/>
      <c r="D304" s="11"/>
      <c r="E304" s="11">
        <f>ROUND(IF(D304='[1]Liste choix'!$C$8,0,IF($H304=$S$6,(C304/1.14975*0.05*0.5),C304/1.14975*0.05)),2)</f>
        <v>0</v>
      </c>
      <c r="F304" s="11">
        <f>ROUND(IF(D304='[1]Liste choix'!$C$8,0,IF($H304=$S$6,C304/1.14975*0.09975*0.5,C304/1.14975*0.09975)),2)</f>
        <v>0</v>
      </c>
      <c r="G304" s="11">
        <f>C304-E304-F304</f>
        <v>0</v>
      </c>
      <c r="J304" s="10">
        <f>+IF($H304=$J$6,$G304,0)-IF($I304=$J$6,$G304,0)</f>
        <v>0</v>
      </c>
      <c r="K304" s="10">
        <f>+IF($H304=K$6,$G304,0)-IF($I304=K$6,$G304,0)</f>
        <v>0</v>
      </c>
      <c r="L304" s="10">
        <f>+IF($H304=L$6,$G304,0)-IF($I304=L$6,$G304,0)</f>
        <v>0</v>
      </c>
      <c r="M304" s="10">
        <f>+IF($H304=M$6,$G304,0)-IF($I304=M$6,$G304,0)</f>
        <v>0</v>
      </c>
      <c r="N304" s="10">
        <f>+IF($H304=N$6,$G304,0)-IF($I304=N$6,$G304,0)</f>
        <v>0</v>
      </c>
      <c r="O304" s="10">
        <f>+IF($H304=O$6,$G304,0)-IF($I304=O$6,$G304,0)</f>
        <v>0</v>
      </c>
      <c r="P304" s="10">
        <f>+IF($H304=P$6,$G304,0)-IF($I304=P$6,$G304,0)</f>
        <v>0</v>
      </c>
      <c r="Q304" s="10">
        <f>+IF($H304=Q$6,$G304,0)-IF($I304=Q$6,$G304,0)</f>
        <v>0</v>
      </c>
      <c r="R304" s="10">
        <f>+IF($H304=R$6,$G304,0)-IF($I304=R$6,$G304,0)</f>
        <v>0</v>
      </c>
      <c r="S304" s="10">
        <f>+IF($H304=S$6,$G304,0)-IF($I304=S$6,$G304,0)</f>
        <v>0</v>
      </c>
      <c r="T304" s="10">
        <f>+IF($H304=T$6,$G304,0)-IF($I304=T$6,$G304,0)</f>
        <v>0</v>
      </c>
      <c r="U304" s="10">
        <f>+IF($H304=U$6,$G304,0)-IF($I304=U$6,$G304,0)</f>
        <v>0</v>
      </c>
      <c r="V304" s="10">
        <f>+IF($H304=V$6,$G304,0)-IF($I304=V$6,$G304,0)</f>
        <v>0</v>
      </c>
      <c r="W304" s="10">
        <f>+IF($H304=W$6,$G304,0)-IF($I304=W$6,$G304,0)</f>
        <v>0</v>
      </c>
      <c r="X304" s="10">
        <f>+IF($H304=X$6,$G304,0)-IF($I304=X$6,$G304,0)</f>
        <v>0</v>
      </c>
      <c r="Y304" s="10">
        <f>+IF($H304=Y$6,$G304,0)-IF($I304=Y$6,$G304,0)</f>
        <v>0</v>
      </c>
      <c r="Z304" s="10">
        <f>+IF($H304=Z$6,$G304,0)-IF($I304=Z$6,$G304,0)</f>
        <v>0</v>
      </c>
      <c r="AA304" s="10">
        <f>+IF($H304=AA$6,$G304,0)-IF($I304=AA$6,$G304,0)</f>
        <v>0</v>
      </c>
      <c r="AB304" s="10">
        <f>+IF($H304=AB$6,$G304,0)-IF($I304=AB$6,$G304,0)</f>
        <v>0</v>
      </c>
      <c r="AC304" s="10">
        <f>+IF($H304=AC$6,$G304,0)-IF($I304=AC$6,$G304,0)</f>
        <v>0</v>
      </c>
      <c r="AD304" s="10">
        <f>+IF($H304=AD$6,$G304,0)-IF($I304=AD$6,$G304,0)</f>
        <v>0</v>
      </c>
      <c r="AE304" s="10">
        <f>+IF($H304=AE$6,$G304,0)-IF($I304=AE$6,$G304,0)</f>
        <v>0</v>
      </c>
      <c r="AF304" s="10">
        <f>+IF($H304=AF$6,$G304,0)-IF($I304=AF$6,$G304,0)</f>
        <v>0</v>
      </c>
      <c r="AG304" s="10">
        <f>+IF($H304=AG$6,$C304,0)-IF($I304=AG$6,$C304,0)</f>
        <v>0</v>
      </c>
      <c r="AH304" s="10">
        <f>+IF($H304=AH$6,$C304,0)-IF($I304=AH$6,$C304,0)</f>
        <v>0</v>
      </c>
      <c r="AI304" s="10">
        <f>+IF($H304=AI$6,$C304,0)-IF($I304=AI$6,$C304,0)</f>
        <v>0</v>
      </c>
      <c r="AJ304" s="10">
        <f>+IF($H304=AJ$6,$C304,0)-IF($I304=AJ$6,$C304,0)</f>
        <v>0</v>
      </c>
      <c r="AK304" s="10">
        <f>IF(D304="payée",$E304,0)</f>
        <v>0</v>
      </c>
      <c r="AL304" s="10">
        <f>IF(D304="payée",$F304,0)</f>
        <v>0</v>
      </c>
      <c r="AM304" s="10">
        <f>IF(D304="perçue",-$E304,0)</f>
        <v>0</v>
      </c>
      <c r="AN304" s="10">
        <f>IF(D304="perçue",-$F304,0)</f>
        <v>0</v>
      </c>
      <c r="AO304" s="10">
        <f>+IF($H304=AO$6,$G304,0)-IF($I304=AO$6,$G304,0)</f>
        <v>0</v>
      </c>
      <c r="AP304" s="10">
        <f>+IF($H304=AP$6,$G304,0)-IF($I304=AP$6,$G304,0)</f>
        <v>0</v>
      </c>
      <c r="AQ304" s="10">
        <f>+IF($H304=AQ$6,$G304,0)-IF($I304=AQ$6,$G304,0)</f>
        <v>0</v>
      </c>
      <c r="AR304" s="10">
        <f>+IF($H304=AR$6,$G304,0)-IF($I304=AR$6,$G304,0)</f>
        <v>0</v>
      </c>
      <c r="AS304" s="10">
        <f>+IF($H304=AS$6,$G304,0)-IF($I304=AS$6,$G304,0)</f>
        <v>0</v>
      </c>
      <c r="AT304" s="10">
        <f>+IF($H304=AT$6,$G304,0)-IF($I304=AT$6,$G304,0)</f>
        <v>0</v>
      </c>
      <c r="AU304" s="10">
        <f>+IF($H304=AU$6,$G304,0)-IF($I304=AU$6,$G304,0)</f>
        <v>0</v>
      </c>
      <c r="AV304" s="10">
        <f>+IF($H304=AV$6,$G304,0)-IF($I304=AV$6,$G304,0)</f>
        <v>0</v>
      </c>
      <c r="AW304" s="10">
        <f>+IF($H304=AW$6,$G304,0)-IF($I304=AW$6,$G304,0)</f>
        <v>0</v>
      </c>
      <c r="AX304" s="10">
        <f>+IF($H304=AX$6,$G304,0)-IF($I304=AX$6,$G304,0)</f>
        <v>0</v>
      </c>
      <c r="AY304" s="10">
        <f>+IF($H304=AY$6,$G304,0)-IF($I304=AY$6,$G304,0)</f>
        <v>0</v>
      </c>
      <c r="AZ304" s="10">
        <f>+IF($H304=AZ$6,$G304,0)-IF($I304=AZ$6,$G304,0)</f>
        <v>0</v>
      </c>
      <c r="BA304" s="10">
        <f>+IF($H304=BA$6,$C304,0)-IF($I304=BA$6,$C304,0)</f>
        <v>0</v>
      </c>
      <c r="BB304" s="10">
        <f>+IF($H304=BB$6,$C304,0)-IF($I304=BB$6,$C304,0)</f>
        <v>0</v>
      </c>
      <c r="BC304" s="10">
        <f>+IF($H304=BC$6,$C304,0)-IF($I304=BC$6,$C304,0)</f>
        <v>0</v>
      </c>
      <c r="BD304" s="10">
        <f>+IF($H304=BD$6,$C304,0)-IF($I304=BD$6,$C304,0)</f>
        <v>0</v>
      </c>
      <c r="BE304" s="10">
        <f>+IF($H304=BE$6,$C304,0)-IF($I304=BE$6,$C304,0)</f>
        <v>0</v>
      </c>
      <c r="BF304" s="10">
        <f>+IF($H304=BF$6,$C304,0)-IF($I304=BF$6,$C304,0)</f>
        <v>0</v>
      </c>
      <c r="BG304" s="10">
        <f>+IF($H304=BG$6,$C304,0)-IF($I304=BG$6,$C304,0)</f>
        <v>0</v>
      </c>
      <c r="BH304" s="10">
        <f>+IF($H304=BH$6,$C304,0)-IF($I304=BH$6,$C304,0)</f>
        <v>0</v>
      </c>
      <c r="BI304" s="10">
        <f>+IF($H304=BI$6,$G304,0)-IF($I304=BI$6,$G304,0)</f>
        <v>0</v>
      </c>
      <c r="BJ304" s="10">
        <f>+IF($H304=BJ$6,$G304,0)-IF($I304=BJ$6,$G304,0)</f>
        <v>0</v>
      </c>
      <c r="BK304" s="10">
        <f>+IF($H304=BK$6,$G304,0)-IF($I304=BK$6,$G304,0)</f>
        <v>0</v>
      </c>
      <c r="BL304" s="10">
        <f>+IF($H304=BL$6,$G304,0)-IF($I304=BL$6,$G304,0)</f>
        <v>0</v>
      </c>
      <c r="BM304" s="10">
        <f>+IF($H304=BM$6,$G304,0)-IF($I304=BM$6,$G304,0)</f>
        <v>0</v>
      </c>
      <c r="BN304" s="10">
        <f>+IF($H304=BN$6,$G304,0)-IF($I304=BN$6,$G304,0)</f>
        <v>0</v>
      </c>
      <c r="BO304" s="10">
        <f>+IF($H304=BO$6,$G304,0)-IF($I304=BO$6,$G304,0)</f>
        <v>0</v>
      </c>
      <c r="BP304" s="10">
        <f>+IF($H304=BP$6,$G304,0)-IF($I304=BP$6,$G304,0)</f>
        <v>0</v>
      </c>
      <c r="BQ304" s="10">
        <f>+IF($H304=BQ$6,$G304,0)-IF($I304=BQ$6,$G304,0)</f>
        <v>0</v>
      </c>
      <c r="BR304" s="10">
        <f>SUM(J304:BQ304)</f>
        <v>0</v>
      </c>
    </row>
    <row r="305" spans="1:70" s="9" customFormat="1" x14ac:dyDescent="0.25">
      <c r="B305" s="16"/>
      <c r="C305" s="11"/>
      <c r="D305" s="11"/>
      <c r="E305" s="11">
        <f>ROUND(IF(D305='[1]Liste choix'!$C$8,0,IF($H305=$S$6,(C305/1.14975*0.05*0.5),C305/1.14975*0.05)),2)</f>
        <v>0</v>
      </c>
      <c r="F305" s="11">
        <f>ROUND(IF(D305='[1]Liste choix'!$C$8,0,IF($H305=$S$6,C305/1.14975*0.09975*0.5,C305/1.14975*0.09975)),2)</f>
        <v>0</v>
      </c>
      <c r="G305" s="11">
        <f>C305-E305-F305</f>
        <v>0</v>
      </c>
      <c r="J305" s="10">
        <f>+IF($H305=$J$6,$G305,0)-IF($I305=$J$6,$G305,0)</f>
        <v>0</v>
      </c>
      <c r="K305" s="10">
        <f>+IF($H305=K$6,$G305,0)-IF($I305=K$6,$G305,0)</f>
        <v>0</v>
      </c>
      <c r="L305" s="10">
        <f>+IF($H305=L$6,$G305,0)-IF($I305=L$6,$G305,0)</f>
        <v>0</v>
      </c>
      <c r="M305" s="10">
        <f>+IF($H305=M$6,$G305,0)-IF($I305=M$6,$G305,0)</f>
        <v>0</v>
      </c>
      <c r="N305" s="10">
        <f>+IF($H305=N$6,$G305,0)-IF($I305=N$6,$G305,0)</f>
        <v>0</v>
      </c>
      <c r="O305" s="10">
        <f>+IF($H305=O$6,$G305,0)-IF($I305=O$6,$G305,0)</f>
        <v>0</v>
      </c>
      <c r="P305" s="10">
        <f>+IF($H305=P$6,$G305,0)-IF($I305=P$6,$G305,0)</f>
        <v>0</v>
      </c>
      <c r="Q305" s="10">
        <f>+IF($H305=Q$6,$G305,0)-IF($I305=Q$6,$G305,0)</f>
        <v>0</v>
      </c>
      <c r="R305" s="10">
        <f>+IF($H305=R$6,$G305,0)-IF($I305=R$6,$G305,0)</f>
        <v>0</v>
      </c>
      <c r="S305" s="10">
        <f>+IF($H305=S$6,$G305,0)-IF($I305=S$6,$G305,0)</f>
        <v>0</v>
      </c>
      <c r="T305" s="10">
        <f>+IF($H305=T$6,$G305,0)-IF($I305=T$6,$G305,0)</f>
        <v>0</v>
      </c>
      <c r="U305" s="10">
        <f>+IF($H305=U$6,$G305,0)-IF($I305=U$6,$G305,0)</f>
        <v>0</v>
      </c>
      <c r="V305" s="10">
        <f>+IF($H305=V$6,$G305,0)-IF($I305=V$6,$G305,0)</f>
        <v>0</v>
      </c>
      <c r="W305" s="10">
        <f>+IF($H305=W$6,$G305,0)-IF($I305=W$6,$G305,0)</f>
        <v>0</v>
      </c>
      <c r="X305" s="10">
        <f>+IF($H305=X$6,$G305,0)-IF($I305=X$6,$G305,0)</f>
        <v>0</v>
      </c>
      <c r="Y305" s="10">
        <f>+IF($H305=Y$6,$G305,0)-IF($I305=Y$6,$G305,0)</f>
        <v>0</v>
      </c>
      <c r="Z305" s="10">
        <f>+IF($H305=Z$6,$G305,0)-IF($I305=Z$6,$G305,0)</f>
        <v>0</v>
      </c>
      <c r="AA305" s="10">
        <f>+IF($H305=AA$6,$G305,0)-IF($I305=AA$6,$G305,0)</f>
        <v>0</v>
      </c>
      <c r="AB305" s="10">
        <f>+IF($H305=AB$6,$G305,0)-IF($I305=AB$6,$G305,0)</f>
        <v>0</v>
      </c>
      <c r="AC305" s="10">
        <f>+IF($H305=AC$6,$G305,0)-IF($I305=AC$6,$G305,0)</f>
        <v>0</v>
      </c>
      <c r="AD305" s="10">
        <f>+IF($H305=AD$6,$G305,0)-IF($I305=AD$6,$G305,0)</f>
        <v>0</v>
      </c>
      <c r="AE305" s="10">
        <f>+IF($H305=AE$6,$G305,0)-IF($I305=AE$6,$G305,0)</f>
        <v>0</v>
      </c>
      <c r="AF305" s="10">
        <f>+IF($H305=AF$6,$G305,0)-IF($I305=AF$6,$G305,0)</f>
        <v>0</v>
      </c>
      <c r="AG305" s="10">
        <f>+IF($H305=AG$6,$C305,0)-IF($I305=AG$6,$C305,0)</f>
        <v>0</v>
      </c>
      <c r="AH305" s="10">
        <f>+IF($H305=AH$6,$C305,0)-IF($I305=AH$6,$C305,0)</f>
        <v>0</v>
      </c>
      <c r="AI305" s="10">
        <f>+IF($H305=AI$6,$C305,0)-IF($I305=AI$6,$C305,0)</f>
        <v>0</v>
      </c>
      <c r="AJ305" s="10">
        <f>+IF($H305=AJ$6,$C305,0)-IF($I305=AJ$6,$C305,0)</f>
        <v>0</v>
      </c>
      <c r="AK305" s="10">
        <f>IF(D305="payée",$E305,0)</f>
        <v>0</v>
      </c>
      <c r="AL305" s="10">
        <f>IF(D305="payée",$F305,0)</f>
        <v>0</v>
      </c>
      <c r="AM305" s="10">
        <f>IF(D305="perçue",-$E305,0)</f>
        <v>0</v>
      </c>
      <c r="AN305" s="10">
        <f>IF(D305="perçue",-$F305,0)</f>
        <v>0</v>
      </c>
      <c r="AO305" s="10">
        <f>+IF($H305=AO$6,$G305,0)-IF($I305=AO$6,$G305,0)</f>
        <v>0</v>
      </c>
      <c r="AP305" s="10">
        <f>+IF($H305=AP$6,$G305,0)-IF($I305=AP$6,$G305,0)</f>
        <v>0</v>
      </c>
      <c r="AQ305" s="10">
        <f>+IF($H305=AQ$6,$G305,0)-IF($I305=AQ$6,$G305,0)</f>
        <v>0</v>
      </c>
      <c r="AR305" s="10">
        <f>+IF($H305=AR$6,$G305,0)-IF($I305=AR$6,$G305,0)</f>
        <v>0</v>
      </c>
      <c r="AS305" s="10">
        <f>+IF($H305=AS$6,$G305,0)-IF($I305=AS$6,$G305,0)</f>
        <v>0</v>
      </c>
      <c r="AT305" s="10">
        <f>+IF($H305=AT$6,$G305,0)-IF($I305=AT$6,$G305,0)</f>
        <v>0</v>
      </c>
      <c r="AU305" s="10">
        <f>+IF($H305=AU$6,$G305,0)-IF($I305=AU$6,$G305,0)</f>
        <v>0</v>
      </c>
      <c r="AV305" s="10">
        <f>+IF($H305=AV$6,$G305,0)-IF($I305=AV$6,$G305,0)</f>
        <v>0</v>
      </c>
      <c r="AW305" s="10">
        <f>+IF($H305=AW$6,$G305,0)-IF($I305=AW$6,$G305,0)</f>
        <v>0</v>
      </c>
      <c r="AX305" s="10">
        <f>+IF($H305=AX$6,$G305,0)-IF($I305=AX$6,$G305,0)</f>
        <v>0</v>
      </c>
      <c r="AY305" s="10">
        <f>+IF($H305=AY$6,$G305,0)-IF($I305=AY$6,$G305,0)</f>
        <v>0</v>
      </c>
      <c r="AZ305" s="10">
        <f>+IF($H305=AZ$6,$G305,0)-IF($I305=AZ$6,$G305,0)</f>
        <v>0</v>
      </c>
      <c r="BA305" s="10">
        <f>+IF($H305=BA$6,$C305,0)-IF($I305=BA$6,$C305,0)</f>
        <v>0</v>
      </c>
      <c r="BB305" s="10">
        <f>+IF($H305=BB$6,$C305,0)-IF($I305=BB$6,$C305,0)</f>
        <v>0</v>
      </c>
      <c r="BC305" s="10">
        <f>+IF($H305=BC$6,$C305,0)-IF($I305=BC$6,$C305,0)</f>
        <v>0</v>
      </c>
      <c r="BD305" s="10">
        <f>+IF($H305=BD$6,$C305,0)-IF($I305=BD$6,$C305,0)</f>
        <v>0</v>
      </c>
      <c r="BE305" s="10">
        <f>+IF($H305=BE$6,$C305,0)-IF($I305=BE$6,$C305,0)</f>
        <v>0</v>
      </c>
      <c r="BF305" s="10">
        <f>+IF($H305=BF$6,$C305,0)-IF($I305=BF$6,$C305,0)</f>
        <v>0</v>
      </c>
      <c r="BG305" s="10">
        <f>+IF($H305=BG$6,$C305,0)-IF($I305=BG$6,$C305,0)</f>
        <v>0</v>
      </c>
      <c r="BH305" s="10">
        <f>+IF($H305=BH$6,$C305,0)-IF($I305=BH$6,$C305,0)</f>
        <v>0</v>
      </c>
      <c r="BI305" s="10">
        <f>+IF($H305=BI$6,$G305,0)-IF($I305=BI$6,$G305,0)</f>
        <v>0</v>
      </c>
      <c r="BJ305" s="10">
        <f>+IF($H305=BJ$6,$G305,0)-IF($I305=BJ$6,$G305,0)</f>
        <v>0</v>
      </c>
      <c r="BK305" s="10">
        <f>+IF($H305=BK$6,$G305,0)-IF($I305=BK$6,$G305,0)</f>
        <v>0</v>
      </c>
      <c r="BL305" s="10">
        <f>+IF($H305=BL$6,$G305,0)-IF($I305=BL$6,$G305,0)</f>
        <v>0</v>
      </c>
      <c r="BM305" s="10">
        <f>+IF($H305=BM$6,$G305,0)-IF($I305=BM$6,$G305,0)</f>
        <v>0</v>
      </c>
      <c r="BN305" s="10">
        <f>+IF($H305=BN$6,$G305,0)-IF($I305=BN$6,$G305,0)</f>
        <v>0</v>
      </c>
      <c r="BO305" s="10">
        <f>+IF($H305=BO$6,$G305,0)-IF($I305=BO$6,$G305,0)</f>
        <v>0</v>
      </c>
      <c r="BP305" s="10">
        <f>+IF($H305=BP$6,$G305,0)-IF($I305=BP$6,$G305,0)</f>
        <v>0</v>
      </c>
      <c r="BQ305" s="10">
        <f>+IF($H305=BQ$6,$G305,0)-IF($I305=BQ$6,$G305,0)</f>
        <v>0</v>
      </c>
      <c r="BR305" s="10">
        <f>SUM(J305:BQ305)</f>
        <v>0</v>
      </c>
    </row>
    <row r="306" spans="1:70" s="9" customFormat="1" x14ac:dyDescent="0.25">
      <c r="B306" s="16"/>
      <c r="C306" s="11"/>
      <c r="D306" s="11"/>
      <c r="E306" s="11">
        <f>ROUND(IF(D306='[1]Liste choix'!$C$8,0,IF($H306=$S$6,(C306/1.14975*0.05*0.5),C306/1.14975*0.05)),2)</f>
        <v>0</v>
      </c>
      <c r="F306" s="11">
        <f>ROUND(IF(D306='[1]Liste choix'!$C$8,0,IF($H306=$S$6,C306/1.14975*0.09975*0.5,C306/1.14975*0.09975)),2)</f>
        <v>0</v>
      </c>
      <c r="G306" s="11">
        <f>C306-E306-F306</f>
        <v>0</v>
      </c>
      <c r="J306" s="10">
        <f>+IF($H306=$J$6,$G306,0)-IF($I306=$J$6,$G306,0)</f>
        <v>0</v>
      </c>
      <c r="K306" s="10">
        <f>+IF($H306=K$6,$G306,0)-IF($I306=K$6,$G306,0)</f>
        <v>0</v>
      </c>
      <c r="L306" s="10">
        <f>+IF($H306=L$6,$G306,0)-IF($I306=L$6,$G306,0)</f>
        <v>0</v>
      </c>
      <c r="M306" s="10">
        <f>+IF($H306=M$6,$G306,0)-IF($I306=M$6,$G306,0)</f>
        <v>0</v>
      </c>
      <c r="N306" s="10">
        <f>+IF($H306=N$6,$G306,0)-IF($I306=N$6,$G306,0)</f>
        <v>0</v>
      </c>
      <c r="O306" s="10">
        <f>+IF($H306=O$6,$G306,0)-IF($I306=O$6,$G306,0)</f>
        <v>0</v>
      </c>
      <c r="P306" s="10">
        <f>+IF($H306=P$6,$G306,0)-IF($I306=P$6,$G306,0)</f>
        <v>0</v>
      </c>
      <c r="Q306" s="10">
        <f>+IF($H306=Q$6,$G306,0)-IF($I306=Q$6,$G306,0)</f>
        <v>0</v>
      </c>
      <c r="R306" s="10">
        <f>+IF($H306=R$6,$G306,0)-IF($I306=R$6,$G306,0)</f>
        <v>0</v>
      </c>
      <c r="S306" s="10">
        <f>+IF($H306=S$6,$G306,0)-IF($I306=S$6,$G306,0)</f>
        <v>0</v>
      </c>
      <c r="T306" s="10">
        <f>+IF($H306=T$6,$G306,0)-IF($I306=T$6,$G306,0)</f>
        <v>0</v>
      </c>
      <c r="U306" s="10">
        <f>+IF($H306=U$6,$G306,0)-IF($I306=U$6,$G306,0)</f>
        <v>0</v>
      </c>
      <c r="V306" s="10">
        <f>+IF($H306=V$6,$G306,0)-IF($I306=V$6,$G306,0)</f>
        <v>0</v>
      </c>
      <c r="W306" s="10">
        <f>+IF($H306=W$6,$G306,0)-IF($I306=W$6,$G306,0)</f>
        <v>0</v>
      </c>
      <c r="X306" s="10">
        <f>+IF($H306=X$6,$G306,0)-IF($I306=X$6,$G306,0)</f>
        <v>0</v>
      </c>
      <c r="Y306" s="10">
        <f>+IF($H306=Y$6,$G306,0)-IF($I306=Y$6,$G306,0)</f>
        <v>0</v>
      </c>
      <c r="Z306" s="10">
        <f>+IF($H306=Z$6,$G306,0)-IF($I306=Z$6,$G306,0)</f>
        <v>0</v>
      </c>
      <c r="AA306" s="10">
        <f>+IF($H306=AA$6,$G306,0)-IF($I306=AA$6,$G306,0)</f>
        <v>0</v>
      </c>
      <c r="AB306" s="10">
        <f>+IF($H306=AB$6,$G306,0)-IF($I306=AB$6,$G306,0)</f>
        <v>0</v>
      </c>
      <c r="AC306" s="10">
        <f>+IF($H306=AC$6,$G306,0)-IF($I306=AC$6,$G306,0)</f>
        <v>0</v>
      </c>
      <c r="AD306" s="10">
        <f>+IF($H306=AD$6,$G306,0)-IF($I306=AD$6,$G306,0)</f>
        <v>0</v>
      </c>
      <c r="AE306" s="10">
        <f>+IF($H306=AE$6,$G306,0)-IF($I306=AE$6,$G306,0)</f>
        <v>0</v>
      </c>
      <c r="AF306" s="10">
        <f>+IF($H306=AF$6,$G306,0)-IF($I306=AF$6,$G306,0)</f>
        <v>0</v>
      </c>
      <c r="AG306" s="10">
        <f>+IF($H306=AG$6,$C306,0)-IF($I306=AG$6,$C306,0)</f>
        <v>0</v>
      </c>
      <c r="AH306" s="10">
        <f>+IF($H306=AH$6,$C306,0)-IF($I306=AH$6,$C306,0)</f>
        <v>0</v>
      </c>
      <c r="AI306" s="10">
        <f>+IF($H306=AI$6,$C306,0)-IF($I306=AI$6,$C306,0)</f>
        <v>0</v>
      </c>
      <c r="AJ306" s="10">
        <f>+IF($H306=AJ$6,$C306,0)-IF($I306=AJ$6,$C306,0)</f>
        <v>0</v>
      </c>
      <c r="AK306" s="10">
        <f>IF(D306="payée",$E306,0)</f>
        <v>0</v>
      </c>
      <c r="AL306" s="10">
        <f>IF(D306="payée",$F306,0)</f>
        <v>0</v>
      </c>
      <c r="AM306" s="10">
        <f>IF(D306="perçue",-$E306,0)</f>
        <v>0</v>
      </c>
      <c r="AN306" s="10">
        <f>IF(D306="perçue",-$F306,0)</f>
        <v>0</v>
      </c>
      <c r="AO306" s="10">
        <f>+IF($H306=AO$6,$G306,0)-IF($I306=AO$6,$G306,0)</f>
        <v>0</v>
      </c>
      <c r="AP306" s="10">
        <f>+IF($H306=AP$6,$G306,0)-IF($I306=AP$6,$G306,0)</f>
        <v>0</v>
      </c>
      <c r="AQ306" s="10">
        <f>+IF($H306=AQ$6,$G306,0)-IF($I306=AQ$6,$G306,0)</f>
        <v>0</v>
      </c>
      <c r="AR306" s="10">
        <f>+IF($H306=AR$6,$G306,0)-IF($I306=AR$6,$G306,0)</f>
        <v>0</v>
      </c>
      <c r="AS306" s="10">
        <f>+IF($H306=AS$6,$G306,0)-IF($I306=AS$6,$G306,0)</f>
        <v>0</v>
      </c>
      <c r="AT306" s="10">
        <f>+IF($H306=AT$6,$G306,0)-IF($I306=AT$6,$G306,0)</f>
        <v>0</v>
      </c>
      <c r="AU306" s="10">
        <f>+IF($H306=AU$6,$G306,0)-IF($I306=AU$6,$G306,0)</f>
        <v>0</v>
      </c>
      <c r="AV306" s="10">
        <f>+IF($H306=AV$6,$G306,0)-IF($I306=AV$6,$G306,0)</f>
        <v>0</v>
      </c>
      <c r="AW306" s="10">
        <f>+IF($H306=AW$6,$G306,0)-IF($I306=AW$6,$G306,0)</f>
        <v>0</v>
      </c>
      <c r="AX306" s="10">
        <f>+IF($H306=AX$6,$G306,0)-IF($I306=AX$6,$G306,0)</f>
        <v>0</v>
      </c>
      <c r="AY306" s="10">
        <f>+IF($H306=AY$6,$G306,0)-IF($I306=AY$6,$G306,0)</f>
        <v>0</v>
      </c>
      <c r="AZ306" s="10">
        <f>+IF($H306=AZ$6,$G306,0)-IF($I306=AZ$6,$G306,0)</f>
        <v>0</v>
      </c>
      <c r="BA306" s="10">
        <f>+IF($H306=BA$6,$C306,0)-IF($I306=BA$6,$C306,0)</f>
        <v>0</v>
      </c>
      <c r="BB306" s="10">
        <f>+IF($H306=BB$6,$C306,0)-IF($I306=BB$6,$C306,0)</f>
        <v>0</v>
      </c>
      <c r="BC306" s="10">
        <f>+IF($H306=BC$6,$C306,0)-IF($I306=BC$6,$C306,0)</f>
        <v>0</v>
      </c>
      <c r="BD306" s="10">
        <f>+IF($H306=BD$6,$C306,0)-IF($I306=BD$6,$C306,0)</f>
        <v>0</v>
      </c>
      <c r="BE306" s="10">
        <f>+IF($H306=BE$6,$C306,0)-IF($I306=BE$6,$C306,0)</f>
        <v>0</v>
      </c>
      <c r="BF306" s="10">
        <f>+IF($H306=BF$6,$C306,0)-IF($I306=BF$6,$C306,0)</f>
        <v>0</v>
      </c>
      <c r="BG306" s="10">
        <f>+IF($H306=BG$6,$C306,0)-IF($I306=BG$6,$C306,0)</f>
        <v>0</v>
      </c>
      <c r="BH306" s="10">
        <f>+IF($H306=BH$6,$C306,0)-IF($I306=BH$6,$C306,0)</f>
        <v>0</v>
      </c>
      <c r="BI306" s="10">
        <f>+IF($H306=BI$6,$G306,0)-IF($I306=BI$6,$G306,0)</f>
        <v>0</v>
      </c>
      <c r="BJ306" s="10">
        <f>+IF($H306=BJ$6,$G306,0)-IF($I306=BJ$6,$G306,0)</f>
        <v>0</v>
      </c>
      <c r="BK306" s="10">
        <f>+IF($H306=BK$6,$G306,0)-IF($I306=BK$6,$G306,0)</f>
        <v>0</v>
      </c>
      <c r="BL306" s="10">
        <f>+IF($H306=BL$6,$G306,0)-IF($I306=BL$6,$G306,0)</f>
        <v>0</v>
      </c>
      <c r="BM306" s="10">
        <f>+IF($H306=BM$6,$G306,0)-IF($I306=BM$6,$G306,0)</f>
        <v>0</v>
      </c>
      <c r="BN306" s="10">
        <f>+IF($H306=BN$6,$G306,0)-IF($I306=BN$6,$G306,0)</f>
        <v>0</v>
      </c>
      <c r="BO306" s="10">
        <f>+IF($H306=BO$6,$G306,0)-IF($I306=BO$6,$G306,0)</f>
        <v>0</v>
      </c>
      <c r="BP306" s="10">
        <f>+IF($H306=BP$6,$G306,0)-IF($I306=BP$6,$G306,0)</f>
        <v>0</v>
      </c>
      <c r="BQ306" s="10">
        <f>+IF($H306=BQ$6,$G306,0)-IF($I306=BQ$6,$G306,0)</f>
        <v>0</v>
      </c>
      <c r="BR306" s="10">
        <f>SUM(J306:BQ306)</f>
        <v>0</v>
      </c>
    </row>
    <row r="307" spans="1:70" s="9" customFormat="1" x14ac:dyDescent="0.25">
      <c r="B307" s="16"/>
      <c r="C307" s="11"/>
      <c r="D307" s="11"/>
      <c r="E307" s="11">
        <f>ROUND(IF(D307='[1]Liste choix'!$C$8,0,IF($H307=$S$6,(C307/1.14975*0.05*0.5),C307/1.14975*0.05)),2)</f>
        <v>0</v>
      </c>
      <c r="F307" s="11">
        <f>ROUND(IF(D307='[1]Liste choix'!$C$8,0,IF($H307=$S$6,C307/1.14975*0.09975*0.5,C307/1.14975*0.09975)),2)</f>
        <v>0</v>
      </c>
      <c r="G307" s="11">
        <f>C307-E307-F307</f>
        <v>0</v>
      </c>
      <c r="J307" s="10">
        <f>+IF($H307=$J$6,$G307,0)-IF($I307=$J$6,$G307,0)</f>
        <v>0</v>
      </c>
      <c r="K307" s="10">
        <f>+IF($H307=K$6,$G307,0)-IF($I307=K$6,$G307,0)</f>
        <v>0</v>
      </c>
      <c r="L307" s="10">
        <f>+IF($H307=L$6,$G307,0)-IF($I307=L$6,$G307,0)</f>
        <v>0</v>
      </c>
      <c r="M307" s="10">
        <f>+IF($H307=M$6,$G307,0)-IF($I307=M$6,$G307,0)</f>
        <v>0</v>
      </c>
      <c r="N307" s="10">
        <f>+IF($H307=N$6,$G307,0)-IF($I307=N$6,$G307,0)</f>
        <v>0</v>
      </c>
      <c r="O307" s="10">
        <f>+IF($H307=O$6,$G307,0)-IF($I307=O$6,$G307,0)</f>
        <v>0</v>
      </c>
      <c r="P307" s="10">
        <f>+IF($H307=P$6,$G307,0)-IF($I307=P$6,$G307,0)</f>
        <v>0</v>
      </c>
      <c r="Q307" s="10">
        <f>+IF($H307=Q$6,$G307,0)-IF($I307=Q$6,$G307,0)</f>
        <v>0</v>
      </c>
      <c r="R307" s="10">
        <f>+IF($H307=R$6,$G307,0)-IF($I307=R$6,$G307,0)</f>
        <v>0</v>
      </c>
      <c r="S307" s="10">
        <f>+IF($H307=S$6,$G307,0)-IF($I307=S$6,$G307,0)</f>
        <v>0</v>
      </c>
      <c r="T307" s="10">
        <f>+IF($H307=T$6,$G307,0)-IF($I307=T$6,$G307,0)</f>
        <v>0</v>
      </c>
      <c r="U307" s="10">
        <f>+IF($H307=U$6,$G307,0)-IF($I307=U$6,$G307,0)</f>
        <v>0</v>
      </c>
      <c r="V307" s="10">
        <f>+IF($H307=V$6,$G307,0)-IF($I307=V$6,$G307,0)</f>
        <v>0</v>
      </c>
      <c r="W307" s="10">
        <f>+IF($H307=W$6,$G307,0)-IF($I307=W$6,$G307,0)</f>
        <v>0</v>
      </c>
      <c r="X307" s="10">
        <f>+IF($H307=X$6,$G307,0)-IF($I307=X$6,$G307,0)</f>
        <v>0</v>
      </c>
      <c r="Y307" s="10">
        <f>+IF($H307=Y$6,$G307,0)-IF($I307=Y$6,$G307,0)</f>
        <v>0</v>
      </c>
      <c r="Z307" s="10">
        <f>+IF($H307=Z$6,$G307,0)-IF($I307=Z$6,$G307,0)</f>
        <v>0</v>
      </c>
      <c r="AA307" s="10">
        <f>+IF($H307=AA$6,$G307,0)-IF($I307=AA$6,$G307,0)</f>
        <v>0</v>
      </c>
      <c r="AB307" s="10">
        <f>+IF($H307=AB$6,$G307,0)-IF($I307=AB$6,$G307,0)</f>
        <v>0</v>
      </c>
      <c r="AC307" s="10">
        <f>+IF($H307=AC$6,$G307,0)-IF($I307=AC$6,$G307,0)</f>
        <v>0</v>
      </c>
      <c r="AD307" s="10">
        <f>+IF($H307=AD$6,$G307,0)-IF($I307=AD$6,$G307,0)</f>
        <v>0</v>
      </c>
      <c r="AE307" s="10">
        <f>+IF($H307=AE$6,$G307,0)-IF($I307=AE$6,$G307,0)</f>
        <v>0</v>
      </c>
      <c r="AF307" s="10">
        <f>+IF($H307=AF$6,$G307,0)-IF($I307=AF$6,$G307,0)</f>
        <v>0</v>
      </c>
      <c r="AG307" s="10">
        <f>+IF($H307=AG$6,$C307,0)-IF($I307=AG$6,$C307,0)</f>
        <v>0</v>
      </c>
      <c r="AH307" s="10">
        <f>+IF($H307=AH$6,$C307,0)-IF($I307=AH$6,$C307,0)</f>
        <v>0</v>
      </c>
      <c r="AI307" s="10">
        <f>+IF($H307=AI$6,$C307,0)-IF($I307=AI$6,$C307,0)</f>
        <v>0</v>
      </c>
      <c r="AJ307" s="10">
        <f>+IF($H307=AJ$6,$C307,0)-IF($I307=AJ$6,$C307,0)</f>
        <v>0</v>
      </c>
      <c r="AK307" s="10">
        <f>IF(D307="payée",$E307,0)</f>
        <v>0</v>
      </c>
      <c r="AL307" s="10">
        <f>IF(D307="payée",$F307,0)</f>
        <v>0</v>
      </c>
      <c r="AM307" s="10">
        <f>IF(D307="perçue",-$E307,0)</f>
        <v>0</v>
      </c>
      <c r="AN307" s="10">
        <f>IF(D307="perçue",-$F307,0)</f>
        <v>0</v>
      </c>
      <c r="AO307" s="10">
        <f>+IF($H307=AO$6,$G307,0)-IF($I307=AO$6,$G307,0)</f>
        <v>0</v>
      </c>
      <c r="AP307" s="10">
        <f>+IF($H307=AP$6,$G307,0)-IF($I307=AP$6,$G307,0)</f>
        <v>0</v>
      </c>
      <c r="AQ307" s="10">
        <f>+IF($H307=AQ$6,$G307,0)-IF($I307=AQ$6,$G307,0)</f>
        <v>0</v>
      </c>
      <c r="AR307" s="10">
        <f>+IF($H307=AR$6,$G307,0)-IF($I307=AR$6,$G307,0)</f>
        <v>0</v>
      </c>
      <c r="AS307" s="10">
        <f>+IF($H307=AS$6,$G307,0)-IF($I307=AS$6,$G307,0)</f>
        <v>0</v>
      </c>
      <c r="AT307" s="10">
        <f>+IF($H307=AT$6,$G307,0)-IF($I307=AT$6,$G307,0)</f>
        <v>0</v>
      </c>
      <c r="AU307" s="10">
        <f>+IF($H307=AU$6,$G307,0)-IF($I307=AU$6,$G307,0)</f>
        <v>0</v>
      </c>
      <c r="AV307" s="10">
        <f>+IF($H307=AV$6,$G307,0)-IF($I307=AV$6,$G307,0)</f>
        <v>0</v>
      </c>
      <c r="AW307" s="10">
        <f>+IF($H307=AW$6,$G307,0)-IF($I307=AW$6,$G307,0)</f>
        <v>0</v>
      </c>
      <c r="AX307" s="10">
        <f>+IF($H307=AX$6,$G307,0)-IF($I307=AX$6,$G307,0)</f>
        <v>0</v>
      </c>
      <c r="AY307" s="10">
        <f>+IF($H307=AY$6,$G307,0)-IF($I307=AY$6,$G307,0)</f>
        <v>0</v>
      </c>
      <c r="AZ307" s="10">
        <f>+IF($H307=AZ$6,$G307,0)-IF($I307=AZ$6,$G307,0)</f>
        <v>0</v>
      </c>
      <c r="BA307" s="10">
        <f>+IF($H307=BA$6,$C307,0)-IF($I307=BA$6,$C307,0)</f>
        <v>0</v>
      </c>
      <c r="BB307" s="10">
        <f>+IF($H307=BB$6,$C307,0)-IF($I307=BB$6,$C307,0)</f>
        <v>0</v>
      </c>
      <c r="BC307" s="10">
        <f>+IF($H307=BC$6,$C307,0)-IF($I307=BC$6,$C307,0)</f>
        <v>0</v>
      </c>
      <c r="BD307" s="10">
        <f>+IF($H307=BD$6,$C307,0)-IF($I307=BD$6,$C307,0)</f>
        <v>0</v>
      </c>
      <c r="BE307" s="10">
        <f>+IF($H307=BE$6,$C307,0)-IF($I307=BE$6,$C307,0)</f>
        <v>0</v>
      </c>
      <c r="BF307" s="10">
        <f>+IF($H307=BF$6,$C307,0)-IF($I307=BF$6,$C307,0)</f>
        <v>0</v>
      </c>
      <c r="BG307" s="10">
        <f>+IF($H307=BG$6,$C307,0)-IF($I307=BG$6,$C307,0)</f>
        <v>0</v>
      </c>
      <c r="BH307" s="10">
        <f>+IF($H307=BH$6,$C307,0)-IF($I307=BH$6,$C307,0)</f>
        <v>0</v>
      </c>
      <c r="BI307" s="10">
        <f>+IF($H307=BI$6,$G307,0)-IF($I307=BI$6,$G307,0)</f>
        <v>0</v>
      </c>
      <c r="BJ307" s="10">
        <f>+IF($H307=BJ$6,$G307,0)-IF($I307=BJ$6,$G307,0)</f>
        <v>0</v>
      </c>
      <c r="BK307" s="10">
        <f>+IF($H307=BK$6,$G307,0)-IF($I307=BK$6,$G307,0)</f>
        <v>0</v>
      </c>
      <c r="BL307" s="10">
        <f>+IF($H307=BL$6,$G307,0)-IF($I307=BL$6,$G307,0)</f>
        <v>0</v>
      </c>
      <c r="BM307" s="10">
        <f>+IF($H307=BM$6,$G307,0)-IF($I307=BM$6,$G307,0)</f>
        <v>0</v>
      </c>
      <c r="BN307" s="10">
        <f>+IF($H307=BN$6,$G307,0)-IF($I307=BN$6,$G307,0)</f>
        <v>0</v>
      </c>
      <c r="BO307" s="10">
        <f>+IF($H307=BO$6,$G307,0)-IF($I307=BO$6,$G307,0)</f>
        <v>0</v>
      </c>
      <c r="BP307" s="10">
        <f>+IF($H307=BP$6,$G307,0)-IF($I307=BP$6,$G307,0)</f>
        <v>0</v>
      </c>
      <c r="BQ307" s="10">
        <f>+IF($H307=BQ$6,$G307,0)-IF($I307=BQ$6,$G307,0)</f>
        <v>0</v>
      </c>
      <c r="BR307" s="10">
        <f>SUM(J307:BQ307)</f>
        <v>0</v>
      </c>
    </row>
    <row r="308" spans="1:70" s="9" customFormat="1" x14ac:dyDescent="0.25">
      <c r="B308" s="16"/>
      <c r="C308" s="11"/>
      <c r="D308" s="11"/>
      <c r="E308" s="11">
        <f>ROUND(IF(D308='[1]Liste choix'!$C$8,0,IF($H308=$S$6,(C308/1.14975*0.05*0.5),C308/1.14975*0.05)),2)</f>
        <v>0</v>
      </c>
      <c r="F308" s="11">
        <f>ROUND(IF(D308='[1]Liste choix'!$C$8,0,IF($H308=$S$6,C308/1.14975*0.09975*0.5,C308/1.14975*0.09975)),2)</f>
        <v>0</v>
      </c>
      <c r="G308" s="11">
        <f>C308-E308-F308</f>
        <v>0</v>
      </c>
      <c r="J308" s="10">
        <f>+IF($H308=$J$6,$G308,0)-IF($I308=$J$6,$G308,0)</f>
        <v>0</v>
      </c>
      <c r="K308" s="10">
        <f>+IF($H308=K$6,$G308,0)-IF($I308=K$6,$G308,0)</f>
        <v>0</v>
      </c>
      <c r="L308" s="10">
        <f>+IF($H308=L$6,$G308,0)-IF($I308=L$6,$G308,0)</f>
        <v>0</v>
      </c>
      <c r="M308" s="10">
        <f>+IF($H308=M$6,$G308,0)-IF($I308=M$6,$G308,0)</f>
        <v>0</v>
      </c>
      <c r="N308" s="10">
        <f>+IF($H308=N$6,$G308,0)-IF($I308=N$6,$G308,0)</f>
        <v>0</v>
      </c>
      <c r="O308" s="10">
        <f>+IF($H308=O$6,$G308,0)-IF($I308=O$6,$G308,0)</f>
        <v>0</v>
      </c>
      <c r="P308" s="10">
        <f>+IF($H308=P$6,$G308,0)-IF($I308=P$6,$G308,0)</f>
        <v>0</v>
      </c>
      <c r="Q308" s="10">
        <f>+IF($H308=Q$6,$G308,0)-IF($I308=Q$6,$G308,0)</f>
        <v>0</v>
      </c>
      <c r="R308" s="10">
        <f>+IF($H308=R$6,$G308,0)-IF($I308=R$6,$G308,0)</f>
        <v>0</v>
      </c>
      <c r="S308" s="10">
        <f>+IF($H308=S$6,$G308,0)-IF($I308=S$6,$G308,0)</f>
        <v>0</v>
      </c>
      <c r="T308" s="10">
        <f>+IF($H308=T$6,$G308,0)-IF($I308=T$6,$G308,0)</f>
        <v>0</v>
      </c>
      <c r="U308" s="10">
        <f>+IF($H308=U$6,$G308,0)-IF($I308=U$6,$G308,0)</f>
        <v>0</v>
      </c>
      <c r="V308" s="10">
        <f>+IF($H308=V$6,$G308,0)-IF($I308=V$6,$G308,0)</f>
        <v>0</v>
      </c>
      <c r="W308" s="10">
        <f>+IF($H308=W$6,$G308,0)-IF($I308=W$6,$G308,0)</f>
        <v>0</v>
      </c>
      <c r="X308" s="10">
        <f>+IF($H308=X$6,$G308,0)-IF($I308=X$6,$G308,0)</f>
        <v>0</v>
      </c>
      <c r="Y308" s="10">
        <f>+IF($H308=Y$6,$G308,0)-IF($I308=Y$6,$G308,0)</f>
        <v>0</v>
      </c>
      <c r="Z308" s="10">
        <f>+IF($H308=Z$6,$G308,0)-IF($I308=Z$6,$G308,0)</f>
        <v>0</v>
      </c>
      <c r="AA308" s="10">
        <f>+IF($H308=AA$6,$G308,0)-IF($I308=AA$6,$G308,0)</f>
        <v>0</v>
      </c>
      <c r="AB308" s="10">
        <f>+IF($H308=AB$6,$G308,0)-IF($I308=AB$6,$G308,0)</f>
        <v>0</v>
      </c>
      <c r="AC308" s="10">
        <f>+IF($H308=AC$6,$G308,0)-IF($I308=AC$6,$G308,0)</f>
        <v>0</v>
      </c>
      <c r="AD308" s="10">
        <f>+IF($H308=AD$6,$G308,0)-IF($I308=AD$6,$G308,0)</f>
        <v>0</v>
      </c>
      <c r="AE308" s="10">
        <f>+IF($H308=AE$6,$G308,0)-IF($I308=AE$6,$G308,0)</f>
        <v>0</v>
      </c>
      <c r="AF308" s="10">
        <f>+IF($H308=AF$6,$G308,0)-IF($I308=AF$6,$G308,0)</f>
        <v>0</v>
      </c>
      <c r="AG308" s="10">
        <f>+IF($H308=AG$6,$C308,0)-IF($I308=AG$6,$C308,0)</f>
        <v>0</v>
      </c>
      <c r="AH308" s="10">
        <f>+IF($H308=AH$6,$C308,0)-IF($I308=AH$6,$C308,0)</f>
        <v>0</v>
      </c>
      <c r="AI308" s="10">
        <f>+IF($H308=AI$6,$C308,0)-IF($I308=AI$6,$C308,0)</f>
        <v>0</v>
      </c>
      <c r="AJ308" s="10">
        <f>+IF($H308=AJ$6,$C308,0)-IF($I308=AJ$6,$C308,0)</f>
        <v>0</v>
      </c>
      <c r="AK308" s="10">
        <f>IF(D308="payée",$E308,0)</f>
        <v>0</v>
      </c>
      <c r="AL308" s="10">
        <f>IF(D308="payée",$F308,0)</f>
        <v>0</v>
      </c>
      <c r="AM308" s="10">
        <f>IF(D308="perçue",-$E308,0)</f>
        <v>0</v>
      </c>
      <c r="AN308" s="10">
        <f>IF(D308="perçue",-$F308,0)</f>
        <v>0</v>
      </c>
      <c r="AO308" s="10">
        <f>+IF($H308=AO$6,$G308,0)-IF($I308=AO$6,$G308,0)</f>
        <v>0</v>
      </c>
      <c r="AP308" s="10">
        <f>+IF($H308=AP$6,$G308,0)-IF($I308=AP$6,$G308,0)</f>
        <v>0</v>
      </c>
      <c r="AQ308" s="10">
        <f>+IF($H308=AQ$6,$G308,0)-IF($I308=AQ$6,$G308,0)</f>
        <v>0</v>
      </c>
      <c r="AR308" s="10">
        <f>+IF($H308=AR$6,$G308,0)-IF($I308=AR$6,$G308,0)</f>
        <v>0</v>
      </c>
      <c r="AS308" s="10">
        <f>+IF($H308=AS$6,$G308,0)-IF($I308=AS$6,$G308,0)</f>
        <v>0</v>
      </c>
      <c r="AT308" s="10">
        <f>+IF($H308=AT$6,$G308,0)-IF($I308=AT$6,$G308,0)</f>
        <v>0</v>
      </c>
      <c r="AU308" s="10">
        <f>+IF($H308=AU$6,$G308,0)-IF($I308=AU$6,$G308,0)</f>
        <v>0</v>
      </c>
      <c r="AV308" s="10">
        <f>+IF($H308=AV$6,$G308,0)-IF($I308=AV$6,$G308,0)</f>
        <v>0</v>
      </c>
      <c r="AW308" s="10">
        <f>+IF($H308=AW$6,$G308,0)-IF($I308=AW$6,$G308,0)</f>
        <v>0</v>
      </c>
      <c r="AX308" s="10">
        <f>+IF($H308=AX$6,$G308,0)-IF($I308=AX$6,$G308,0)</f>
        <v>0</v>
      </c>
      <c r="AY308" s="10">
        <f>+IF($H308=AY$6,$G308,0)-IF($I308=AY$6,$G308,0)</f>
        <v>0</v>
      </c>
      <c r="AZ308" s="10">
        <f>+IF($H308=AZ$6,$G308,0)-IF($I308=AZ$6,$G308,0)</f>
        <v>0</v>
      </c>
      <c r="BA308" s="10">
        <f>+IF($H308=BA$6,$C308,0)-IF($I308=BA$6,$C308,0)</f>
        <v>0</v>
      </c>
      <c r="BB308" s="10">
        <f>+IF($H308=BB$6,$C308,0)-IF($I308=BB$6,$C308,0)</f>
        <v>0</v>
      </c>
      <c r="BC308" s="10">
        <f>+IF($H308=BC$6,$C308,0)-IF($I308=BC$6,$C308,0)</f>
        <v>0</v>
      </c>
      <c r="BD308" s="10">
        <f>+IF($H308=BD$6,$C308,0)-IF($I308=BD$6,$C308,0)</f>
        <v>0</v>
      </c>
      <c r="BE308" s="10">
        <f>+IF($H308=BE$6,$C308,0)-IF($I308=BE$6,$C308,0)</f>
        <v>0</v>
      </c>
      <c r="BF308" s="10">
        <f>+IF($H308=BF$6,$C308,0)-IF($I308=BF$6,$C308,0)</f>
        <v>0</v>
      </c>
      <c r="BG308" s="10">
        <f>+IF($H308=BG$6,$C308,0)-IF($I308=BG$6,$C308,0)</f>
        <v>0</v>
      </c>
      <c r="BH308" s="10">
        <f>+IF($H308=BH$6,$C308,0)-IF($I308=BH$6,$C308,0)</f>
        <v>0</v>
      </c>
      <c r="BI308" s="10">
        <f>+IF($H308=BI$6,$G308,0)-IF($I308=BI$6,$G308,0)</f>
        <v>0</v>
      </c>
      <c r="BJ308" s="10">
        <f>+IF($H308=BJ$6,$G308,0)-IF($I308=BJ$6,$G308,0)</f>
        <v>0</v>
      </c>
      <c r="BK308" s="10">
        <f>+IF($H308=BK$6,$G308,0)-IF($I308=BK$6,$G308,0)</f>
        <v>0</v>
      </c>
      <c r="BL308" s="10">
        <f>+IF($H308=BL$6,$G308,0)-IF($I308=BL$6,$G308,0)</f>
        <v>0</v>
      </c>
      <c r="BM308" s="10">
        <f>+IF($H308=BM$6,$G308,0)-IF($I308=BM$6,$G308,0)</f>
        <v>0</v>
      </c>
      <c r="BN308" s="10">
        <f>+IF($H308=BN$6,$G308,0)-IF($I308=BN$6,$G308,0)</f>
        <v>0</v>
      </c>
      <c r="BO308" s="10">
        <f>+IF($H308=BO$6,$G308,0)-IF($I308=BO$6,$G308,0)</f>
        <v>0</v>
      </c>
      <c r="BP308" s="10">
        <f>+IF($H308=BP$6,$G308,0)-IF($I308=BP$6,$G308,0)</f>
        <v>0</v>
      </c>
      <c r="BQ308" s="10">
        <f>+IF($H308=BQ$6,$G308,0)-IF($I308=BQ$6,$G308,0)</f>
        <v>0</v>
      </c>
      <c r="BR308" s="10">
        <f>SUM(J308:BQ308)</f>
        <v>0</v>
      </c>
    </row>
    <row r="309" spans="1:70" s="9" customFormat="1" x14ac:dyDescent="0.25">
      <c r="B309" s="16"/>
      <c r="C309" s="11"/>
      <c r="D309" s="11"/>
      <c r="E309" s="11">
        <f>ROUND(IF(D309='[1]Liste choix'!$C$8,0,IF($H309=$S$6,(C309/1.14975*0.05*0.5),C309/1.14975*0.05)),2)</f>
        <v>0</v>
      </c>
      <c r="F309" s="11">
        <f>ROUND(IF(D309='[1]Liste choix'!$C$8,0,IF($H309=$S$6,C309/1.14975*0.09975*0.5,C309/1.14975*0.09975)),2)</f>
        <v>0</v>
      </c>
      <c r="G309" s="11">
        <f>C309-E309-F309</f>
        <v>0</v>
      </c>
      <c r="J309" s="10">
        <f>+IF($H309=$J$6,$G309,0)-IF($I309=$J$6,$G309,0)</f>
        <v>0</v>
      </c>
      <c r="K309" s="10">
        <f>+IF($H309=K$6,$G309,0)-IF($I309=K$6,$G309,0)</f>
        <v>0</v>
      </c>
      <c r="L309" s="10">
        <f>+IF($H309=L$6,$G309,0)-IF($I309=L$6,$G309,0)</f>
        <v>0</v>
      </c>
      <c r="M309" s="10">
        <f>+IF($H309=M$6,$G309,0)-IF($I309=M$6,$G309,0)</f>
        <v>0</v>
      </c>
      <c r="N309" s="10">
        <f>+IF($H309=N$6,$G309,0)-IF($I309=N$6,$G309,0)</f>
        <v>0</v>
      </c>
      <c r="O309" s="10">
        <f>+IF($H309=O$6,$G309,0)-IF($I309=O$6,$G309,0)</f>
        <v>0</v>
      </c>
      <c r="P309" s="10">
        <f>+IF($H309=P$6,$G309,0)-IF($I309=P$6,$G309,0)</f>
        <v>0</v>
      </c>
      <c r="Q309" s="10">
        <f>+IF($H309=Q$6,$G309,0)-IF($I309=Q$6,$G309,0)</f>
        <v>0</v>
      </c>
      <c r="R309" s="10">
        <f>+IF($H309=R$6,$G309,0)-IF($I309=R$6,$G309,0)</f>
        <v>0</v>
      </c>
      <c r="S309" s="10">
        <f>+IF($H309=S$6,$G309,0)-IF($I309=S$6,$G309,0)</f>
        <v>0</v>
      </c>
      <c r="T309" s="10">
        <f>+IF($H309=T$6,$G309,0)-IF($I309=T$6,$G309,0)</f>
        <v>0</v>
      </c>
      <c r="U309" s="10">
        <f>+IF($H309=U$6,$G309,0)-IF($I309=U$6,$G309,0)</f>
        <v>0</v>
      </c>
      <c r="V309" s="10">
        <f>+IF($H309=V$6,$G309,0)-IF($I309=V$6,$G309,0)</f>
        <v>0</v>
      </c>
      <c r="W309" s="10">
        <f>+IF($H309=W$6,$G309,0)-IF($I309=W$6,$G309,0)</f>
        <v>0</v>
      </c>
      <c r="X309" s="10">
        <f>+IF($H309=X$6,$G309,0)-IF($I309=X$6,$G309,0)</f>
        <v>0</v>
      </c>
      <c r="Y309" s="10">
        <f>+IF($H309=Y$6,$G309,0)-IF($I309=Y$6,$G309,0)</f>
        <v>0</v>
      </c>
      <c r="Z309" s="10">
        <f>+IF($H309=Z$6,$G309,0)-IF($I309=Z$6,$G309,0)</f>
        <v>0</v>
      </c>
      <c r="AA309" s="10">
        <f>+IF($H309=AA$6,$G309,0)-IF($I309=AA$6,$G309,0)</f>
        <v>0</v>
      </c>
      <c r="AB309" s="10">
        <f>+IF($H309=AB$6,$G309,0)-IF($I309=AB$6,$G309,0)</f>
        <v>0</v>
      </c>
      <c r="AC309" s="10">
        <f>+IF($H309=AC$6,$G309,0)-IF($I309=AC$6,$G309,0)</f>
        <v>0</v>
      </c>
      <c r="AD309" s="10">
        <f>+IF($H309=AD$6,$G309,0)-IF($I309=AD$6,$G309,0)</f>
        <v>0</v>
      </c>
      <c r="AE309" s="10">
        <f>+IF($H309=AE$6,$G309,0)-IF($I309=AE$6,$G309,0)</f>
        <v>0</v>
      </c>
      <c r="AF309" s="10">
        <f>+IF($H309=AF$6,$G309,0)-IF($I309=AF$6,$G309,0)</f>
        <v>0</v>
      </c>
      <c r="AG309" s="10">
        <f>+IF($H309=AG$6,$C309,0)-IF($I309=AG$6,$C309,0)</f>
        <v>0</v>
      </c>
      <c r="AH309" s="10">
        <f>+IF($H309=AH$6,$C309,0)-IF($I309=AH$6,$C309,0)</f>
        <v>0</v>
      </c>
      <c r="AI309" s="10">
        <f>+IF($H309=AI$6,$C309,0)-IF($I309=AI$6,$C309,0)</f>
        <v>0</v>
      </c>
      <c r="AJ309" s="10">
        <f>+IF($H309=AJ$6,$C309,0)-IF($I309=AJ$6,$C309,0)</f>
        <v>0</v>
      </c>
      <c r="AK309" s="10">
        <f>IF(D309="payée",$E309,0)</f>
        <v>0</v>
      </c>
      <c r="AL309" s="10">
        <f>IF(D309="payée",$F309,0)</f>
        <v>0</v>
      </c>
      <c r="AM309" s="10">
        <f>IF(D309="perçue",-$E309,0)</f>
        <v>0</v>
      </c>
      <c r="AN309" s="10">
        <f>IF(D309="perçue",-$F309,0)</f>
        <v>0</v>
      </c>
      <c r="AO309" s="10">
        <f>+IF($H309=AO$6,$G309,0)-IF($I309=AO$6,$G309,0)</f>
        <v>0</v>
      </c>
      <c r="AP309" s="10">
        <f>+IF($H309=AP$6,$G309,0)-IF($I309=AP$6,$G309,0)</f>
        <v>0</v>
      </c>
      <c r="AQ309" s="10">
        <f>+IF($H309=AQ$6,$G309,0)-IF($I309=AQ$6,$G309,0)</f>
        <v>0</v>
      </c>
      <c r="AR309" s="10">
        <f>+IF($H309=AR$6,$G309,0)-IF($I309=AR$6,$G309,0)</f>
        <v>0</v>
      </c>
      <c r="AS309" s="10">
        <f>+IF($H309=AS$6,$G309,0)-IF($I309=AS$6,$G309,0)</f>
        <v>0</v>
      </c>
      <c r="AT309" s="10">
        <f>+IF($H309=AT$6,$G309,0)-IF($I309=AT$6,$G309,0)</f>
        <v>0</v>
      </c>
      <c r="AU309" s="10">
        <f>+IF($H309=AU$6,$G309,0)-IF($I309=AU$6,$G309,0)</f>
        <v>0</v>
      </c>
      <c r="AV309" s="10">
        <f>+IF($H309=AV$6,$G309,0)-IF($I309=AV$6,$G309,0)</f>
        <v>0</v>
      </c>
      <c r="AW309" s="10">
        <f>+IF($H309=AW$6,$G309,0)-IF($I309=AW$6,$G309,0)</f>
        <v>0</v>
      </c>
      <c r="AX309" s="10">
        <f>+IF($H309=AX$6,$G309,0)-IF($I309=AX$6,$G309,0)</f>
        <v>0</v>
      </c>
      <c r="AY309" s="10">
        <f>+IF($H309=AY$6,$G309,0)-IF($I309=AY$6,$G309,0)</f>
        <v>0</v>
      </c>
      <c r="AZ309" s="10">
        <f>+IF($H309=AZ$6,$G309,0)-IF($I309=AZ$6,$G309,0)</f>
        <v>0</v>
      </c>
      <c r="BA309" s="10">
        <f>+IF($H309=BA$6,$C309,0)-IF($I309=BA$6,$C309,0)</f>
        <v>0</v>
      </c>
      <c r="BB309" s="10">
        <f>+IF($H309=BB$6,$C309,0)-IF($I309=BB$6,$C309,0)</f>
        <v>0</v>
      </c>
      <c r="BC309" s="10">
        <f>+IF($H309=BC$6,$C309,0)-IF($I309=BC$6,$C309,0)</f>
        <v>0</v>
      </c>
      <c r="BD309" s="10">
        <f>+IF($H309=BD$6,$C309,0)-IF($I309=BD$6,$C309,0)</f>
        <v>0</v>
      </c>
      <c r="BE309" s="10">
        <f>+IF($H309=BE$6,$C309,0)-IF($I309=BE$6,$C309,0)</f>
        <v>0</v>
      </c>
      <c r="BF309" s="10">
        <f>+IF($H309=BF$6,$C309,0)-IF($I309=BF$6,$C309,0)</f>
        <v>0</v>
      </c>
      <c r="BG309" s="10">
        <f>+IF($H309=BG$6,$C309,0)-IF($I309=BG$6,$C309,0)</f>
        <v>0</v>
      </c>
      <c r="BH309" s="10">
        <f>+IF($H309=BH$6,$C309,0)-IF($I309=BH$6,$C309,0)</f>
        <v>0</v>
      </c>
      <c r="BI309" s="10">
        <f>+IF($H309=BI$6,$G309,0)-IF($I309=BI$6,$G309,0)</f>
        <v>0</v>
      </c>
      <c r="BJ309" s="10">
        <f>+IF($H309=BJ$6,$G309,0)-IF($I309=BJ$6,$G309,0)</f>
        <v>0</v>
      </c>
      <c r="BK309" s="10">
        <f>+IF($H309=BK$6,$G309,0)-IF($I309=BK$6,$G309,0)</f>
        <v>0</v>
      </c>
      <c r="BL309" s="10">
        <f>+IF($H309=BL$6,$G309,0)-IF($I309=BL$6,$G309,0)</f>
        <v>0</v>
      </c>
      <c r="BM309" s="10">
        <f>+IF($H309=BM$6,$G309,0)-IF($I309=BM$6,$G309,0)</f>
        <v>0</v>
      </c>
      <c r="BN309" s="10">
        <f>+IF($H309=BN$6,$G309,0)-IF($I309=BN$6,$G309,0)</f>
        <v>0</v>
      </c>
      <c r="BO309" s="10">
        <f>+IF($H309=BO$6,$G309,0)-IF($I309=BO$6,$G309,0)</f>
        <v>0</v>
      </c>
      <c r="BP309" s="10">
        <f>+IF($H309=BP$6,$G309,0)-IF($I309=BP$6,$G309,0)</f>
        <v>0</v>
      </c>
      <c r="BQ309" s="10">
        <f>+IF($H309=BQ$6,$G309,0)-IF($I309=BQ$6,$G309,0)</f>
        <v>0</v>
      </c>
      <c r="BR309" s="10">
        <f>SUM(J309:BQ309)</f>
        <v>0</v>
      </c>
    </row>
    <row r="310" spans="1:70" s="9" customFormat="1" x14ac:dyDescent="0.25">
      <c r="B310" s="16"/>
      <c r="C310" s="11"/>
      <c r="D310" s="11"/>
      <c r="E310" s="11">
        <f>ROUND(IF(D310='[1]Liste choix'!$C$8,0,IF($H310=$S$6,(C310/1.14975*0.05*0.5),C310/1.14975*0.05)),2)</f>
        <v>0</v>
      </c>
      <c r="F310" s="11">
        <f>ROUND(IF(D310='[1]Liste choix'!$C$8,0,IF($H310=$S$6,C310/1.14975*0.09975*0.5,C310/1.14975*0.09975)),2)</f>
        <v>0</v>
      </c>
      <c r="G310" s="11">
        <f>C310-E310-F310</f>
        <v>0</v>
      </c>
      <c r="J310" s="10">
        <f>+IF($H310=$J$6,$G310,0)-IF($I310=$J$6,$G310,0)</f>
        <v>0</v>
      </c>
      <c r="K310" s="10">
        <f>+IF($H310=K$6,$G310,0)-IF($I310=K$6,$G310,0)</f>
        <v>0</v>
      </c>
      <c r="L310" s="10">
        <f>+IF($H310=L$6,$G310,0)-IF($I310=L$6,$G310,0)</f>
        <v>0</v>
      </c>
      <c r="M310" s="10">
        <f>+IF($H310=M$6,$G310,0)-IF($I310=M$6,$G310,0)</f>
        <v>0</v>
      </c>
      <c r="N310" s="10">
        <f>+IF($H310=N$6,$G310,0)-IF($I310=N$6,$G310,0)</f>
        <v>0</v>
      </c>
      <c r="O310" s="10">
        <f>+IF($H310=O$6,$G310,0)-IF($I310=O$6,$G310,0)</f>
        <v>0</v>
      </c>
      <c r="P310" s="10">
        <f>+IF($H310=P$6,$G310,0)-IF($I310=P$6,$G310,0)</f>
        <v>0</v>
      </c>
      <c r="Q310" s="10">
        <f>+IF($H310=Q$6,$G310,0)-IF($I310=Q$6,$G310,0)</f>
        <v>0</v>
      </c>
      <c r="R310" s="10">
        <f>+IF($H310=R$6,$G310,0)-IF($I310=R$6,$G310,0)</f>
        <v>0</v>
      </c>
      <c r="S310" s="10">
        <f>+IF($H310=S$6,$G310,0)-IF($I310=S$6,$G310,0)</f>
        <v>0</v>
      </c>
      <c r="T310" s="10">
        <f>+IF($H310=T$6,$G310,0)-IF($I310=T$6,$G310,0)</f>
        <v>0</v>
      </c>
      <c r="U310" s="10">
        <f>+IF($H310=U$6,$G310,0)-IF($I310=U$6,$G310,0)</f>
        <v>0</v>
      </c>
      <c r="V310" s="10">
        <f>+IF($H310=V$6,$G310,0)-IF($I310=V$6,$G310,0)</f>
        <v>0</v>
      </c>
      <c r="W310" s="10">
        <f>+IF($H310=W$6,$G310,0)-IF($I310=W$6,$G310,0)</f>
        <v>0</v>
      </c>
      <c r="X310" s="10">
        <f>+IF($H310=X$6,$G310,0)-IF($I310=X$6,$G310,0)</f>
        <v>0</v>
      </c>
      <c r="Y310" s="10">
        <f>+IF($H310=Y$6,$G310,0)-IF($I310=Y$6,$G310,0)</f>
        <v>0</v>
      </c>
      <c r="Z310" s="10">
        <f>+IF($H310=Z$6,$G310,0)-IF($I310=Z$6,$G310,0)</f>
        <v>0</v>
      </c>
      <c r="AA310" s="10">
        <f>+IF($H310=AA$6,$G310,0)-IF($I310=AA$6,$G310,0)</f>
        <v>0</v>
      </c>
      <c r="AB310" s="10">
        <f>+IF($H310=AB$6,$G310,0)-IF($I310=AB$6,$G310,0)</f>
        <v>0</v>
      </c>
      <c r="AC310" s="10">
        <f>+IF($H310=AC$6,$G310,0)-IF($I310=AC$6,$G310,0)</f>
        <v>0</v>
      </c>
      <c r="AD310" s="10">
        <f>+IF($H310=AD$6,$G310,0)-IF($I310=AD$6,$G310,0)</f>
        <v>0</v>
      </c>
      <c r="AE310" s="10">
        <f>+IF($H310=AE$6,$G310,0)-IF($I310=AE$6,$G310,0)</f>
        <v>0</v>
      </c>
      <c r="AF310" s="10">
        <f>+IF($H310=AF$6,$G310,0)-IF($I310=AF$6,$G310,0)</f>
        <v>0</v>
      </c>
      <c r="AG310" s="10">
        <f>+IF($H310=AG$6,$C310,0)-IF($I310=AG$6,$C310,0)</f>
        <v>0</v>
      </c>
      <c r="AH310" s="10">
        <f>+IF($H310=AH$6,$C310,0)-IF($I310=AH$6,$C310,0)</f>
        <v>0</v>
      </c>
      <c r="AI310" s="10">
        <f>+IF($H310=AI$6,$C310,0)-IF($I310=AI$6,$C310,0)</f>
        <v>0</v>
      </c>
      <c r="AJ310" s="10">
        <f>+IF($H310=AJ$6,$C310,0)-IF($I310=AJ$6,$C310,0)</f>
        <v>0</v>
      </c>
      <c r="AK310" s="10">
        <f>IF(D310="payée",$E310,0)</f>
        <v>0</v>
      </c>
      <c r="AL310" s="10">
        <f>IF(D310="payée",$F310,0)</f>
        <v>0</v>
      </c>
      <c r="AM310" s="10">
        <f>IF(D310="perçue",-$E310,0)</f>
        <v>0</v>
      </c>
      <c r="AN310" s="10">
        <f>IF(D310="perçue",-$F310,0)</f>
        <v>0</v>
      </c>
      <c r="AO310" s="10">
        <f>+IF($H310=AO$6,$G310,0)-IF($I310=AO$6,$G310,0)</f>
        <v>0</v>
      </c>
      <c r="AP310" s="10">
        <f>+IF($H310=AP$6,$G310,0)-IF($I310=AP$6,$G310,0)</f>
        <v>0</v>
      </c>
      <c r="AQ310" s="10">
        <f>+IF($H310=AQ$6,$G310,0)-IF($I310=AQ$6,$G310,0)</f>
        <v>0</v>
      </c>
      <c r="AR310" s="10">
        <f>+IF($H310=AR$6,$G310,0)-IF($I310=AR$6,$G310,0)</f>
        <v>0</v>
      </c>
      <c r="AS310" s="10">
        <f>+IF($H310=AS$6,$G310,0)-IF($I310=AS$6,$G310,0)</f>
        <v>0</v>
      </c>
      <c r="AT310" s="10">
        <f>+IF($H310=AT$6,$G310,0)-IF($I310=AT$6,$G310,0)</f>
        <v>0</v>
      </c>
      <c r="AU310" s="10">
        <f>+IF($H310=AU$6,$G310,0)-IF($I310=AU$6,$G310,0)</f>
        <v>0</v>
      </c>
      <c r="AV310" s="10">
        <f>+IF($H310=AV$6,$G310,0)-IF($I310=AV$6,$G310,0)</f>
        <v>0</v>
      </c>
      <c r="AW310" s="10">
        <f>+IF($H310=AW$6,$G310,0)-IF($I310=AW$6,$G310,0)</f>
        <v>0</v>
      </c>
      <c r="AX310" s="10">
        <f>+IF($H310=AX$6,$G310,0)-IF($I310=AX$6,$G310,0)</f>
        <v>0</v>
      </c>
      <c r="AY310" s="10">
        <f>+IF($H310=AY$6,$G310,0)-IF($I310=AY$6,$G310,0)</f>
        <v>0</v>
      </c>
      <c r="AZ310" s="10">
        <f>+IF($H310=AZ$6,$G310,0)-IF($I310=AZ$6,$G310,0)</f>
        <v>0</v>
      </c>
      <c r="BA310" s="10">
        <f>+IF($H310=BA$6,$C310,0)-IF($I310=BA$6,$C310,0)</f>
        <v>0</v>
      </c>
      <c r="BB310" s="10">
        <f>+IF($H310=BB$6,$C310,0)-IF($I310=BB$6,$C310,0)</f>
        <v>0</v>
      </c>
      <c r="BC310" s="10">
        <f>+IF($H310=BC$6,$C310,0)-IF($I310=BC$6,$C310,0)</f>
        <v>0</v>
      </c>
      <c r="BD310" s="10">
        <f>+IF($H310=BD$6,$C310,0)-IF($I310=BD$6,$C310,0)</f>
        <v>0</v>
      </c>
      <c r="BE310" s="10">
        <f>+IF($H310=BE$6,$C310,0)-IF($I310=BE$6,$C310,0)</f>
        <v>0</v>
      </c>
      <c r="BF310" s="10">
        <f>+IF($H310=BF$6,$C310,0)-IF($I310=BF$6,$C310,0)</f>
        <v>0</v>
      </c>
      <c r="BG310" s="10">
        <f>+IF($H310=BG$6,$C310,0)-IF($I310=BG$6,$C310,0)</f>
        <v>0</v>
      </c>
      <c r="BH310" s="10">
        <f>+IF($H310=BH$6,$C310,0)-IF($I310=BH$6,$C310,0)</f>
        <v>0</v>
      </c>
      <c r="BI310" s="10">
        <f>+IF($H310=BI$6,$G310,0)-IF($I310=BI$6,$G310,0)</f>
        <v>0</v>
      </c>
      <c r="BJ310" s="10">
        <f>+IF($H310=BJ$6,$G310,0)-IF($I310=BJ$6,$G310,0)</f>
        <v>0</v>
      </c>
      <c r="BK310" s="10">
        <f>+IF($H310=BK$6,$G310,0)-IF($I310=BK$6,$G310,0)</f>
        <v>0</v>
      </c>
      <c r="BL310" s="10">
        <f>+IF($H310=BL$6,$G310,0)-IF($I310=BL$6,$G310,0)</f>
        <v>0</v>
      </c>
      <c r="BM310" s="10">
        <f>+IF($H310=BM$6,$G310,0)-IF($I310=BM$6,$G310,0)</f>
        <v>0</v>
      </c>
      <c r="BN310" s="10">
        <f>+IF($H310=BN$6,$G310,0)-IF($I310=BN$6,$G310,0)</f>
        <v>0</v>
      </c>
      <c r="BO310" s="10">
        <f>+IF($H310=BO$6,$G310,0)-IF($I310=BO$6,$G310,0)</f>
        <v>0</v>
      </c>
      <c r="BP310" s="10">
        <f>+IF($H310=BP$6,$G310,0)-IF($I310=BP$6,$G310,0)</f>
        <v>0</v>
      </c>
      <c r="BQ310" s="10">
        <f>+IF($H310=BQ$6,$G310,0)-IF($I310=BQ$6,$G310,0)</f>
        <v>0</v>
      </c>
      <c r="BR310" s="10">
        <f>SUM(J310:BQ310)</f>
        <v>0</v>
      </c>
    </row>
    <row r="311" spans="1:70" s="9" customFormat="1" x14ac:dyDescent="0.25">
      <c r="B311" s="16"/>
      <c r="C311" s="11"/>
      <c r="D311" s="11"/>
      <c r="E311" s="11">
        <f>ROUND(IF(D311='[1]Liste choix'!$C$8,0,IF($H311=$S$6,(C311/1.14975*0.05*0.5),C311/1.14975*0.05)),2)</f>
        <v>0</v>
      </c>
      <c r="F311" s="11">
        <f>ROUND(IF(D311='[1]Liste choix'!$C$8,0,IF($H311=$S$6,C311/1.14975*0.09975*0.5,C311/1.14975*0.09975)),2)</f>
        <v>0</v>
      </c>
      <c r="G311" s="11">
        <f>C311-E311-F311</f>
        <v>0</v>
      </c>
      <c r="J311" s="10">
        <f>+IF($H311=$J$6,$G311,0)-IF($I311=$J$6,$G311,0)</f>
        <v>0</v>
      </c>
      <c r="K311" s="10">
        <f>+IF($H311=K$6,$G311,0)-IF($I311=K$6,$G311,0)</f>
        <v>0</v>
      </c>
      <c r="L311" s="10">
        <f>+IF($H311=L$6,$G311,0)-IF($I311=L$6,$G311,0)</f>
        <v>0</v>
      </c>
      <c r="M311" s="10">
        <f>+IF($H311=M$6,$G311,0)-IF($I311=M$6,$G311,0)</f>
        <v>0</v>
      </c>
      <c r="N311" s="10">
        <f>+IF($H311=N$6,$G311,0)-IF($I311=N$6,$G311,0)</f>
        <v>0</v>
      </c>
      <c r="O311" s="10">
        <f>+IF($H311=O$6,$G311,0)-IF($I311=O$6,$G311,0)</f>
        <v>0</v>
      </c>
      <c r="P311" s="10">
        <f>+IF($H311=P$6,$G311,0)-IF($I311=P$6,$G311,0)</f>
        <v>0</v>
      </c>
      <c r="Q311" s="10">
        <f>+IF($H311=Q$6,$G311,0)-IF($I311=Q$6,$G311,0)</f>
        <v>0</v>
      </c>
      <c r="R311" s="10">
        <f>+IF($H311=R$6,$G311,0)-IF($I311=R$6,$G311,0)</f>
        <v>0</v>
      </c>
      <c r="S311" s="10">
        <f>+IF($H311=S$6,$G311,0)-IF($I311=S$6,$G311,0)</f>
        <v>0</v>
      </c>
      <c r="T311" s="10">
        <f>+IF($H311=T$6,$G311,0)-IF($I311=T$6,$G311,0)</f>
        <v>0</v>
      </c>
      <c r="U311" s="10">
        <f>+IF($H311=U$6,$G311,0)-IF($I311=U$6,$G311,0)</f>
        <v>0</v>
      </c>
      <c r="V311" s="10">
        <f>+IF($H311=V$6,$G311,0)-IF($I311=V$6,$G311,0)</f>
        <v>0</v>
      </c>
      <c r="W311" s="10">
        <f>+IF($H311=W$6,$G311,0)-IF($I311=W$6,$G311,0)</f>
        <v>0</v>
      </c>
      <c r="X311" s="10">
        <f>+IF($H311=X$6,$G311,0)-IF($I311=X$6,$G311,0)</f>
        <v>0</v>
      </c>
      <c r="Y311" s="10">
        <f>+IF($H311=Y$6,$G311,0)-IF($I311=Y$6,$G311,0)</f>
        <v>0</v>
      </c>
      <c r="Z311" s="10">
        <f>+IF($H311=Z$6,$G311,0)-IF($I311=Z$6,$G311,0)</f>
        <v>0</v>
      </c>
      <c r="AA311" s="10">
        <f>+IF($H311=AA$6,$G311,0)-IF($I311=AA$6,$G311,0)</f>
        <v>0</v>
      </c>
      <c r="AB311" s="10">
        <f>+IF($H311=AB$6,$G311,0)-IF($I311=AB$6,$G311,0)</f>
        <v>0</v>
      </c>
      <c r="AC311" s="10">
        <f>+IF($H311=AC$6,$G311,0)-IF($I311=AC$6,$G311,0)</f>
        <v>0</v>
      </c>
      <c r="AD311" s="10">
        <f>+IF($H311=AD$6,$G311,0)-IF($I311=AD$6,$G311,0)</f>
        <v>0</v>
      </c>
      <c r="AE311" s="10">
        <f>+IF($H311=AE$6,$G311,0)-IF($I311=AE$6,$G311,0)</f>
        <v>0</v>
      </c>
      <c r="AF311" s="10">
        <f>+IF($H311=AF$6,$G311,0)-IF($I311=AF$6,$G311,0)</f>
        <v>0</v>
      </c>
      <c r="AG311" s="10">
        <f>+IF($H311=AG$6,$C311,0)-IF($I311=AG$6,$C311,0)</f>
        <v>0</v>
      </c>
      <c r="AH311" s="10">
        <f>+IF($H311=AH$6,$C311,0)-IF($I311=AH$6,$C311,0)</f>
        <v>0</v>
      </c>
      <c r="AI311" s="10">
        <f>+IF($H311=AI$6,$C311,0)-IF($I311=AI$6,$C311,0)</f>
        <v>0</v>
      </c>
      <c r="AJ311" s="10">
        <f>+IF($H311=AJ$6,$C311,0)-IF($I311=AJ$6,$C311,0)</f>
        <v>0</v>
      </c>
      <c r="AK311" s="10">
        <f>IF(D311="payée",$E311,0)</f>
        <v>0</v>
      </c>
      <c r="AL311" s="10">
        <f>IF(D311="payée",$F311,0)</f>
        <v>0</v>
      </c>
      <c r="AM311" s="10">
        <f>IF(D311="perçue",-$E311,0)</f>
        <v>0</v>
      </c>
      <c r="AN311" s="10">
        <f>IF(D311="perçue",-$F311,0)</f>
        <v>0</v>
      </c>
      <c r="AO311" s="10">
        <f>+IF($H311=AO$6,$G311,0)-IF($I311=AO$6,$G311,0)</f>
        <v>0</v>
      </c>
      <c r="AP311" s="10">
        <f>+IF($H311=AP$6,$G311,0)-IF($I311=AP$6,$G311,0)</f>
        <v>0</v>
      </c>
      <c r="AQ311" s="10">
        <f>+IF($H311=AQ$6,$G311,0)-IF($I311=AQ$6,$G311,0)</f>
        <v>0</v>
      </c>
      <c r="AR311" s="10">
        <f>+IF($H311=AR$6,$G311,0)-IF($I311=AR$6,$G311,0)</f>
        <v>0</v>
      </c>
      <c r="AS311" s="10">
        <f>+IF($H311=AS$6,$G311,0)-IF($I311=AS$6,$G311,0)</f>
        <v>0</v>
      </c>
      <c r="AT311" s="10">
        <f>+IF($H311=AT$6,$G311,0)-IF($I311=AT$6,$G311,0)</f>
        <v>0</v>
      </c>
      <c r="AU311" s="10">
        <f>+IF($H311=AU$6,$G311,0)-IF($I311=AU$6,$G311,0)</f>
        <v>0</v>
      </c>
      <c r="AV311" s="10">
        <f>+IF($H311=AV$6,$G311,0)-IF($I311=AV$6,$G311,0)</f>
        <v>0</v>
      </c>
      <c r="AW311" s="10">
        <f>+IF($H311=AW$6,$G311,0)-IF($I311=AW$6,$G311,0)</f>
        <v>0</v>
      </c>
      <c r="AX311" s="10">
        <f>+IF($H311=AX$6,$G311,0)-IF($I311=AX$6,$G311,0)</f>
        <v>0</v>
      </c>
      <c r="AY311" s="10">
        <f>+IF($H311=AY$6,$G311,0)-IF($I311=AY$6,$G311,0)</f>
        <v>0</v>
      </c>
      <c r="AZ311" s="10">
        <f>+IF($H311=AZ$6,$G311,0)-IF($I311=AZ$6,$G311,0)</f>
        <v>0</v>
      </c>
      <c r="BA311" s="10">
        <f>+IF($H311=BA$6,$C311,0)-IF($I311=BA$6,$C311,0)</f>
        <v>0</v>
      </c>
      <c r="BB311" s="10">
        <f>+IF($H311=BB$6,$C311,0)-IF($I311=BB$6,$C311,0)</f>
        <v>0</v>
      </c>
      <c r="BC311" s="10">
        <f>+IF($H311=BC$6,$C311,0)-IF($I311=BC$6,$C311,0)</f>
        <v>0</v>
      </c>
      <c r="BD311" s="10">
        <f>+IF($H311=BD$6,$C311,0)-IF($I311=BD$6,$C311,0)</f>
        <v>0</v>
      </c>
      <c r="BE311" s="10">
        <f>+IF($H311=BE$6,$C311,0)-IF($I311=BE$6,$C311,0)</f>
        <v>0</v>
      </c>
      <c r="BF311" s="10">
        <f>+IF($H311=BF$6,$C311,0)-IF($I311=BF$6,$C311,0)</f>
        <v>0</v>
      </c>
      <c r="BG311" s="10">
        <f>+IF($H311=BG$6,$C311,0)-IF($I311=BG$6,$C311,0)</f>
        <v>0</v>
      </c>
      <c r="BH311" s="10">
        <f>+IF($H311=BH$6,$C311,0)-IF($I311=BH$6,$C311,0)</f>
        <v>0</v>
      </c>
      <c r="BI311" s="10">
        <f>+IF($H311=BI$6,$G311,0)-IF($I311=BI$6,$G311,0)</f>
        <v>0</v>
      </c>
      <c r="BJ311" s="10">
        <f>+IF($H311=BJ$6,$G311,0)-IF($I311=BJ$6,$G311,0)</f>
        <v>0</v>
      </c>
      <c r="BK311" s="10">
        <f>+IF($H311=BK$6,$G311,0)-IF($I311=BK$6,$G311,0)</f>
        <v>0</v>
      </c>
      <c r="BL311" s="10">
        <f>+IF($H311=BL$6,$G311,0)-IF($I311=BL$6,$G311,0)</f>
        <v>0</v>
      </c>
      <c r="BM311" s="10">
        <f>+IF($H311=BM$6,$G311,0)-IF($I311=BM$6,$G311,0)</f>
        <v>0</v>
      </c>
      <c r="BN311" s="10">
        <f>+IF($H311=BN$6,$G311,0)-IF($I311=BN$6,$G311,0)</f>
        <v>0</v>
      </c>
      <c r="BO311" s="10">
        <f>+IF($H311=BO$6,$G311,0)-IF($I311=BO$6,$G311,0)</f>
        <v>0</v>
      </c>
      <c r="BP311" s="10">
        <f>+IF($H311=BP$6,$G311,0)-IF($I311=BP$6,$G311,0)</f>
        <v>0</v>
      </c>
      <c r="BQ311" s="10">
        <f>+IF($H311=BQ$6,$G311,0)-IF($I311=BQ$6,$G311,0)</f>
        <v>0</v>
      </c>
      <c r="BR311" s="10">
        <f>SUM(J311:BQ311)</f>
        <v>0</v>
      </c>
    </row>
    <row r="312" spans="1:70" s="9" customFormat="1" x14ac:dyDescent="0.25">
      <c r="B312" s="16"/>
      <c r="C312" s="11"/>
      <c r="D312" s="11"/>
      <c r="E312" s="11">
        <f>ROUND(IF(D312='[1]Liste choix'!$C$8,0,IF($H312=$S$6,(C312/1.14975*0.05*0.5),C312/1.14975*0.05)),2)</f>
        <v>0</v>
      </c>
      <c r="F312" s="11">
        <f>ROUND(IF(D312='[1]Liste choix'!$C$8,0,IF($H312=$S$6,C312/1.14975*0.09975*0.5,C312/1.14975*0.09975)),2)</f>
        <v>0</v>
      </c>
      <c r="G312" s="11">
        <f>C312-E312-F312</f>
        <v>0</v>
      </c>
      <c r="J312" s="10">
        <f>+IF($H312=$J$6,$G312,0)-IF($I312=$J$6,$G312,0)</f>
        <v>0</v>
      </c>
      <c r="K312" s="10">
        <f>+IF($H312=K$6,$G312,0)-IF($I312=K$6,$G312,0)</f>
        <v>0</v>
      </c>
      <c r="L312" s="10">
        <f>+IF($H312=L$6,$G312,0)-IF($I312=L$6,$G312,0)</f>
        <v>0</v>
      </c>
      <c r="M312" s="10">
        <f>+IF($H312=M$6,$G312,0)-IF($I312=M$6,$G312,0)</f>
        <v>0</v>
      </c>
      <c r="N312" s="10">
        <f>+IF($H312=N$6,$G312,0)-IF($I312=N$6,$G312,0)</f>
        <v>0</v>
      </c>
      <c r="O312" s="10">
        <f>+IF($H312=O$6,$G312,0)-IF($I312=O$6,$G312,0)</f>
        <v>0</v>
      </c>
      <c r="P312" s="10">
        <f>+IF($H312=P$6,$G312,0)-IF($I312=P$6,$G312,0)</f>
        <v>0</v>
      </c>
      <c r="Q312" s="10">
        <f>+IF($H312=Q$6,$G312,0)-IF($I312=Q$6,$G312,0)</f>
        <v>0</v>
      </c>
      <c r="R312" s="10">
        <f>+IF($H312=R$6,$G312,0)-IF($I312=R$6,$G312,0)</f>
        <v>0</v>
      </c>
      <c r="S312" s="10">
        <f>+IF($H312=S$6,$G312,0)-IF($I312=S$6,$G312,0)</f>
        <v>0</v>
      </c>
      <c r="T312" s="10">
        <f>+IF($H312=T$6,$G312,0)-IF($I312=T$6,$G312,0)</f>
        <v>0</v>
      </c>
      <c r="U312" s="10">
        <f>+IF($H312=U$6,$G312,0)-IF($I312=U$6,$G312,0)</f>
        <v>0</v>
      </c>
      <c r="V312" s="10">
        <f>+IF($H312=V$6,$G312,0)-IF($I312=V$6,$G312,0)</f>
        <v>0</v>
      </c>
      <c r="W312" s="10">
        <f>+IF($H312=W$6,$G312,0)-IF($I312=W$6,$G312,0)</f>
        <v>0</v>
      </c>
      <c r="X312" s="10">
        <f>+IF($H312=X$6,$G312,0)-IF($I312=X$6,$G312,0)</f>
        <v>0</v>
      </c>
      <c r="Y312" s="10">
        <f>+IF($H312=Y$6,$G312,0)-IF($I312=Y$6,$G312,0)</f>
        <v>0</v>
      </c>
      <c r="Z312" s="10">
        <f>+IF($H312=Z$6,$G312,0)-IF($I312=Z$6,$G312,0)</f>
        <v>0</v>
      </c>
      <c r="AA312" s="10">
        <f>+IF($H312=AA$6,$G312,0)-IF($I312=AA$6,$G312,0)</f>
        <v>0</v>
      </c>
      <c r="AB312" s="10">
        <f>+IF($H312=AB$6,$G312,0)-IF($I312=AB$6,$G312,0)</f>
        <v>0</v>
      </c>
      <c r="AC312" s="10">
        <f>+IF($H312=AC$6,$G312,0)-IF($I312=AC$6,$G312,0)</f>
        <v>0</v>
      </c>
      <c r="AD312" s="10">
        <f>+IF($H312=AD$6,$G312,0)-IF($I312=AD$6,$G312,0)</f>
        <v>0</v>
      </c>
      <c r="AE312" s="10">
        <f>+IF($H312=AE$6,$G312,0)-IF($I312=AE$6,$G312,0)</f>
        <v>0</v>
      </c>
      <c r="AF312" s="10">
        <f>+IF($H312=AF$6,$G312,0)-IF($I312=AF$6,$G312,0)</f>
        <v>0</v>
      </c>
      <c r="AG312" s="10">
        <f>+IF($H312=AG$6,$C312,0)-IF($I312=AG$6,$C312,0)</f>
        <v>0</v>
      </c>
      <c r="AH312" s="10">
        <f>+IF($H312=AH$6,$C312,0)-IF($I312=AH$6,$C312,0)</f>
        <v>0</v>
      </c>
      <c r="AI312" s="10">
        <f>+IF($H312=AI$6,$C312,0)-IF($I312=AI$6,$C312,0)</f>
        <v>0</v>
      </c>
      <c r="AJ312" s="10">
        <f>+IF($H312=AJ$6,$C312,0)-IF($I312=AJ$6,$C312,0)</f>
        <v>0</v>
      </c>
      <c r="AK312" s="10">
        <f>IF(D312="payée",$E312,0)</f>
        <v>0</v>
      </c>
      <c r="AL312" s="10">
        <f>IF(D312="payée",$F312,0)</f>
        <v>0</v>
      </c>
      <c r="AM312" s="10">
        <f>IF(D312="perçue",-$E312,0)</f>
        <v>0</v>
      </c>
      <c r="AN312" s="10">
        <f>IF(D312="perçue",-$F312,0)</f>
        <v>0</v>
      </c>
      <c r="AO312" s="10">
        <f>+IF($H312=AO$6,$G312,0)-IF($I312=AO$6,$G312,0)</f>
        <v>0</v>
      </c>
      <c r="AP312" s="10">
        <f>+IF($H312=AP$6,$G312,0)-IF($I312=AP$6,$G312,0)</f>
        <v>0</v>
      </c>
      <c r="AQ312" s="10">
        <f>+IF($H312=AQ$6,$G312,0)-IF($I312=AQ$6,$G312,0)</f>
        <v>0</v>
      </c>
      <c r="AR312" s="10">
        <f>+IF($H312=AR$6,$G312,0)-IF($I312=AR$6,$G312,0)</f>
        <v>0</v>
      </c>
      <c r="AS312" s="10">
        <f>+IF($H312=AS$6,$G312,0)-IF($I312=AS$6,$G312,0)</f>
        <v>0</v>
      </c>
      <c r="AT312" s="10">
        <f>+IF($H312=AT$6,$G312,0)-IF($I312=AT$6,$G312,0)</f>
        <v>0</v>
      </c>
      <c r="AU312" s="10">
        <f>+IF($H312=AU$6,$G312,0)-IF($I312=AU$6,$G312,0)</f>
        <v>0</v>
      </c>
      <c r="AV312" s="10">
        <f>+IF($H312=AV$6,$G312,0)-IF($I312=AV$6,$G312,0)</f>
        <v>0</v>
      </c>
      <c r="AW312" s="10">
        <f>+IF($H312=AW$6,$G312,0)-IF($I312=AW$6,$G312,0)</f>
        <v>0</v>
      </c>
      <c r="AX312" s="10">
        <f>+IF($H312=AX$6,$G312,0)-IF($I312=AX$6,$G312,0)</f>
        <v>0</v>
      </c>
      <c r="AY312" s="10">
        <f>+IF($H312=AY$6,$G312,0)-IF($I312=AY$6,$G312,0)</f>
        <v>0</v>
      </c>
      <c r="AZ312" s="10">
        <f>+IF($H312=AZ$6,$G312,0)-IF($I312=AZ$6,$G312,0)</f>
        <v>0</v>
      </c>
      <c r="BA312" s="10">
        <f>+IF($H312=BA$6,$C312,0)-IF($I312=BA$6,$C312,0)</f>
        <v>0</v>
      </c>
      <c r="BB312" s="10">
        <f>+IF($H312=BB$6,$C312,0)-IF($I312=BB$6,$C312,0)</f>
        <v>0</v>
      </c>
      <c r="BC312" s="10">
        <f>+IF($H312=BC$6,$C312,0)-IF($I312=BC$6,$C312,0)</f>
        <v>0</v>
      </c>
      <c r="BD312" s="10">
        <f>+IF($H312=BD$6,$C312,0)-IF($I312=BD$6,$C312,0)</f>
        <v>0</v>
      </c>
      <c r="BE312" s="10">
        <f>+IF($H312=BE$6,$C312,0)-IF($I312=BE$6,$C312,0)</f>
        <v>0</v>
      </c>
      <c r="BF312" s="10">
        <f>+IF($H312=BF$6,$C312,0)-IF($I312=BF$6,$C312,0)</f>
        <v>0</v>
      </c>
      <c r="BG312" s="10">
        <f>+IF($H312=BG$6,$C312,0)-IF($I312=BG$6,$C312,0)</f>
        <v>0</v>
      </c>
      <c r="BH312" s="10">
        <f>+IF($H312=BH$6,$C312,0)-IF($I312=BH$6,$C312,0)</f>
        <v>0</v>
      </c>
      <c r="BI312" s="10">
        <f>+IF($H312=BI$6,$G312,0)-IF($I312=BI$6,$G312,0)</f>
        <v>0</v>
      </c>
      <c r="BJ312" s="10">
        <f>+IF($H312=BJ$6,$G312,0)-IF($I312=BJ$6,$G312,0)</f>
        <v>0</v>
      </c>
      <c r="BK312" s="10">
        <f>+IF($H312=BK$6,$G312,0)-IF($I312=BK$6,$G312,0)</f>
        <v>0</v>
      </c>
      <c r="BL312" s="10">
        <f>+IF($H312=BL$6,$G312,0)-IF($I312=BL$6,$G312,0)</f>
        <v>0</v>
      </c>
      <c r="BM312" s="10">
        <f>+IF($H312=BM$6,$G312,0)-IF($I312=BM$6,$G312,0)</f>
        <v>0</v>
      </c>
      <c r="BN312" s="10">
        <f>+IF($H312=BN$6,$G312,0)-IF($I312=BN$6,$G312,0)</f>
        <v>0</v>
      </c>
      <c r="BO312" s="10">
        <f>+IF($H312=BO$6,$G312,0)-IF($I312=BO$6,$G312,0)</f>
        <v>0</v>
      </c>
      <c r="BP312" s="10">
        <f>+IF($H312=BP$6,$G312,0)-IF($I312=BP$6,$G312,0)</f>
        <v>0</v>
      </c>
      <c r="BQ312" s="10">
        <f>+IF($H312=BQ$6,$G312,0)-IF($I312=BQ$6,$G312,0)</f>
        <v>0</v>
      </c>
      <c r="BR312" s="10">
        <f>SUM(J312:BQ312)</f>
        <v>0</v>
      </c>
    </row>
    <row r="313" spans="1:70" s="9" customFormat="1" x14ac:dyDescent="0.25">
      <c r="B313" s="16"/>
      <c r="C313" s="11"/>
      <c r="D313" s="11"/>
      <c r="E313" s="11">
        <f>ROUND(IF(D313='[1]Liste choix'!$C$8,0,IF($H313=$S$6,(C313/1.14975*0.05*0.5),C313/1.14975*0.05)),2)</f>
        <v>0</v>
      </c>
      <c r="F313" s="11">
        <f>ROUND(IF(D313='[1]Liste choix'!$C$8,0,IF($H313=$S$6,C313/1.14975*0.09975*0.5,C313/1.14975*0.09975)),2)</f>
        <v>0</v>
      </c>
      <c r="G313" s="11">
        <f>C313-E313-F313</f>
        <v>0</v>
      </c>
      <c r="J313" s="10">
        <f>+IF($H313=$J$6,$G313,0)-IF($I313=$J$6,$G313,0)</f>
        <v>0</v>
      </c>
      <c r="K313" s="10">
        <f>+IF($H313=K$6,$G313,0)-IF($I313=K$6,$G313,0)</f>
        <v>0</v>
      </c>
      <c r="L313" s="10">
        <f>+IF($H313=L$6,$G313,0)-IF($I313=L$6,$G313,0)</f>
        <v>0</v>
      </c>
      <c r="M313" s="10">
        <f>+IF($H313=M$6,$G313,0)-IF($I313=M$6,$G313,0)</f>
        <v>0</v>
      </c>
      <c r="N313" s="10">
        <f>+IF($H313=N$6,$G313,0)-IF($I313=N$6,$G313,0)</f>
        <v>0</v>
      </c>
      <c r="O313" s="10">
        <f>+IF($H313=O$6,$G313,0)-IF($I313=O$6,$G313,0)</f>
        <v>0</v>
      </c>
      <c r="P313" s="10">
        <f>+IF($H313=P$6,$G313,0)-IF($I313=P$6,$G313,0)</f>
        <v>0</v>
      </c>
      <c r="Q313" s="10">
        <f>+IF($H313=Q$6,$G313,0)-IF($I313=Q$6,$G313,0)</f>
        <v>0</v>
      </c>
      <c r="R313" s="10">
        <f>+IF($H313=R$6,$G313,0)-IF($I313=R$6,$G313,0)</f>
        <v>0</v>
      </c>
      <c r="S313" s="10">
        <f>+IF($H313=S$6,$G313,0)-IF($I313=S$6,$G313,0)</f>
        <v>0</v>
      </c>
      <c r="T313" s="10">
        <f>+IF($H313=T$6,$G313,0)-IF($I313=T$6,$G313,0)</f>
        <v>0</v>
      </c>
      <c r="U313" s="10">
        <f>+IF($H313=U$6,$G313,0)-IF($I313=U$6,$G313,0)</f>
        <v>0</v>
      </c>
      <c r="V313" s="10">
        <f>+IF($H313=V$6,$G313,0)-IF($I313=V$6,$G313,0)</f>
        <v>0</v>
      </c>
      <c r="W313" s="10">
        <f>+IF($H313=W$6,$G313,0)-IF($I313=W$6,$G313,0)</f>
        <v>0</v>
      </c>
      <c r="X313" s="10">
        <f>+IF($H313=X$6,$G313,0)-IF($I313=X$6,$G313,0)</f>
        <v>0</v>
      </c>
      <c r="Y313" s="10">
        <f>+IF($H313=Y$6,$G313,0)-IF($I313=Y$6,$G313,0)</f>
        <v>0</v>
      </c>
      <c r="Z313" s="10">
        <f>+IF($H313=Z$6,$G313,0)-IF($I313=Z$6,$G313,0)</f>
        <v>0</v>
      </c>
      <c r="AA313" s="10">
        <f>+IF($H313=AA$6,$G313,0)-IF($I313=AA$6,$G313,0)</f>
        <v>0</v>
      </c>
      <c r="AB313" s="10">
        <f>+IF($H313=AB$6,$G313,0)-IF($I313=AB$6,$G313,0)</f>
        <v>0</v>
      </c>
      <c r="AC313" s="10">
        <f>+IF($H313=AC$6,$G313,0)-IF($I313=AC$6,$G313,0)</f>
        <v>0</v>
      </c>
      <c r="AD313" s="10">
        <f>+IF($H313=AD$6,$G313,0)-IF($I313=AD$6,$G313,0)</f>
        <v>0</v>
      </c>
      <c r="AE313" s="10">
        <f>+IF($H313=AE$6,$G313,0)-IF($I313=AE$6,$G313,0)</f>
        <v>0</v>
      </c>
      <c r="AF313" s="10">
        <f>+IF($H313=AF$6,$G313,0)-IF($I313=AF$6,$G313,0)</f>
        <v>0</v>
      </c>
      <c r="AG313" s="10">
        <f>+IF($H313=AG$6,$C313,0)-IF($I313=AG$6,$C313,0)</f>
        <v>0</v>
      </c>
      <c r="AH313" s="10">
        <f>+IF($H313=AH$6,$C313,0)-IF($I313=AH$6,$C313,0)</f>
        <v>0</v>
      </c>
      <c r="AI313" s="10">
        <f>+IF($H313=AI$6,$C313,0)-IF($I313=AI$6,$C313,0)</f>
        <v>0</v>
      </c>
      <c r="AJ313" s="10">
        <f>+IF($H313=AJ$6,$C313,0)-IF($I313=AJ$6,$C313,0)</f>
        <v>0</v>
      </c>
      <c r="AK313" s="10">
        <f>IF(D313="payée",$E313,0)</f>
        <v>0</v>
      </c>
      <c r="AL313" s="10">
        <f>IF(D313="payée",$F313,0)</f>
        <v>0</v>
      </c>
      <c r="AM313" s="10">
        <f>IF(D313="perçue",-$E313,0)</f>
        <v>0</v>
      </c>
      <c r="AN313" s="10">
        <f>IF(D313="perçue",-$F313,0)</f>
        <v>0</v>
      </c>
      <c r="AO313" s="10">
        <f>+IF($H313=AO$6,$G313,0)-IF($I313=AO$6,$G313,0)</f>
        <v>0</v>
      </c>
      <c r="AP313" s="10">
        <f>+IF($H313=AP$6,$G313,0)-IF($I313=AP$6,$G313,0)</f>
        <v>0</v>
      </c>
      <c r="AQ313" s="10">
        <f>+IF($H313=AQ$6,$G313,0)-IF($I313=AQ$6,$G313,0)</f>
        <v>0</v>
      </c>
      <c r="AR313" s="10">
        <f>+IF($H313=AR$6,$G313,0)-IF($I313=AR$6,$G313,0)</f>
        <v>0</v>
      </c>
      <c r="AS313" s="10">
        <f>+IF($H313=AS$6,$G313,0)-IF($I313=AS$6,$G313,0)</f>
        <v>0</v>
      </c>
      <c r="AT313" s="10">
        <f>+IF($H313=AT$6,$G313,0)-IF($I313=AT$6,$G313,0)</f>
        <v>0</v>
      </c>
      <c r="AU313" s="10">
        <f>+IF($H313=AU$6,$G313,0)-IF($I313=AU$6,$G313,0)</f>
        <v>0</v>
      </c>
      <c r="AV313" s="10">
        <f>+IF($H313=AV$6,$G313,0)-IF($I313=AV$6,$G313,0)</f>
        <v>0</v>
      </c>
      <c r="AW313" s="10">
        <f>+IF($H313=AW$6,$G313,0)-IF($I313=AW$6,$G313,0)</f>
        <v>0</v>
      </c>
      <c r="AX313" s="10">
        <f>+IF($H313=AX$6,$G313,0)-IF($I313=AX$6,$G313,0)</f>
        <v>0</v>
      </c>
      <c r="AY313" s="10">
        <f>+IF($H313=AY$6,$G313,0)-IF($I313=AY$6,$G313,0)</f>
        <v>0</v>
      </c>
      <c r="AZ313" s="10">
        <f>+IF($H313=AZ$6,$G313,0)-IF($I313=AZ$6,$G313,0)</f>
        <v>0</v>
      </c>
      <c r="BA313" s="10">
        <f>+IF($H313=BA$6,$C313,0)-IF($I313=BA$6,$C313,0)</f>
        <v>0</v>
      </c>
      <c r="BB313" s="10">
        <f>+IF($H313=BB$6,$C313,0)-IF($I313=BB$6,$C313,0)</f>
        <v>0</v>
      </c>
      <c r="BC313" s="10">
        <f>+IF($H313=BC$6,$C313,0)-IF($I313=BC$6,$C313,0)</f>
        <v>0</v>
      </c>
      <c r="BD313" s="10">
        <f>+IF($H313=BD$6,$C313,0)-IF($I313=BD$6,$C313,0)</f>
        <v>0</v>
      </c>
      <c r="BE313" s="10">
        <f>+IF($H313=BE$6,$C313,0)-IF($I313=BE$6,$C313,0)</f>
        <v>0</v>
      </c>
      <c r="BF313" s="10">
        <f>+IF($H313=BF$6,$C313,0)-IF($I313=BF$6,$C313,0)</f>
        <v>0</v>
      </c>
      <c r="BG313" s="10">
        <f>+IF($H313=BG$6,$C313,0)-IF($I313=BG$6,$C313,0)</f>
        <v>0</v>
      </c>
      <c r="BH313" s="10">
        <f>+IF($H313=BH$6,$C313,0)-IF($I313=BH$6,$C313,0)</f>
        <v>0</v>
      </c>
      <c r="BI313" s="10">
        <f>+IF($H313=BI$6,$G313,0)-IF($I313=BI$6,$G313,0)</f>
        <v>0</v>
      </c>
      <c r="BJ313" s="10">
        <f>+IF($H313=BJ$6,$G313,0)-IF($I313=BJ$6,$G313,0)</f>
        <v>0</v>
      </c>
      <c r="BK313" s="10">
        <f>+IF($H313=BK$6,$G313,0)-IF($I313=BK$6,$G313,0)</f>
        <v>0</v>
      </c>
      <c r="BL313" s="10">
        <f>+IF($H313=BL$6,$G313,0)-IF($I313=BL$6,$G313,0)</f>
        <v>0</v>
      </c>
      <c r="BM313" s="10">
        <f>+IF($H313=BM$6,$G313,0)-IF($I313=BM$6,$G313,0)</f>
        <v>0</v>
      </c>
      <c r="BN313" s="10">
        <f>+IF($H313=BN$6,$G313,0)-IF($I313=BN$6,$G313,0)</f>
        <v>0</v>
      </c>
      <c r="BO313" s="10">
        <f>+IF($H313=BO$6,$G313,0)-IF($I313=BO$6,$G313,0)</f>
        <v>0</v>
      </c>
      <c r="BP313" s="10">
        <f>+IF($H313=BP$6,$G313,0)-IF($I313=BP$6,$G313,0)</f>
        <v>0</v>
      </c>
      <c r="BQ313" s="10">
        <f>+IF($H313=BQ$6,$G313,0)-IF($I313=BQ$6,$G313,0)</f>
        <v>0</v>
      </c>
      <c r="BR313" s="10">
        <f>SUM(J313:BQ313)</f>
        <v>0</v>
      </c>
    </row>
    <row r="314" spans="1:70" s="9" customFormat="1" ht="14.25" thickBot="1" x14ac:dyDescent="0.3">
      <c r="A314" s="15"/>
      <c r="B314" s="15"/>
      <c r="C314" s="12"/>
      <c r="D314" s="12"/>
      <c r="E314" s="12"/>
      <c r="F314" s="12"/>
      <c r="G314" s="12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</row>
    <row r="315" spans="1:70" s="9" customFormat="1" x14ac:dyDescent="0.25">
      <c r="C315" s="11"/>
      <c r="E315" s="11"/>
      <c r="F315" s="11"/>
      <c r="G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</row>
    <row r="316" spans="1:70" s="9" customFormat="1" x14ac:dyDescent="0.25">
      <c r="A316" s="13" t="s">
        <v>1</v>
      </c>
      <c r="C316" s="11"/>
      <c r="D316" s="11"/>
      <c r="E316" s="11">
        <f>SUM(E9:E315)</f>
        <v>696.31</v>
      </c>
      <c r="F316" s="11">
        <f>SUM(F9:F315)</f>
        <v>1389.14</v>
      </c>
      <c r="G316" s="11">
        <f>SUM(G9:G315)</f>
        <v>911726.27000000014</v>
      </c>
      <c r="H316" s="11"/>
      <c r="I316" s="11"/>
      <c r="J316" s="10">
        <f>SUM(J9:J315)</f>
        <v>-8452.75</v>
      </c>
      <c r="K316" s="10">
        <f>SUM(K9:K315)</f>
        <v>0</v>
      </c>
      <c r="L316" s="10">
        <f>SUM(L9:L315)</f>
        <v>0</v>
      </c>
      <c r="M316" s="10">
        <f>SUM(M9:M315)</f>
        <v>0</v>
      </c>
      <c r="N316" s="10">
        <f>SUM(N9:N315)</f>
        <v>0</v>
      </c>
      <c r="O316" s="10">
        <f>SUM(O9:O315)</f>
        <v>29650.479999999996</v>
      </c>
      <c r="P316" s="10">
        <f>SUM(P9:P315)</f>
        <v>0</v>
      </c>
      <c r="Q316" s="10">
        <f>SUM(Q9:Q315)</f>
        <v>1195.43</v>
      </c>
      <c r="R316" s="10">
        <f>SUM(R9:R315)</f>
        <v>0</v>
      </c>
      <c r="S316" s="10">
        <f>SUM(S9:S315)</f>
        <v>1563.9500000000003</v>
      </c>
      <c r="T316" s="10">
        <f>SUM(T9:T315)</f>
        <v>2505.96</v>
      </c>
      <c r="U316" s="10">
        <f>SUM(U9:U315)</f>
        <v>635</v>
      </c>
      <c r="V316" s="10">
        <f>SUM(V9:V315)</f>
        <v>298.47000000000003</v>
      </c>
      <c r="W316" s="10">
        <f>SUM(W9:W315)</f>
        <v>0</v>
      </c>
      <c r="X316" s="10">
        <f>SUM(X9:X315)</f>
        <v>50</v>
      </c>
      <c r="Y316" s="10">
        <f>SUM(Y9:Y315)</f>
        <v>381.23</v>
      </c>
      <c r="Z316" s="10">
        <f>SUM(Z9:Z315)</f>
        <v>0</v>
      </c>
      <c r="AA316" s="10">
        <f>SUM(AA9:AA315)</f>
        <v>27.869999999999997</v>
      </c>
      <c r="AB316" s="10">
        <f>SUM(AB9:AB315)</f>
        <v>357.94</v>
      </c>
      <c r="AC316" s="10">
        <f>SUM(AC9:AC315)</f>
        <v>-474.87</v>
      </c>
      <c r="AD316" s="10">
        <f>SUM(AD9:AD315)</f>
        <v>0</v>
      </c>
      <c r="AE316" s="10">
        <f>SUM(AE9:AE315)</f>
        <v>0</v>
      </c>
      <c r="AF316" s="10">
        <f>SUM(AF9:AF315)</f>
        <v>0</v>
      </c>
      <c r="AG316" s="10">
        <f>SUM(AG9:AG315)</f>
        <v>-120593.98999999999</v>
      </c>
      <c r="AH316" s="10">
        <f>SUM(AH9:AH315)</f>
        <v>-233896.72000000003</v>
      </c>
      <c r="AI316" s="10">
        <f>SUM(AI9:AI315)</f>
        <v>0</v>
      </c>
      <c r="AJ316" s="10">
        <f>SUM(AJ9:AJ315)</f>
        <v>0</v>
      </c>
      <c r="AK316" s="10">
        <f>SUM(AK9:AK315)</f>
        <v>273.65999999999997</v>
      </c>
      <c r="AL316" s="10">
        <f>SUM(AL9:AL315)</f>
        <v>545.99</v>
      </c>
      <c r="AM316" s="10">
        <f>SUM(AM9:AM315)</f>
        <v>-422.65</v>
      </c>
      <c r="AN316" s="10">
        <f>SUM(AN9:AN315)</f>
        <v>-843.15</v>
      </c>
      <c r="AO316" s="10">
        <f>SUM(AO9:AO315)</f>
        <v>57401.53</v>
      </c>
      <c r="AP316" s="10">
        <f>SUM(AP9:AP315)</f>
        <v>114514.79</v>
      </c>
      <c r="AQ316" s="10">
        <f>SUM(AQ9:AQ315)</f>
        <v>0</v>
      </c>
      <c r="AR316" s="10">
        <f>SUM(AR9:AR315)</f>
        <v>0</v>
      </c>
      <c r="AS316" s="10">
        <f>SUM(AS9:AS315)</f>
        <v>0</v>
      </c>
      <c r="AT316" s="10">
        <f>SUM(AT9:AT315)</f>
        <v>0</v>
      </c>
      <c r="AU316" s="10">
        <f>SUM(AU9:AU315)</f>
        <v>0</v>
      </c>
      <c r="AV316" s="10">
        <f>SUM(AV9:AV315)</f>
        <v>0</v>
      </c>
      <c r="AW316" s="10">
        <f>SUM(AW9:AW315)</f>
        <v>0</v>
      </c>
      <c r="AX316" s="10">
        <f>SUM(AX9:AX315)</f>
        <v>0</v>
      </c>
      <c r="AY316" s="10">
        <f>SUM(AY9:AY315)</f>
        <v>0</v>
      </c>
      <c r="AZ316" s="10">
        <f>SUM(AZ9:AZ315)</f>
        <v>0</v>
      </c>
      <c r="BA316" s="10">
        <f>SUM(BA9:BA315)</f>
        <v>-3086.1400000000003</v>
      </c>
      <c r="BB316" s="10">
        <f>SUM(BB9:BB315)</f>
        <v>0</v>
      </c>
      <c r="BC316" s="10">
        <f>SUM(BC9:BC315)</f>
        <v>0</v>
      </c>
      <c r="BD316" s="10">
        <f>SUM(BD9:BD315)</f>
        <v>0</v>
      </c>
      <c r="BE316" s="10">
        <f>SUM(BE9:BE315)</f>
        <v>-8627.64</v>
      </c>
      <c r="BF316" s="10">
        <f>SUM(BF9:BF315)</f>
        <v>-218.89000000000001</v>
      </c>
      <c r="BG316" s="10">
        <f>SUM(BG9:BG315)</f>
        <v>35000</v>
      </c>
      <c r="BH316" s="10">
        <f>SUM(BH9:BH315)</f>
        <v>0</v>
      </c>
      <c r="BI316" s="10">
        <f>SUM(BI9:BI315)</f>
        <v>0</v>
      </c>
      <c r="BJ316" s="10">
        <f>SUM(BJ9:BJ315)</f>
        <v>0</v>
      </c>
      <c r="BK316" s="10">
        <f>SUM(BK9:BK315)</f>
        <v>78093</v>
      </c>
      <c r="BL316" s="10">
        <f>SUM(BL9:BL315)</f>
        <v>55200</v>
      </c>
      <c r="BM316" s="10">
        <f>SUM(BM9:BM315)</f>
        <v>-603.61</v>
      </c>
      <c r="BN316" s="10">
        <f>SUM(BN9:BN315)</f>
        <v>0</v>
      </c>
      <c r="BO316" s="10">
        <f>SUM(BO9:BO315)</f>
        <v>0</v>
      </c>
      <c r="BP316" s="10">
        <f>SUM(BP9:BP315)</f>
        <v>0</v>
      </c>
      <c r="BQ316" s="10">
        <f>SUM(BQ9:BQ315)</f>
        <v>0</v>
      </c>
      <c r="BR316" s="10">
        <f>SUM(BR9:BR315)</f>
        <v>474.88999999999965</v>
      </c>
    </row>
    <row r="317" spans="1:70" s="9" customFormat="1" ht="14.25" thickBot="1" x14ac:dyDescent="0.3">
      <c r="C317" s="11"/>
      <c r="D317" s="12"/>
      <c r="E317" s="11"/>
      <c r="F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</row>
    <row r="318" spans="1:70" s="2" customFormat="1" ht="14.25" thickBot="1" x14ac:dyDescent="0.3">
      <c r="A318" s="8" t="s">
        <v>0</v>
      </c>
      <c r="B318" s="7"/>
      <c r="C318" s="5"/>
      <c r="D318" s="6"/>
      <c r="E318" s="5">
        <f>E316+E7</f>
        <v>696.31</v>
      </c>
      <c r="F318" s="5">
        <f>F316+F7</f>
        <v>1389.14</v>
      </c>
      <c r="G318" s="5">
        <f>G316+G7</f>
        <v>911726.27000000014</v>
      </c>
      <c r="H318" s="5"/>
      <c r="I318" s="5"/>
      <c r="J318" s="4">
        <f>J316+J7</f>
        <v>-8452.75</v>
      </c>
      <c r="K318" s="4">
        <f>K316+K7</f>
        <v>0</v>
      </c>
      <c r="L318" s="4">
        <f>L316+L7</f>
        <v>0</v>
      </c>
      <c r="M318" s="4">
        <f>M316+M7</f>
        <v>0</v>
      </c>
      <c r="N318" s="4">
        <f>N316+N7</f>
        <v>0</v>
      </c>
      <c r="O318" s="4">
        <f>O316+O7</f>
        <v>29650.479999999996</v>
      </c>
      <c r="P318" s="4">
        <f>P316+P7</f>
        <v>0</v>
      </c>
      <c r="Q318" s="4">
        <f>Q316+Q7</f>
        <v>1195.43</v>
      </c>
      <c r="R318" s="4">
        <f>R316+R7</f>
        <v>0</v>
      </c>
      <c r="S318" s="4">
        <f>S316+S7</f>
        <v>1563.9500000000003</v>
      </c>
      <c r="T318" s="4">
        <f>T316+T7</f>
        <v>2505.96</v>
      </c>
      <c r="U318" s="4">
        <f>U316+U7</f>
        <v>635</v>
      </c>
      <c r="V318" s="4">
        <f>V316+V7</f>
        <v>298.47000000000003</v>
      </c>
      <c r="W318" s="4">
        <f>W316+W7</f>
        <v>0</v>
      </c>
      <c r="X318" s="4">
        <f>X316+X7</f>
        <v>50</v>
      </c>
      <c r="Y318" s="4">
        <f>Y316+Y7</f>
        <v>381.23</v>
      </c>
      <c r="Z318" s="4">
        <f>Z316+Z7</f>
        <v>0</v>
      </c>
      <c r="AA318" s="4">
        <f>AA316+AA7</f>
        <v>27.869999999999997</v>
      </c>
      <c r="AB318" s="4">
        <f>AB316+AB7</f>
        <v>357.94</v>
      </c>
      <c r="AC318" s="4">
        <f>AC316+AC7</f>
        <v>-474.87</v>
      </c>
      <c r="AD318" s="4">
        <f>AD316+AD7</f>
        <v>0</v>
      </c>
      <c r="AE318" s="4">
        <f>AE316+AE7</f>
        <v>0</v>
      </c>
      <c r="AF318" s="4">
        <f>AF316+AF7</f>
        <v>0</v>
      </c>
      <c r="AG318" s="4">
        <f>AG316+AG7</f>
        <v>-120593.98999999999</v>
      </c>
      <c r="AH318" s="4">
        <f>AH316+AH7</f>
        <v>-109530.92000000001</v>
      </c>
      <c r="AI318" s="4">
        <f>AI316+AI7</f>
        <v>401270.99</v>
      </c>
      <c r="AJ318" s="4">
        <f>AJ316+AJ7</f>
        <v>0</v>
      </c>
      <c r="AK318" s="4">
        <f>AK316+AK7</f>
        <v>273.65999999999997</v>
      </c>
      <c r="AL318" s="4">
        <f>AL316+AL7</f>
        <v>545.99</v>
      </c>
      <c r="AM318" s="4">
        <f>AM316+AM7</f>
        <v>-422.65</v>
      </c>
      <c r="AN318" s="4">
        <f>AN316+AN7</f>
        <v>-843.15</v>
      </c>
      <c r="AO318" s="4">
        <f>AO316+AO7</f>
        <v>0</v>
      </c>
      <c r="AP318" s="4">
        <f>AP316+AP7</f>
        <v>0</v>
      </c>
      <c r="AQ318" s="4">
        <f>AQ316+AQ7</f>
        <v>68313</v>
      </c>
      <c r="AR318" s="4">
        <f>AR316+AR7</f>
        <v>4063</v>
      </c>
      <c r="AS318" s="4">
        <f>AS316+AS7</f>
        <v>91727.670000000027</v>
      </c>
      <c r="AT318" s="4">
        <f>AT316+AT7</f>
        <v>-81101.17</v>
      </c>
      <c r="AU318" s="4">
        <f>AU316+AU7</f>
        <v>113106.26</v>
      </c>
      <c r="AV318" s="4">
        <f>AV316+AV7</f>
        <v>-108457.88</v>
      </c>
      <c r="AW318" s="4">
        <f>AW316+AW7</f>
        <v>0</v>
      </c>
      <c r="AX318" s="4">
        <f>AX316+AX7</f>
        <v>0</v>
      </c>
      <c r="AY318" s="4">
        <f>AY316+AY7</f>
        <v>0</v>
      </c>
      <c r="AZ318" s="4">
        <f>AZ316+AZ7</f>
        <v>0</v>
      </c>
      <c r="BA318" s="4">
        <f>BA316+BA7</f>
        <v>-3086.1400000000003</v>
      </c>
      <c r="BB318" s="4">
        <f>BB316+BB7</f>
        <v>-359.39</v>
      </c>
      <c r="BC318" s="4">
        <f>BC316+BC7</f>
        <v>-188.4</v>
      </c>
      <c r="BD318" s="4">
        <f>BD316+BD7</f>
        <v>0</v>
      </c>
      <c r="BE318" s="4">
        <f>BE316+BE7</f>
        <v>-25600.179999999997</v>
      </c>
      <c r="BF318" s="4">
        <f>BF316+BF7</f>
        <v>-218.89000000000001</v>
      </c>
      <c r="BG318" s="4">
        <f>BG316+BG7</f>
        <v>35000</v>
      </c>
      <c r="BH318" s="4">
        <f>BH316+BH7</f>
        <v>0</v>
      </c>
      <c r="BI318" s="4">
        <f>BI316+BI7</f>
        <v>0</v>
      </c>
      <c r="BJ318" s="4">
        <f>BJ316+BJ7</f>
        <v>0</v>
      </c>
      <c r="BK318" s="4">
        <f>BK316+BK7</f>
        <v>93660</v>
      </c>
      <c r="BL318" s="4">
        <f>BL316+BL7</f>
        <v>67976</v>
      </c>
      <c r="BM318" s="4">
        <f>BM316+BM7</f>
        <v>-1820.9800000000009</v>
      </c>
      <c r="BN318" s="4">
        <f>BN316+BN7</f>
        <v>-100</v>
      </c>
      <c r="BO318" s="4">
        <f>BO316+BO7</f>
        <v>-300</v>
      </c>
      <c r="BP318" s="4">
        <f>BP316+BP7</f>
        <v>-450576.65</v>
      </c>
      <c r="BQ318" s="4">
        <f>BQ316+BQ7</f>
        <v>0</v>
      </c>
      <c r="BR318" s="3">
        <f>BR316+BR7</f>
        <v>474.89000000005785</v>
      </c>
    </row>
  </sheetData>
  <dataValidations count="2">
    <dataValidation type="list" allowBlank="1" showInputMessage="1" showErrorMessage="1" sqref="D9:D314" xr:uid="{5A739713-E4D4-4933-9493-980129C023C0}">
      <formula1>Taxesv2</formula1>
    </dataValidation>
    <dataValidation type="list" allowBlank="1" showInputMessage="1" showErrorMessage="1" sqref="H9:I314" xr:uid="{D61D7CF2-5FDF-4070-8365-CA6BC9827C14}">
      <formula1>Liste_de_comptes_de_GL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Août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2024-08-25T11:23:54Z</dcterms:created>
  <dcterms:modified xsi:type="dcterms:W3CDTF">2024-08-25T11:24:27Z</dcterms:modified>
</cp:coreProperties>
</file>