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F7DE74E-3554-4CD6-BC86-9455B979CA56}" xr6:coauthVersionLast="47" xr6:coauthVersionMax="47" xr10:uidLastSave="{00000000-0000-0000-0000-000000000000}"/>
  <bookViews>
    <workbookView xWindow="-120" yWindow="-120" windowWidth="38640" windowHeight="15840" firstSheet="37" activeTab="50" xr2:uid="{00000000-000D-0000-FFFF-FFFF00000000}"/>
  </bookViews>
  <sheets>
    <sheet name="26-05-11" sheetId="4" r:id="rId1"/>
    <sheet name="28-09-11" sheetId="6" r:id="rId2"/>
    <sheet name="24-01-12" sheetId="7" r:id="rId3"/>
    <sheet name="05-04-12" sheetId="8" r:id="rId4"/>
    <sheet name="17-12-12" sheetId="9" r:id="rId5"/>
    <sheet name="25-02-13" sheetId="10" r:id="rId6"/>
    <sheet name="23-05-13" sheetId="11" r:id="rId7"/>
    <sheet name="26-08-13" sheetId="12" r:id="rId8"/>
    <sheet name="11-09-13" sheetId="13" r:id="rId9"/>
    <sheet name="20-02-14" sheetId="14" r:id="rId10"/>
    <sheet name="28-04-14" sheetId="15" r:id="rId11"/>
    <sheet name="10-07-14" sheetId="16" r:id="rId12"/>
    <sheet name="16-10-14" sheetId="17" r:id="rId13"/>
    <sheet name="19-12-14" sheetId="18" r:id="rId14"/>
    <sheet name="20-02-15" sheetId="19" r:id="rId15"/>
    <sheet name="30-04-15" sheetId="20" r:id="rId16"/>
    <sheet name="01-07-15" sheetId="21" r:id="rId17"/>
    <sheet name="19-10-15" sheetId="22" r:id="rId18"/>
    <sheet name="29-11-15" sheetId="23" r:id="rId19"/>
    <sheet name="19-12-15" sheetId="24" r:id="rId20"/>
    <sheet name="31-03-16" sheetId="25" r:id="rId21"/>
    <sheet name="31-05-16" sheetId="26" r:id="rId22"/>
    <sheet name="04-10-16" sheetId="27" r:id="rId23"/>
    <sheet name="24-11-16" sheetId="28" r:id="rId24"/>
    <sheet name="17-03-17" sheetId="29" r:id="rId25"/>
    <sheet name="30-10-17" sheetId="30" r:id="rId26"/>
    <sheet name="19-12-17" sheetId="31" r:id="rId27"/>
    <sheet name="30-05-18" sheetId="32" r:id="rId28"/>
    <sheet name="14-12-18" sheetId="33" r:id="rId29"/>
    <sheet name="05-03-19" sheetId="34" r:id="rId30"/>
    <sheet name="19-04-19" sheetId="35" r:id="rId31"/>
    <sheet name="30-09-19" sheetId="36" r:id="rId32"/>
    <sheet name="09-03-20" sheetId="37" r:id="rId33"/>
    <sheet name="24-07-20" sheetId="38" r:id="rId34"/>
    <sheet name="14-09-20" sheetId="39" r:id="rId35"/>
    <sheet name="04-03-21" sheetId="40" r:id="rId36"/>
    <sheet name="21-05-21" sheetId="41" r:id="rId37"/>
    <sheet name="11-12-21" sheetId="42" r:id="rId38"/>
    <sheet name="29-06-23" sheetId="43" r:id="rId39"/>
    <sheet name="03-10-23" sheetId="44" r:id="rId40"/>
    <sheet name="05-12-23" sheetId="45" r:id="rId41"/>
    <sheet name="18-02-24" sheetId="46" r:id="rId42"/>
    <sheet name="24-03-24" sheetId="47" r:id="rId43"/>
    <sheet name="11-05-24" sheetId="48" r:id="rId44"/>
    <sheet name="27-07-24" sheetId="49" r:id="rId45"/>
    <sheet name="Activités" sheetId="5" r:id="rId46"/>
    <sheet name="2024-09-07 - 24-24498" sheetId="50" r:id="rId47"/>
    <sheet name="2024-10-15 - 24-24538" sheetId="51" r:id="rId48"/>
    <sheet name="2024-12-08 - 24-24659" sheetId="52" r:id="rId49"/>
    <sheet name="2025-03-01 - 25-24764" sheetId="53" r:id="rId50"/>
    <sheet name="2025-03-30 - 25-24843" sheetId="54" r:id="rId51"/>
  </sheets>
  <externalReferences>
    <externalReference r:id="rId52"/>
  </externalReferences>
  <definedNames>
    <definedName name="dnrServices">OFFSET([1]Admin!$Z$11,,,COUNTA([1]Admin!$Z:$Z)-1,1)</definedName>
    <definedName name="Liste_Activités" localSheetId="16">Activités!$C$5:$C$39</definedName>
    <definedName name="Liste_Activités" localSheetId="39">Activités!$C$5:$C$39</definedName>
    <definedName name="Liste_Activités" localSheetId="35">Activités!$C$5:$C$39</definedName>
    <definedName name="Liste_Activités" localSheetId="22">Activités!$C$5:$C$39</definedName>
    <definedName name="Liste_Activités" localSheetId="29">Activités!$C$5:$C$39</definedName>
    <definedName name="Liste_Activités" localSheetId="40">Activités!$C$5:$C$39</definedName>
    <definedName name="Liste_Activités" localSheetId="32">Activités!$C$5:$C$39</definedName>
    <definedName name="Liste_Activités" localSheetId="43">Activités!$C$5:$C$39</definedName>
    <definedName name="Liste_Activités" localSheetId="37">Activités!$C$5:$C$39</definedName>
    <definedName name="Liste_Activités" localSheetId="34">Activités!$C$5:$C$39</definedName>
    <definedName name="Liste_Activités" localSheetId="28">Activités!$C$5:$C$39</definedName>
    <definedName name="Liste_Activités" localSheetId="24">Activités!$C$5:$C$39</definedName>
    <definedName name="Liste_Activités" localSheetId="41">Activités!$C$5:$C$39</definedName>
    <definedName name="Liste_Activités" localSheetId="30">Activités!$C$5:$C$39</definedName>
    <definedName name="Liste_Activités" localSheetId="17">Activités!$C$5:$C$39</definedName>
    <definedName name="Liste_Activités" localSheetId="19">Activités!$C$5:$C$39</definedName>
    <definedName name="Liste_Activités" localSheetId="26">Activités!$C$5:$C$39</definedName>
    <definedName name="Liste_Activités" localSheetId="14">Activités!$C$5:$C$39</definedName>
    <definedName name="Liste_Activités" localSheetId="36">Activités!$C$5:$C$39</definedName>
    <definedName name="Liste_Activités" localSheetId="42">Activités!$C$5:$C$39</definedName>
    <definedName name="Liste_Activités" localSheetId="33">Activités!$C$5:$C$39</definedName>
    <definedName name="Liste_Activités" localSheetId="23">Activités!$C$5:$C$39</definedName>
    <definedName name="Liste_Activités" localSheetId="44">Activités!$C$5:$C$39</definedName>
    <definedName name="Liste_Activités" localSheetId="38">Activités!$C$5:$C$39</definedName>
    <definedName name="Liste_Activités" localSheetId="18">Activités!$C$5:$C$39</definedName>
    <definedName name="Liste_Activités" localSheetId="15">Activités!$C$5:$C$39</definedName>
    <definedName name="Liste_Activités" localSheetId="27">Activités!$C$5:$C$39</definedName>
    <definedName name="Liste_Activités" localSheetId="31">Activités!$C$5:$C$39</definedName>
    <definedName name="Liste_Activités" localSheetId="25">Activités!$C$5:$C$39</definedName>
    <definedName name="Liste_Activités" localSheetId="20">Activités!$C$5:$C$39</definedName>
    <definedName name="Liste_Activités" localSheetId="21">Activités!$C$5:$C$39</definedName>
    <definedName name="Liste_Activités">Activités!$C$5:$C$45</definedName>
    <definedName name="Print_Area" localSheetId="16">'01-07-15'!$A$1:$F$89</definedName>
    <definedName name="Print_Area" localSheetId="39">'03-10-23'!$A$1:$F$90</definedName>
    <definedName name="Print_Area" localSheetId="35">'04-03-21'!$A$1:$F$89</definedName>
    <definedName name="Print_Area" localSheetId="22">'04-10-16'!$A$1:$F$89</definedName>
    <definedName name="Print_Area" localSheetId="29">'05-03-19'!$A$1:$F$89</definedName>
    <definedName name="Print_Area" localSheetId="40">'05-12-23'!$A$1:$F$90</definedName>
    <definedName name="Print_Area" localSheetId="32">'09-03-20'!$A$1:$F$88</definedName>
    <definedName name="Print_Area" localSheetId="43">'11-05-24'!$A$1:$F$90</definedName>
    <definedName name="Print_Area" localSheetId="37">'11-12-21'!$A$1:$F$90</definedName>
    <definedName name="Print_Area" localSheetId="34">'14-09-20'!$A$1:$F$90</definedName>
    <definedName name="Print_Area" localSheetId="28">'14-12-18'!$A$1:$F$89</definedName>
    <definedName name="Print_Area" localSheetId="24">'17-03-17'!$A$1:$F$89</definedName>
    <definedName name="Print_Area" localSheetId="41">'18-02-24'!$A$1:$F$90</definedName>
    <definedName name="Print_Area" localSheetId="30">'19-04-19'!$A$1:$F$89</definedName>
    <definedName name="Print_Area" localSheetId="17">'19-10-15'!$A$1:$F$89</definedName>
    <definedName name="Print_Area" localSheetId="19">'19-12-15'!$A$1:$F$89</definedName>
    <definedName name="Print_Area" localSheetId="26">'19-12-17'!$A$1:$F$89</definedName>
    <definedName name="Print_Area" localSheetId="14">'20-02-15'!$A$1:$F$89</definedName>
    <definedName name="Print_Area" localSheetId="36">'21-05-21'!$A$1:$F$89</definedName>
    <definedName name="Print_Area" localSheetId="42">'24-03-24'!$A$1:$F$90</definedName>
    <definedName name="Print_Area" localSheetId="33">'24-07-20'!$A$1:$F$90</definedName>
    <definedName name="Print_Area" localSheetId="23">'24-11-16'!$A$1:$F$89</definedName>
    <definedName name="Print_Area" localSheetId="44">'27-07-24'!$A$1:$F$90</definedName>
    <definedName name="Print_Area" localSheetId="38">'29-06-23'!$A$1:$F$90</definedName>
    <definedName name="Print_Area" localSheetId="18">'29-11-15'!$A$1:$F$88</definedName>
    <definedName name="Print_Area" localSheetId="15">'30-04-15'!$A$1:$F$89</definedName>
    <definedName name="Print_Area" localSheetId="27">'30-05-18'!$A$1:$F$89</definedName>
    <definedName name="Print_Area" localSheetId="31">'30-09-19'!$A$1:$F$88</definedName>
    <definedName name="Print_Area" localSheetId="25">'30-10-17'!$A$1:$F$89</definedName>
    <definedName name="Print_Area" localSheetId="20">'31-03-16'!$A$1:$F$89</definedName>
    <definedName name="Print_Area" localSheetId="21">'31-05-16'!$A$1:$F$89</definedName>
    <definedName name="_xlnm.Print_Area" localSheetId="16">'01-07-15'!$A$1:$F$89</definedName>
    <definedName name="_xlnm.Print_Area" localSheetId="39">'03-10-23'!$A$1:$F$90</definedName>
    <definedName name="_xlnm.Print_Area" localSheetId="35">'04-03-21'!$A$1:$F$89</definedName>
    <definedName name="_xlnm.Print_Area" localSheetId="22">'04-10-16'!$A$1:$F$89</definedName>
    <definedName name="_xlnm.Print_Area" localSheetId="29">'05-03-19'!$A$1:$F$89</definedName>
    <definedName name="_xlnm.Print_Area" localSheetId="3">'05-04-12'!$A$1:$F$94</definedName>
    <definedName name="_xlnm.Print_Area" localSheetId="40">'05-12-23'!$A$1:$F$90</definedName>
    <definedName name="_xlnm.Print_Area" localSheetId="32">'09-03-20'!$A$1:$F$88</definedName>
    <definedName name="_xlnm.Print_Area" localSheetId="11">'10-07-14'!$A$1:$F$95</definedName>
    <definedName name="_xlnm.Print_Area" localSheetId="43">'11-05-24'!$A$1:$F$90</definedName>
    <definedName name="_xlnm.Print_Area" localSheetId="8">'11-09-13'!$A$1:$F$95</definedName>
    <definedName name="_xlnm.Print_Area" localSheetId="37">'11-12-21'!$A$1:$F$90</definedName>
    <definedName name="_xlnm.Print_Area" localSheetId="34">'14-09-20'!$A$1:$F$90</definedName>
    <definedName name="_xlnm.Print_Area" localSheetId="28">'14-12-18'!$A$1:$F$89</definedName>
    <definedName name="_xlnm.Print_Area" localSheetId="12">'16-10-14'!$A$1:$F$95</definedName>
    <definedName name="_xlnm.Print_Area" localSheetId="24">'17-03-17'!$A$1:$F$89</definedName>
    <definedName name="_xlnm.Print_Area" localSheetId="4">'17-12-12'!$A$1:$F$96</definedName>
    <definedName name="_xlnm.Print_Area" localSheetId="41">'18-02-24'!$A$1:$F$90</definedName>
    <definedName name="_xlnm.Print_Area" localSheetId="30">'19-04-19'!$A$1:$F$89</definedName>
    <definedName name="_xlnm.Print_Area" localSheetId="17">'19-10-15'!$A$1:$F$89</definedName>
    <definedName name="_xlnm.Print_Area" localSheetId="13">'19-12-14'!$A$1:$F$95</definedName>
    <definedName name="_xlnm.Print_Area" localSheetId="19">'19-12-15'!$A$1:$F$89</definedName>
    <definedName name="_xlnm.Print_Area" localSheetId="26">'19-12-17'!$A$1:$F$89</definedName>
    <definedName name="_xlnm.Print_Area" localSheetId="9">'20-02-14'!$A$1:$F$95</definedName>
    <definedName name="_xlnm.Print_Area" localSheetId="14">'20-02-15'!$A$1:$F$89</definedName>
    <definedName name="_xlnm.Print_Area" localSheetId="47">'2024-10-15 - 24-24538'!$A$1:$F$89</definedName>
    <definedName name="_xlnm.Print_Area" localSheetId="48">'2024-12-08 - 24-24659'!$A$1:$F$88</definedName>
    <definedName name="_xlnm.Print_Area" localSheetId="49">'2025-03-01 - 25-24764'!$A$1:$F$88</definedName>
    <definedName name="_xlnm.Print_Area" localSheetId="50">'2025-03-30 - 25-24843'!$A$1:$F$88</definedName>
    <definedName name="_xlnm.Print_Area" localSheetId="36">'21-05-21'!$A$1:$F$89</definedName>
    <definedName name="_xlnm.Print_Area" localSheetId="6">'23-05-13'!$A$1:$F$95</definedName>
    <definedName name="_xlnm.Print_Area" localSheetId="2">'24-01-12'!$A$1:$F$95</definedName>
    <definedName name="_xlnm.Print_Area" localSheetId="42">'24-03-24'!$A$1:$F$90</definedName>
    <definedName name="_xlnm.Print_Area" localSheetId="33">'24-07-20'!$A$1:$F$90</definedName>
    <definedName name="_xlnm.Print_Area" localSheetId="23">'24-11-16'!$A$1:$F$89</definedName>
    <definedName name="_xlnm.Print_Area" localSheetId="5">'25-02-13'!$A$1:$F$95</definedName>
    <definedName name="_xlnm.Print_Area" localSheetId="0">'26-05-11'!$A$1:$F$95</definedName>
    <definedName name="_xlnm.Print_Area" localSheetId="7">'26-08-13'!$A$1:$F$95</definedName>
    <definedName name="_xlnm.Print_Area" localSheetId="44">'27-07-24'!$A$1:$F$90</definedName>
    <definedName name="_xlnm.Print_Area" localSheetId="10">'28-04-14'!$A$1:$F$95</definedName>
    <definedName name="_xlnm.Print_Area" localSheetId="1">'28-09-11'!$A$1:$F$95</definedName>
    <definedName name="_xlnm.Print_Area" localSheetId="38">'29-06-23'!$A$1:$F$90</definedName>
    <definedName name="_xlnm.Print_Area" localSheetId="18">'29-11-15'!$A$1:$F$88</definedName>
    <definedName name="_xlnm.Print_Area" localSheetId="15">'30-04-15'!$A$1:$F$89</definedName>
    <definedName name="_xlnm.Print_Area" localSheetId="27">'30-05-18'!$A$1:$F$89</definedName>
    <definedName name="_xlnm.Print_Area" localSheetId="31">'30-09-19'!$A$1:$F$88</definedName>
    <definedName name="_xlnm.Print_Area" localSheetId="25">'30-10-17'!$A$1:$F$89</definedName>
    <definedName name="_xlnm.Print_Area" localSheetId="20">'31-03-16'!$A$1:$F$89</definedName>
    <definedName name="_xlnm.Print_Area" localSheetId="21">'31-05-16'!$A$1:$F$89</definedName>
    <definedName name="_xlnm.Print_Area" localSheetId="45">Activités!$A$1:$D$45</definedName>
    <definedName name="Zone_impres_MI" localSheetId="16">#REF!</definedName>
    <definedName name="Zone_impres_MI" localSheetId="39">#REF!</definedName>
    <definedName name="Zone_impres_MI" localSheetId="35">#REF!</definedName>
    <definedName name="Zone_impres_MI" localSheetId="22">#REF!</definedName>
    <definedName name="Zone_impres_MI" localSheetId="29">#REF!</definedName>
    <definedName name="Zone_impres_MI" localSheetId="3">#REF!</definedName>
    <definedName name="Zone_impres_MI" localSheetId="40">#REF!</definedName>
    <definedName name="Zone_impres_MI" localSheetId="32">#REF!</definedName>
    <definedName name="Zone_impres_MI" localSheetId="11">#REF!</definedName>
    <definedName name="Zone_impres_MI" localSheetId="43">#REF!</definedName>
    <definedName name="Zone_impres_MI" localSheetId="8">#REF!</definedName>
    <definedName name="Zone_impres_MI" localSheetId="37">#REF!</definedName>
    <definedName name="Zone_impres_MI" localSheetId="34">#REF!</definedName>
    <definedName name="Zone_impres_MI" localSheetId="28">#REF!</definedName>
    <definedName name="Zone_impres_MI" localSheetId="12">#REF!</definedName>
    <definedName name="Zone_impres_MI" localSheetId="24">#REF!</definedName>
    <definedName name="Zone_impres_MI" localSheetId="4">#REF!</definedName>
    <definedName name="Zone_impres_MI" localSheetId="41">#REF!</definedName>
    <definedName name="Zone_impres_MI" localSheetId="30">#REF!</definedName>
    <definedName name="Zone_impres_MI" localSheetId="17">#REF!</definedName>
    <definedName name="Zone_impres_MI" localSheetId="13">#REF!</definedName>
    <definedName name="Zone_impres_MI" localSheetId="19">#REF!</definedName>
    <definedName name="Zone_impres_MI" localSheetId="26">#REF!</definedName>
    <definedName name="Zone_impres_MI" localSheetId="9">#REF!</definedName>
    <definedName name="Zone_impres_MI" localSheetId="14">#REF!</definedName>
    <definedName name="Zone_impres_MI" localSheetId="36">#REF!</definedName>
    <definedName name="Zone_impres_MI" localSheetId="6">#REF!</definedName>
    <definedName name="Zone_impres_MI" localSheetId="2">#REF!</definedName>
    <definedName name="Zone_impres_MI" localSheetId="42">#REF!</definedName>
    <definedName name="Zone_impres_MI" localSheetId="33">#REF!</definedName>
    <definedName name="Zone_impres_MI" localSheetId="23">#REF!</definedName>
    <definedName name="Zone_impres_MI" localSheetId="5">#REF!</definedName>
    <definedName name="Zone_impres_MI" localSheetId="7">#REF!</definedName>
    <definedName name="Zone_impres_MI" localSheetId="44">#REF!</definedName>
    <definedName name="Zone_impres_MI" localSheetId="10">#REF!</definedName>
    <definedName name="Zone_impres_MI" localSheetId="1">#REF!</definedName>
    <definedName name="Zone_impres_MI" localSheetId="38">#REF!</definedName>
    <definedName name="Zone_impres_MI" localSheetId="18">#REF!</definedName>
    <definedName name="Zone_impres_MI" localSheetId="15">#REF!</definedName>
    <definedName name="Zone_impres_MI" localSheetId="27">#REF!</definedName>
    <definedName name="Zone_impres_MI" localSheetId="31">#REF!</definedName>
    <definedName name="Zone_impres_MI" localSheetId="25">#REF!</definedName>
    <definedName name="Zone_impres_MI" localSheetId="20">#REF!</definedName>
    <definedName name="Zone_impres_MI" localSheetId="2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49" l="1"/>
  <c r="E73" i="49"/>
  <c r="E70" i="48"/>
  <c r="E73" i="48"/>
  <c r="E70" i="47"/>
  <c r="E74" i="49" l="1"/>
  <c r="E75" i="49"/>
  <c r="E75" i="48"/>
  <c r="E74" i="48"/>
  <c r="E77" i="48" s="1"/>
  <c r="E81" i="48" s="1"/>
  <c r="E73" i="47"/>
  <c r="E70" i="46"/>
  <c r="E73" i="46"/>
  <c r="E70" i="45"/>
  <c r="E73" i="45" s="1"/>
  <c r="E70" i="44"/>
  <c r="E73" i="44"/>
  <c r="E70" i="43"/>
  <c r="E73" i="43"/>
  <c r="E70" i="42"/>
  <c r="E73" i="42"/>
  <c r="E74" i="42"/>
  <c r="E75" i="42"/>
  <c r="E77" i="42"/>
  <c r="E81" i="42"/>
  <c r="E69" i="41"/>
  <c r="E72" i="41"/>
  <c r="E73" i="41"/>
  <c r="E74" i="41"/>
  <c r="E76" i="41"/>
  <c r="E80" i="41"/>
  <c r="E69" i="40"/>
  <c r="E72" i="40"/>
  <c r="E73" i="40"/>
  <c r="E74" i="40"/>
  <c r="E76" i="40"/>
  <c r="E80" i="40"/>
  <c r="E70" i="39"/>
  <c r="E73" i="39"/>
  <c r="E74" i="39"/>
  <c r="E75" i="39"/>
  <c r="E77" i="39"/>
  <c r="E81" i="39"/>
  <c r="E70" i="38"/>
  <c r="E73" i="38"/>
  <c r="E74" i="38"/>
  <c r="E75" i="38"/>
  <c r="E77" i="38"/>
  <c r="E81" i="38"/>
  <c r="E68" i="37"/>
  <c r="E71" i="37"/>
  <c r="E72" i="37"/>
  <c r="E73" i="37"/>
  <c r="E75" i="37"/>
  <c r="E79" i="37"/>
  <c r="E68" i="36"/>
  <c r="E71" i="36"/>
  <c r="E72" i="36"/>
  <c r="E73" i="36"/>
  <c r="E75" i="36"/>
  <c r="E79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2"/>
  <c r="E72" i="32"/>
  <c r="E73" i="32"/>
  <c r="E74" i="32"/>
  <c r="E76" i="32"/>
  <c r="E80" i="32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9" i="25"/>
  <c r="E72" i="25"/>
  <c r="E73" i="25"/>
  <c r="E74" i="25"/>
  <c r="E76" i="25"/>
  <c r="E80" i="25"/>
  <c r="E69" i="24"/>
  <c r="E72" i="24"/>
  <c r="E74" i="24"/>
  <c r="E73" i="24"/>
  <c r="E76" i="24"/>
  <c r="E80" i="24"/>
  <c r="E68" i="23"/>
  <c r="E71" i="23"/>
  <c r="E73" i="23"/>
  <c r="E72" i="23"/>
  <c r="E75" i="23"/>
  <c r="E79" i="23"/>
  <c r="E69" i="22"/>
  <c r="E72" i="22"/>
  <c r="E73" i="22"/>
  <c r="E74" i="22"/>
  <c r="E76" i="22"/>
  <c r="E80" i="22"/>
  <c r="E69" i="21"/>
  <c r="E72" i="21"/>
  <c r="E74" i="21"/>
  <c r="E73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75" i="18"/>
  <c r="E78" i="18"/>
  <c r="E75" i="17"/>
  <c r="E78" i="17"/>
  <c r="E80" i="17"/>
  <c r="E75" i="16"/>
  <c r="E78" i="16"/>
  <c r="E75" i="15"/>
  <c r="E78" i="15"/>
  <c r="E80" i="15"/>
  <c r="E79" i="15"/>
  <c r="E82" i="15"/>
  <c r="E86" i="15"/>
  <c r="E52" i="14"/>
  <c r="E61" i="14"/>
  <c r="E75" i="14"/>
  <c r="E78" i="14"/>
  <c r="E75" i="13"/>
  <c r="E78" i="13"/>
  <c r="E79" i="13"/>
  <c r="E75" i="12"/>
  <c r="E78" i="12"/>
  <c r="E80" i="12"/>
  <c r="E75" i="11"/>
  <c r="E78" i="11"/>
  <c r="E75" i="10"/>
  <c r="E78" i="10"/>
  <c r="E79" i="10"/>
  <c r="E76" i="9"/>
  <c r="E79" i="9"/>
  <c r="E80" i="13"/>
  <c r="E74" i="8"/>
  <c r="E77" i="8"/>
  <c r="E75" i="7"/>
  <c r="E78" i="7"/>
  <c r="E79" i="7"/>
  <c r="E75" i="6"/>
  <c r="E78" i="6"/>
  <c r="E79" i="6"/>
  <c r="E75" i="4"/>
  <c r="E78" i="4"/>
  <c r="E79" i="4"/>
  <c r="E79" i="18"/>
  <c r="E80" i="18"/>
  <c r="E82" i="18"/>
  <c r="E86" i="18"/>
  <c r="E79" i="11"/>
  <c r="E80" i="11"/>
  <c r="E82" i="11"/>
  <c r="E86" i="11"/>
  <c r="E80" i="14"/>
  <c r="E79" i="14"/>
  <c r="E82" i="14"/>
  <c r="E86" i="14"/>
  <c r="E80" i="4"/>
  <c r="E82" i="4"/>
  <c r="E86" i="4"/>
  <c r="E80" i="7"/>
  <c r="E82" i="7"/>
  <c r="E86" i="7"/>
  <c r="E78" i="8"/>
  <c r="E80" i="9"/>
  <c r="E81" i="9"/>
  <c r="E83" i="9"/>
  <c r="E87" i="9"/>
  <c r="E79" i="16"/>
  <c r="E80" i="10"/>
  <c r="E82" i="10"/>
  <c r="E86" i="10"/>
  <c r="E79" i="12"/>
  <c r="E82" i="12"/>
  <c r="E86" i="12"/>
  <c r="E80" i="16"/>
  <c r="E82" i="16"/>
  <c r="E86" i="16"/>
  <c r="E82" i="13"/>
  <c r="E86" i="13"/>
  <c r="E79" i="17"/>
  <c r="E82" i="17"/>
  <c r="E86" i="17"/>
  <c r="E80" i="6"/>
  <c r="E82" i="6"/>
  <c r="E86" i="6"/>
  <c r="E79" i="8"/>
  <c r="E81" i="8"/>
  <c r="E85" i="8"/>
  <c r="E77" i="49" l="1"/>
  <c r="E81" i="49" s="1"/>
  <c r="E75" i="47"/>
  <c r="E74" i="47"/>
  <c r="E77" i="47" s="1"/>
  <c r="E81" i="47" s="1"/>
  <c r="E75" i="46"/>
  <c r="E74" i="46"/>
  <c r="E77" i="46" s="1"/>
  <c r="E81" i="46" s="1"/>
  <c r="E75" i="45"/>
  <c r="E74" i="45"/>
  <c r="E77" i="45" s="1"/>
  <c r="E81" i="45" s="1"/>
  <c r="E74" i="44"/>
  <c r="E77" i="44" s="1"/>
  <c r="E81" i="44" s="1"/>
  <c r="E75" i="44"/>
  <c r="E74" i="43"/>
  <c r="E75" i="43"/>
  <c r="E77" i="43" l="1"/>
  <c r="E81" i="43" s="1"/>
</calcChain>
</file>

<file path=xl/sharedStrings.xml><?xml version="1.0" encoding="utf-8"?>
<sst xmlns="http://schemas.openxmlformats.org/spreadsheetml/2006/main" count="1372" uniqueCount="364">
  <si>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</si>
  <si>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</si>
  <si>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</si>
  <si>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</si>
  <si>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</si>
  <si>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</si>
  <si>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</si>
  <si>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</si>
  <si>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</si>
  <si>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</si>
  <si>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</si>
  <si>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</si>
  <si>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</si>
  <si>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</si>
  <si>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</si>
  <si>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</si>
  <si>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</si>
  <si>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</si>
  <si>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</si>
  <si>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</si>
  <si>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</si>
  <si>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</si>
  <si>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</si>
  <si>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</si>
  <si>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26 mai 2011</t>
  </si>
  <si>
    <t>YVAN MALOUIN</t>
  </si>
  <si>
    <t>ARTHUR MALOUIN INC</t>
  </si>
  <si>
    <t>1200, rue Notre-Dame</t>
  </si>
  <si>
    <t>St-Césaire (Québec) J0L 1T0</t>
  </si>
  <si>
    <t># 11094</t>
  </si>
  <si>
    <t xml:space="preserve"> - Rédaction d'un mémorandum fiscal pour fins de discussions avec Intact pour planification fiscale supplémentaire;</t>
  </si>
  <si>
    <t xml:space="preserve"> - Diverses discussions téléphoniques avec Michel Lafrance;</t>
  </si>
  <si>
    <t>Frais de messager - livres des minutes aux notaires</t>
  </si>
  <si>
    <t>Le 28 septembre 2011</t>
  </si>
  <si>
    <t># 11159</t>
  </si>
  <si>
    <t xml:space="preserve"> - Rencontre avec vous aux bureaux de Boucherville;</t>
  </si>
  <si>
    <t xml:space="preserve"> - Modifications au mémorandum fiscal pour mettre en place la réorganisation;</t>
  </si>
  <si>
    <t>Le 24 janvier 2012</t>
  </si>
  <si>
    <t># 12002</t>
  </si>
  <si>
    <t xml:space="preserve"> - Rencontre avec vous à nos bureaux de Charlemagne;</t>
  </si>
  <si>
    <t xml:space="preserve"> - Diverses discussions téléphoniques avec Michel Lafrance, les notaires au dossier et Intact;</t>
  </si>
  <si>
    <t xml:space="preserve"> - Préparation des formulaires T2027;</t>
  </si>
  <si>
    <t>ARTHUR MALOUIN LTÉE</t>
  </si>
  <si>
    <t>Le 5 avril 2012</t>
  </si>
  <si>
    <t># 12049</t>
  </si>
  <si>
    <t xml:space="preserve"> - Modifications finales au mémorandum fiscal pour mettre en place la réorganisation une fois les dates connues;</t>
  </si>
  <si>
    <t xml:space="preserve"> - Révision finale de la documentation juridique afférente à la présente réorganisation;</t>
  </si>
  <si>
    <t xml:space="preserve"> - Préparation à la rencontre, rencontre et déplacement aux bureaux de Boucherville pour les signatures finales;</t>
  </si>
  <si>
    <t xml:space="preserve"> - Préparation d'une liste sommaire de chèques à effectuer;</t>
  </si>
  <si>
    <t xml:space="preserve"> - Discussions et analyse de la planification à venir en 2012 et les années suivantes et négociations avec Intact sur le fonctionnement;</t>
  </si>
  <si>
    <t>Frais de poste</t>
  </si>
  <si>
    <t>Le 17 décembre 2012</t>
  </si>
  <si>
    <t># 12207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</si>
  <si>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</si>
  <si>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</si>
  <si>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</si>
  <si>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</si>
  <si>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</si>
  <si>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</si>
  <si>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</si>
  <si>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</si>
  <si>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</si>
  <si>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</si>
  <si>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</si>
  <si>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</si>
  <si>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</si>
  <si>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</si>
  <si>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</si>
  <si>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</si>
  <si>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</si>
  <si>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Diverses discussions téléphoniques avec Intact;</t>
  </si>
  <si>
    <t>Le 25 février 2013</t>
  </si>
  <si>
    <t># 13022</t>
  </si>
  <si>
    <t xml:space="preserve"> - Discussions avec Intact au sujet de la planification proposée et problèmes de leur côté;</t>
  </si>
  <si>
    <t xml:space="preserve"> - Analyse de la possibilité de jumeler la planification 2012 et 2013 ensemble pour réduire les honoraires reliés;</t>
  </si>
  <si>
    <t xml:space="preserve"> - Modifications au mémorandum fiscal suite aux discussions avec Intact pour intégrer la non-rétroactivité et pour intégrer la planification 2013 à la planification;</t>
  </si>
  <si>
    <t>Le 23 mai 2013</t>
  </si>
  <si>
    <t># 13129</t>
  </si>
  <si>
    <t xml:space="preserve"> - Modifications au mémorandum fiscal suite aux discussions avec Intact et pour intégrer le besoin relatif à l'assurance-invalidité;</t>
  </si>
  <si>
    <t xml:space="preserve"> - Diverses discussions et courriels avec Intact au sujet de la planification proposée et demandes de modifications;</t>
  </si>
  <si>
    <t xml:space="preserve"> - Analyse du nouveau contrat de prêt et discussion avec Michel Lafrance;</t>
  </si>
  <si>
    <t>Le 26 août 2013</t>
  </si>
  <si>
    <t># 13190</t>
  </si>
  <si>
    <t xml:space="preserve"> - Révision des états financiers à la demande de Michel Lafrance pour refléter la mise en place;</t>
  </si>
  <si>
    <t xml:space="preserve"> - Diverses discussions avec Michel Lafrance pour différents aspects des transactions à venir (BW Draper et Cabana) ainsi que pour la vérification du gouvernement vs la fiducie;</t>
  </si>
  <si>
    <t xml:space="preserve"> - Révision de la documentation juridique afférente à la planification fiscale annuelle;</t>
  </si>
  <si>
    <t xml:space="preserve"> - Révision des projections de flux de trésorerie de Michel Lafrance à sa demande suite aux transactions avec BW Draper et Cabana;</t>
  </si>
  <si>
    <t xml:space="preserve"> - Finalisation de l'acceptation d'Intact pour la planification annuelle;</t>
  </si>
  <si>
    <t xml:space="preserve"> - Analyse de la structure à mettre en place pour la nouvelle souscription d'Intact dans Arthur Malouin;</t>
  </si>
  <si>
    <t xml:space="preserve"> - Divers échanges avec Intact pour en arriver à une façon de faire acceptable pour tous;</t>
  </si>
  <si>
    <t xml:space="preserve"> - Analyse des documents soumis par Intact pour la souscription d'actions;</t>
  </si>
  <si>
    <t xml:space="preserve"> - Recherches et analyses fiscales requises pour la mise en place de la nouvelle souscription d'Intact;</t>
  </si>
  <si>
    <t xml:space="preserve"> - Rédaction d'un mémorandum fiscal pour mettre en place la souscription d'Intact;</t>
  </si>
  <si>
    <t xml:space="preserve"> - Diverses discussions téléphoniques avec le conseiller juridique et Michel Lafrance;</t>
  </si>
  <si>
    <t>Le 11 septembre 2013</t>
  </si>
  <si>
    <t># 13207</t>
  </si>
  <si>
    <t xml:space="preserve"> - Diverses discussions avec Michel Lafrance pour différents aspects des transactions BW Draper et Cabana;</t>
  </si>
  <si>
    <t xml:space="preserve"> - Modifications aux mémorandums de réorganisation suites à divers changements en liens avec des demandes d'Intact;</t>
  </si>
  <si>
    <t xml:space="preserve"> - Diverses discussions téléphoniques avec le conseiller juridique ;</t>
  </si>
  <si>
    <t xml:space="preserve"> - Divers échanges avec Intact pour répondre aux questions et expliquer les différents aspects des transactions;</t>
  </si>
  <si>
    <t xml:space="preserve"> - Révision de la documentation juridique afférente à la planification fiscale annuelle, pour la planification d'augmentation de participation d'Intact dans le cabinet et pour les achats de Cabana et BW Draper;</t>
  </si>
  <si>
    <t xml:space="preserve"> - Explications des transactions à François Gosselin de la BMO;</t>
  </si>
  <si>
    <t xml:space="preserve"> - Préparer la rencontre de signature finale, finaliser les détails avec chaque intervenant, déplacement et rencontre pour la signature de tous les documents;</t>
  </si>
  <si>
    <t xml:space="preserve"> - Analyse, commentaire et révision de la convention d'actionnaire à être modifiée avec Intact;</t>
  </si>
  <si>
    <t>Le 20 février 2014</t>
  </si>
  <si>
    <t># 14025</t>
  </si>
  <si>
    <t>50% des frais encourus dans le projet d'association avec Arthur Malouin inc:</t>
  </si>
  <si>
    <t xml:space="preserve"> - Diverses discussions et réflexions avec Michel Lafrance et Me Michael D'Souza;</t>
  </si>
  <si>
    <t xml:space="preserve"> - Diverses analyses pour trouver une solution simple et efficace;</t>
  </si>
  <si>
    <t>Autres frais liés uniquement à votre entreprise:</t>
  </si>
  <si>
    <t xml:space="preserve"> - Analyse des T5 à émettre pour l'année 2013;</t>
  </si>
  <si>
    <t xml:space="preserve"> - Diverses discussions avec Michel Lafrance;</t>
  </si>
  <si>
    <t>Le 28 avril 2014</t>
  </si>
  <si>
    <t># 14071</t>
  </si>
  <si>
    <t xml:space="preserve"> - Diverses analyses, révisions, discussions entourant les ajustements aux transactions avec Cabana et BW Draper;</t>
  </si>
  <si>
    <t xml:space="preserve"> - Rencontre et déplacement pour la clôture des transactions avec Cabana et BW Draper;</t>
  </si>
  <si>
    <t>Le 10 juillet 2014</t>
  </si>
  <si>
    <t># 14156</t>
  </si>
  <si>
    <t xml:space="preserve"> - Révision du dossier comptable de Gilles Séguin;</t>
  </si>
  <si>
    <t xml:space="preserve"> - Directives et révision juridique de l'offre d'achat de Fluet Assurances;</t>
  </si>
  <si>
    <t>Le 16 septembre 2014</t>
  </si>
  <si>
    <t xml:space="preserve"> - Prise de connaissance et analyse des documents soumis pour votre planification annuelle;</t>
  </si>
  <si>
    <t xml:space="preserve"> - Analyse pour déterminer les caractéristiques fiscales des actions immédiatement avant la présente réorganisation;</t>
  </si>
  <si>
    <t xml:space="preserve"> - Diverses discussions téléphoniques avec votre comptable et Marie-Christine chez Intact ;</t>
  </si>
  <si>
    <t># 14231</t>
  </si>
  <si>
    <t>Le 19 décembre 2014</t>
  </si>
  <si>
    <t># 14274</t>
  </si>
  <si>
    <t xml:space="preserve"> - Divers échanges avec Intact, demandes de leurs parts, recherches, etc.</t>
  </si>
  <si>
    <t xml:space="preserve"> - Modifications au mémorandum suite aux demande d'Intact;</t>
  </si>
  <si>
    <t xml:space="preserve"> - Diverses discussions téléphoniques avec le conseiller juridique et votre comptable;</t>
  </si>
  <si>
    <t xml:space="preserve"> - Rencontre et déplacement pour rencontre pour séance de signature de toute la documentation;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</si>
  <si>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</si>
  <si>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</si>
  <si>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</si>
  <si>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1200, rue Notre-Dame
St-Césaire (Québec) J0L 1T0</t>
  </si>
  <si>
    <t># 15009</t>
  </si>
  <si>
    <t xml:space="preserve"> - Analyse des CDC, disc et analyse diverses et discussions avec Michel au sujet de BW Draper;</t>
  </si>
  <si>
    <t xml:space="preserve"> - Analyse des états financiers de Fluet Assurances, déclarations de revenus et communications avec Gilles Séguin;</t>
  </si>
  <si>
    <t>Le 30 avril 2015</t>
  </si>
  <si>
    <t># 15085</t>
  </si>
  <si>
    <t xml:space="preserve"> - Questions de votre comptable entourant la réorganisation vs les états financiers;</t>
  </si>
  <si>
    <t xml:space="preserve"> - Analyses, recherches, discussions entourant le report de l'imposition sur les contingentes comptabilisées à l'avance;</t>
  </si>
  <si>
    <t xml:space="preserve"> - Rédaction d'un mémorandum au sujet de l'imposition de la contingente;</t>
  </si>
  <si>
    <t>Le 1er juillet 2015</t>
  </si>
  <si>
    <t># 15137</t>
  </si>
  <si>
    <t xml:space="preserve"> - Réflexions et discussions entourant l'achat d'une nouvelle bâtisse;</t>
  </si>
  <si>
    <t xml:space="preserve"> - Réflexions et discussions entourant la fusion;</t>
  </si>
  <si>
    <t xml:space="preserve"> - Diverses discussions entourant l'intégration de Fluet;</t>
  </si>
  <si>
    <t xml:space="preserve"> - Discussions téléphonique avec Gilles Séguin;</t>
  </si>
  <si>
    <t>Le 19 octobre 2015</t>
  </si>
  <si>
    <t># 15212</t>
  </si>
  <si>
    <t xml:space="preserve"> - Divers calculs effectués en lien avec le rachat des parts détenues par Maurice Fluet;</t>
  </si>
  <si>
    <t xml:space="preserve"> - Diverses discussions téléphoniques avec votre comptable, le juriste ainsi qu'avec Intact;</t>
  </si>
  <si>
    <t>Le 29 novembre 2015</t>
  </si>
  <si>
    <t># 15232</t>
  </si>
  <si>
    <t xml:space="preserve"> - Modifications aux mémorandum fiscal de réorganisation pour modifier les conversions d'actions suite aux échanges avec Intact et pour effectuer les choix fiscaux avantageux pour Intact ;</t>
  </si>
  <si>
    <t xml:space="preserve"> - Recherches et analyses fiscales requises en lien avec les modifications apportées;</t>
  </si>
  <si>
    <t xml:space="preserve"> - Préparation, déplacement et rencontre pour signature de la documentation avec Maurice Fluet;</t>
  </si>
  <si>
    <t xml:space="preserve"> - Lecture et rédaction de divers courriels avec les divers intervenants.</t>
  </si>
  <si>
    <t>Le 19 DÉCEMBRE 2015</t>
  </si>
  <si>
    <t># 15258</t>
  </si>
  <si>
    <t xml:space="preserve"> - Modifications aux mémorandum fiscal de réorganisation suite aux échanges avec Intact ;</t>
  </si>
  <si>
    <t xml:space="preserve"> - Préparation, déplacement et rencontre pour signature de toute la documentation ;</t>
  </si>
  <si>
    <t xml:space="preserve"> - Travail en lien avec les formulaires de CDC envoyés aux gouvernements ;</t>
  </si>
  <si>
    <t xml:space="preserve"> - Travail en lien avec l'offre d'achat d'Harbec ;</t>
  </si>
  <si>
    <t>Le 31 MARS 2016</t>
  </si>
  <si>
    <t># 16028</t>
  </si>
  <si>
    <t xml:space="preserve"> - Travail dans le dossier d'acquisition d'Harbec, analyses, discussions, rencontre de signature et déplacement, contingente, etc ;</t>
  </si>
  <si>
    <t xml:space="preserve"> - Travail dans le dossier de l'avantage imposable pour automobile - analyse, discussions, courriels, etc ;</t>
  </si>
  <si>
    <t xml:space="preserve"> - Analyse des T5 à émettre pour 2015 ;</t>
  </si>
  <si>
    <t xml:space="preserve"> - Travail avec Gilles Séguin sur les états financiers ;</t>
  </si>
  <si>
    <t xml:space="preserve"> - Révision de la déclaration de revenus de la fiducie ;</t>
  </si>
  <si>
    <t xml:space="preserve"> - Analyse de la documentation de liquidation de Harbec ;</t>
  </si>
  <si>
    <t>Le 31 MAI 2016</t>
  </si>
  <si>
    <t># 16121</t>
  </si>
  <si>
    <t xml:space="preserve"> - Analyse des états financiers de Harbec ;</t>
  </si>
  <si>
    <t xml:space="preserve"> - Analyse de l'ajustement, discussions téléphoniques et courriels pour correctifs ;</t>
  </si>
  <si>
    <t>Le 4 octobre 2016</t>
  </si>
  <si>
    <t xml:space="preserve"> - Analyse de la meilleure planification fiscale annuelle à mettre en place ;</t>
  </si>
  <si>
    <t xml:space="preserve"> - Diverses discussions téléphoniques avec Michel, Marie-Christine et Michael;</t>
  </si>
  <si>
    <t xml:space="preserve"> - Analyse, réflexions et établissement de la planification de 2017 à venir ;</t>
  </si>
  <si>
    <t># 16211</t>
  </si>
  <si>
    <t>Le 24 novembre 2016</t>
  </si>
  <si>
    <t># 16250</t>
  </si>
  <si>
    <t xml:space="preserve"> - Modifications et finalisation du mémorandum fiscal pour mettre en place la réorganisation;</t>
  </si>
  <si>
    <t xml:space="preserve"> - Analyse de la problématique de l'avantage auto 2015 et dividende et planification ;</t>
  </si>
  <si>
    <t xml:space="preserve"> - Diverses communications avec Intact pour finaliser la planification ;</t>
  </si>
  <si>
    <t xml:space="preserve"> - Préparation à la rencontre et rencontre avec vous pour la signature des documents préparés;</t>
  </si>
  <si>
    <t xml:space="preserve"> - Diverses discussions téléphoniques avec Michel et Michael;</t>
  </si>
  <si>
    <t>Le 17 mars 2017</t>
  </si>
  <si>
    <t xml:space="preserve"> - Révision de tous les impacts fiscaux relatifs à la réorganisation corporative, incluant la production des relevés fiscaux ;</t>
  </si>
  <si>
    <t xml:space="preserve"> - Diverses discussions avec Michel Lafrance ;</t>
  </si>
  <si>
    <t># 17033</t>
  </si>
  <si>
    <t>Le 30 octobre 2017</t>
  </si>
  <si>
    <t># 17227</t>
  </si>
  <si>
    <t xml:space="preserve"> - Analyse des option achats d'autres courtiers en partie ;</t>
  </si>
  <si>
    <t xml:space="preserve"> - Planification 2017 :</t>
  </si>
  <si>
    <t xml:space="preserve"> - Analyse des impacts des changements législatifs du 18 juillet 2017 sur la structure corporative et des pistes de solutions ;</t>
  </si>
  <si>
    <t>Le 19 décembre 2017</t>
  </si>
  <si>
    <t># 17295</t>
  </si>
  <si>
    <t xml:space="preserve"> - Diverses discussions téléphoniques avec le conseiller juridique et Intact ;</t>
  </si>
  <si>
    <t>Le 30 mai 2018</t>
  </si>
  <si>
    <t># 18135</t>
  </si>
  <si>
    <t>Le 14 décembre 2018</t>
  </si>
  <si>
    <t># 18256</t>
  </si>
  <si>
    <t xml:space="preserve"> - Divers échanges avec Intact, Michel Lafrance et Intact dans le cadre de la réorganisation ;</t>
  </si>
  <si>
    <t xml:space="preserve"> - Rencontre avec vous à vos bureaux pour débuter le processus du futur de l'entreprise ;</t>
  </si>
  <si>
    <t xml:space="preserve"> - Diverses discussions avec Michel Lafrance en lien avec le processus à venir ;</t>
  </si>
  <si>
    <t>Le 5 MARS 2019</t>
  </si>
  <si>
    <t># 19017</t>
  </si>
  <si>
    <t xml:space="preserve"> - Analyse des diverses options de protections d'actifs et discussion téléphonique avec vous à ce sujet ;</t>
  </si>
  <si>
    <t xml:space="preserve"> - Révision des divers états financiers soumis par votre comptable et détermination des relevés de dividendes à produire ;</t>
  </si>
  <si>
    <t xml:space="preserve"> - Analyse de certaines règles fiscales en lien avec les sommes dues entre les diverses entitées ;</t>
  </si>
  <si>
    <t xml:space="preserve"> - Fournir les directives finales au juriste sur les transactions 2018 et révision de la documentation juridique modifiée ;</t>
  </si>
  <si>
    <t xml:space="preserve"> - Diverses discussions avec Michel Lafrance et Michael D'Souza;</t>
  </si>
  <si>
    <t>Le 19 AVRIL 2019</t>
  </si>
  <si>
    <t># 19091</t>
  </si>
  <si>
    <t xml:space="preserve"> - Analyse de prêt pour achat de résidence d'un enfant ;</t>
  </si>
  <si>
    <t xml:space="preserve"> - Travail avec votre comptable aux états financiers de fiducie ;</t>
  </si>
  <si>
    <t>Le 30 SEPTEMBRE 2019</t>
  </si>
  <si>
    <t># 19217</t>
  </si>
  <si>
    <t xml:space="preserve"> - Travail avec votre comptable sur les états financiers de fin d'année ;</t>
  </si>
  <si>
    <t xml:space="preserve"> - Préparation, rencontre et déplacement pour rencontre pour discuter du dossier avec Bernard Ducharme Assurances ;</t>
  </si>
  <si>
    <t xml:space="preserve"> - Travail pour le dossier d'achat de Axxium Assurance - détermination de facteurs à utiliser, diverses discussions téléphoniques, courriels, analyse d'offre d'achats ;</t>
  </si>
  <si>
    <t xml:space="preserve"> - Diverses discussions téléphoniques avec votre comptable, les juristes ainsi qu'Intact pour les différentes situations ;</t>
  </si>
  <si>
    <t xml:space="preserve"> - Préparation d'un mémorandum fiscal pour votre rémunération annuelle  ;</t>
  </si>
  <si>
    <t xml:space="preserve"> - Analyse, recherches fiscales, préparation d'un mémorandum fiscal et d'organigramme pour le projet d'association avec Bernard Ducharme Assurances ;</t>
  </si>
  <si>
    <t>Le 9 MARS 2020</t>
  </si>
  <si>
    <t># 20054</t>
  </si>
  <si>
    <t xml:space="preserve"> - Travail avec votre comptable aux états financiers et déclarations de revenus de même que les feuillets fiscaux de vos entités ;</t>
  </si>
  <si>
    <t>Le 24 JUILLET 2020</t>
  </si>
  <si>
    <t># 20180</t>
  </si>
  <si>
    <t xml:space="preserve"> - Analyse des règles de changement d'usage pour un bien locatif ;</t>
  </si>
  <si>
    <t xml:space="preserve"> - Préparation à la rencontre, déplacement et rencontre à vos bureaux le 11 juin 2020 ;</t>
  </si>
  <si>
    <t xml:space="preserve"> - Analyse de la planification avec la relève, divers calculs, préparation de tableaux et simulations ;</t>
  </si>
  <si>
    <t xml:space="preserve"> - Discussions téléphoniques et vidéoconférences avec vous et votre comptable ;</t>
  </si>
  <si>
    <t xml:space="preserve"> - Préparation à la rencontre, déplacement et rencontre à vos bureaux le 15 juillet 2020 ;</t>
  </si>
  <si>
    <t>Le 14 SEPTEMBRE 2020</t>
  </si>
  <si>
    <t># 20238</t>
  </si>
  <si>
    <t xml:space="preserve"> - Échanges et analyse des impacts fiscaux des contrats avec les producteurs ;</t>
  </si>
  <si>
    <t># 21033</t>
  </si>
  <si>
    <t>Le 4 MARS 2021</t>
  </si>
  <si>
    <t xml:space="preserve"> - Travail dans le dossier de la liquidation de G Léo Myre - travail avec Michel et Michael, analyse des états financiers, directives, discussions téléphoniques, courriels, etc.</t>
  </si>
  <si>
    <t>Le 21 MAI 2021</t>
  </si>
  <si>
    <t># 21236</t>
  </si>
  <si>
    <t xml:space="preserve"> - Préparation à la videoconférence et vidéoconférence ;</t>
  </si>
  <si>
    <t>Le 11 DÉCEMBRE 2021</t>
  </si>
  <si>
    <t># 21428</t>
  </si>
  <si>
    <t xml:space="preserve"> - Préparation à la videoconférence et vidéoconférence du 11 novembre ;</t>
  </si>
  <si>
    <t xml:space="preserve"> - Diverses recherches fiscales entourant la meilleure planification pour intéressement des cabinets de courtiers ;</t>
  </si>
  <si>
    <t xml:space="preserve"> - Analyse d'optimisation de la meilleurs planification pour intéresement des cabinets de courtiers ;</t>
  </si>
  <si>
    <t xml:space="preserve"> - Rédaction d'un sommaire suite aux recherches, analyse et discussions ;</t>
  </si>
  <si>
    <t>Le 29 JUIN 2023</t>
  </si>
  <si>
    <t># 23240</t>
  </si>
  <si>
    <t xml:space="preserve"> - Réception des divers documents pertinents à la planification, analyses et réflexions ;</t>
  </si>
  <si>
    <t>Le 3 OCTOBRE 2023</t>
  </si>
  <si>
    <t># 23314</t>
  </si>
  <si>
    <t xml:space="preserve"> - Diverses discussions téléphoniques avec vous et avec Michel Lafrance ;</t>
  </si>
  <si>
    <t xml:space="preserve"> - Préparation à la videoconférence et vidéoconférence avec tous ;</t>
  </si>
  <si>
    <t>Le 5 DÉCEMBRE 2023</t>
  </si>
  <si>
    <t># 23438</t>
  </si>
  <si>
    <t xml:space="preserve"> - Diverses discussions téléphoniques avec Michel Lafrance entre autre sur l'isolation de bâtisse dans une autre société ;</t>
  </si>
  <si>
    <t xml:space="preserve"> - Diverses questions de Mélanie en lien avec les implications fiscales en lien avec les autres entreprises du conjoint ;</t>
  </si>
  <si>
    <t>Le 18 FÉVRIER 2024</t>
  </si>
  <si>
    <t># 24006</t>
  </si>
  <si>
    <t xml:space="preserve"> - Travail avec votre comptable relativement aux déclarations de revenus ;</t>
  </si>
  <si>
    <t xml:space="preserve"> - Travail relativement au problème de RPDB - discussions téléphoniques, analyses et recherches ;</t>
  </si>
  <si>
    <t xml:space="preserve"> - Diverses discussions téléphoniques avec votre comptable ;</t>
  </si>
  <si>
    <t>Le 24 MARS 2024</t>
  </si>
  <si>
    <t># 24079</t>
  </si>
  <si>
    <t xml:space="preserve"> - Analyse de la problématique de cotisation RAP d'un employé et travail avec votre comptable ;</t>
  </si>
  <si>
    <t xml:space="preserve"> - Travail relativement au problème de RPDB - Analyse, discussions téléphoniques, préparation et rencontre Teams, etc. ;</t>
  </si>
  <si>
    <t xml:space="preserve"> - Travail avec votre comptable relativement à certaines annexes de déclaration de revenus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</si>
  <si>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</si>
  <si>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</si>
  <si>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</si>
  <si>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</si>
  <si>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</si>
  <si>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</si>
  <si>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</si>
  <si>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</si>
  <si>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</si>
  <si>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</si>
  <si>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</si>
  <si>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</si>
  <si>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</si>
  <si>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</si>
  <si>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</si>
  <si>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</si>
  <si>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</si>
  <si>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</si>
  <si>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</si>
  <si>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</si>
  <si>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</si>
  <si>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</si>
  <si>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</si>
  <si>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</si>
  <si>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</si>
  <si>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 xml:space="preserve"> - Préparation aux rencontres et rencontres avec vous par Vidéoconférence ;</t>
  </si>
  <si>
    <t>Le 11 MAI 2024</t>
  </si>
  <si>
    <t># 24203</t>
  </si>
  <si>
    <t xml:space="preserve"> - Discussion téléphonique avec votre comptable en lien avec vos déclarations de revenus ;</t>
  </si>
  <si>
    <t>Le 27 JUILLET 2024</t>
  </si>
  <si>
    <t># 24376</t>
  </si>
  <si>
    <t xml:space="preserve"> - Travail sur les rapports de gestion ;</t>
  </si>
  <si>
    <t xml:space="preserve"> - Travail sur les déclarations de Statistique Canada ;</t>
  </si>
  <si>
    <t xml:space="preserve"> - Travail sur les états financiers interimaires ;</t>
  </si>
  <si>
    <t xml:space="preserve"> - Différentes discussions téléphoniques et courriels avec Joanie concernant diverses questions ;</t>
  </si>
  <si>
    <t xml:space="preserve"> - Formation de Joanie Huot le 9 juillet et le 22 juillet ;</t>
  </si>
  <si>
    <t xml:space="preserve"> - Travail avec John Morin pour régler problématique de Facturation ;</t>
  </si>
  <si>
    <t>Yvan Malouin</t>
  </si>
  <si>
    <t>Arthur Malouin Ltée</t>
  </si>
  <si>
    <t>1200 rue Notre-Dame</t>
  </si>
  <si>
    <t>Saint-Césaire, QC, J0L 1T0</t>
  </si>
  <si>
    <t>24-24498</t>
  </si>
  <si>
    <t xml:space="preserve"> - Travail sur les différents rapports de gestion mensuels;</t>
  </si>
  <si>
    <t xml:space="preserve"> - Travail relativement à toute la problématique du RPDB - montage de tout le dossier, montage du dossier de divulgation volontaire, discussions avec le gouvernement, etc;</t>
  </si>
  <si>
    <t xml:space="preserve"> - Diverses discussions téléphoniques avec vous et Geneviève;</t>
  </si>
  <si>
    <t xml:space="preserve"> - Montage des instructions de mise à jour demandées par Novallier ;</t>
  </si>
  <si>
    <t xml:space="preserve"> - Vérification fiscale de 2022;</t>
  </si>
  <si>
    <t xml:space="preserve"> - Travail relativement au financement ;</t>
  </si>
  <si>
    <t xml:space="preserve"> - Préparation à la rencontre, déplacement et rencontre avec vous pour la signature des documents;</t>
  </si>
  <si>
    <t>Heures</t>
  </si>
  <si>
    <t>Taux</t>
  </si>
  <si>
    <t>Le 7 SEPTEMBRE 2024</t>
  </si>
  <si>
    <t>Frais d'expert en taxes</t>
  </si>
  <si>
    <t>Le 15 OCTOBRE 2024</t>
  </si>
  <si>
    <t>Saint-Césaire, Québec, J0L 1T0</t>
  </si>
  <si>
    <t>24-24538</t>
  </si>
  <si>
    <t xml:space="preserve"> - Modifications aux fichiers du mois d'août;</t>
  </si>
  <si>
    <t/>
  </si>
  <si>
    <t xml:space="preserve"> - Travail sur le budget 2025 en collaboration avec Joanie;</t>
  </si>
  <si>
    <t xml:space="preserve"> - Travail sur les rapports du mois d'août;</t>
  </si>
  <si>
    <t xml:space="preserve"> - Travail en lien avec l'intégration avec Épic</t>
  </si>
  <si>
    <t xml:space="preserve"> - Travail avec l'intégration de Ducharme ;</t>
  </si>
  <si>
    <t xml:space="preserve"> - Diverses discussions téléphoniques avec vous;</t>
  </si>
  <si>
    <t xml:space="preserve"> - Travail dans le dossier de P. Morin ;</t>
  </si>
  <si>
    <t xml:space="preserve"> - Travail sur le consolidé;</t>
  </si>
  <si>
    <t xml:space="preserve"> - Support et répondre aux diverses interrogations de Joanie;</t>
  </si>
  <si>
    <t xml:space="preserve"> - Produire la correction de la déclaration d'impôt de 9405-8641 Québec Inc;</t>
  </si>
  <si>
    <t xml:space="preserve"> - Répondre aux demandes de l'ARC;</t>
  </si>
  <si>
    <t xml:space="preserve"> - Travail sur les rapports du mois de septembre;</t>
  </si>
  <si>
    <t xml:space="preserve"> - Formation de Joanie;</t>
  </si>
  <si>
    <t>Le 8 DÉCEMBRE 2024</t>
  </si>
  <si>
    <t>24-24659</t>
  </si>
  <si>
    <t xml:space="preserve"> - Travail sur le dossier de correction du RPDB ;</t>
  </si>
  <si>
    <t xml:space="preserve"> - Diverses discussions avec vous et Joanie ;</t>
  </si>
  <si>
    <t xml:space="preserve"> - Préparation d'une formation et formation de Joanie pour la comptabilité ;</t>
  </si>
  <si>
    <t xml:space="preserve"> - Préparation du rapport de gestion d'octobre ;</t>
  </si>
  <si>
    <t>Le 1 MARS 2025</t>
  </si>
  <si>
    <t>25-24764</t>
  </si>
  <si>
    <t xml:space="preserve"> - Rapports de gestion de novembre et décembre ;</t>
  </si>
  <si>
    <t xml:space="preserve"> - Travail relativement aux rapports de taxes de P Morin ;</t>
  </si>
  <si>
    <t xml:space="preserve"> - Diverses discussions téléphoniques avec Joannie relativement à de multiples sujets ;</t>
  </si>
  <si>
    <t xml:space="preserve"> - Préparer les informations pour les T4A ;</t>
  </si>
  <si>
    <t xml:space="preserve"> - Support à Joannie pour divers items, dont balancer les comptes de facturation directe, procédures de fin d'année, etc, ;</t>
  </si>
  <si>
    <t xml:space="preserve"> - Intégration du budget 2025 dans vos systèmes;</t>
  </si>
  <si>
    <t xml:space="preserve"> - Rapport de statistiques Canada de décembre 2024 ;</t>
  </si>
  <si>
    <t xml:space="preserve"> - Lecture, analyse et rédaction de divers courriels avec vous et Joannie relativement à diverses demandes;</t>
  </si>
  <si>
    <t>Le 30 MARS 2025</t>
  </si>
  <si>
    <t>25-24843</t>
  </si>
  <si>
    <t xml:space="preserve"> - Lecture, analyse et rédaction de divers courriels avec vous et Joanie;</t>
  </si>
  <si>
    <t xml:space="preserve"> - Diverses discussions téléphoniques avec Joanie;</t>
  </si>
  <si>
    <t xml:space="preserve"> - Préparation des rapports de gestion de janvier et février 2025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</si>
</sst>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21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164" fontId="13" fillId="0" borderId="0" xfId="0" applyNumberFormat="1" applyFont="1"/>
    <xf numFmtId="168" fontId="17" fillId="0" borderId="0" xfId="2" applyNumberFormat="1" applyFont="1"/>
    <xf numFmtId="168" fontId="18" fillId="0" borderId="0" xfId="2" applyNumberFormat="1" applyFont="1"/>
    <xf numFmtId="10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7" fillId="0" borderId="3" xfId="2" applyNumberFormat="1" applyFont="1" applyBorder="1"/>
    <xf numFmtId="0" fontId="18" fillId="0" borderId="0" xfId="0" applyFont="1" applyAlignment="1">
      <alignment horizontal="right"/>
    </xf>
    <xf numFmtId="168" fontId="18" fillId="0" borderId="0" xfId="1" applyNumberFormat="1" applyFont="1"/>
    <xf numFmtId="168" fontId="18" fillId="0" borderId="2" xfId="1" applyNumberFormat="1" applyFont="1" applyBorder="1"/>
    <xf numFmtId="164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164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0" fontId="22" fillId="2" borderId="6" xfId="0" applyFont="1" applyFill="1" applyBorder="1" applyAlignment="1">
      <alignment horizontal="left" wrapText="1" shrinkToFit="1"/>
    </xf>
    <xf numFmtId="169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left" wrapText="1" shrinkToFit="1"/>
    </xf>
    <xf numFmtId="0" fontId="17" fillId="0" borderId="0" xfId="0" applyFont="1" applyAlignment="1">
      <alignment wrapText="1" shrinkToFit="1"/>
    </xf>
    <xf numFmtId="0" fontId="18" fillId="0" borderId="0" xfId="0" applyFont="1" applyAlignment="1">
      <alignment wrapText="1" shrinkToFit="1"/>
    </xf>
    <xf numFmtId="0" fontId="12" fillId="0" borderId="0" xfId="0" applyFont="1" applyAlignment="1">
      <alignment wrapText="1" shrinkToFit="1"/>
    </xf>
    <xf numFmtId="0" fontId="14" fillId="0" borderId="0" xfId="0" applyFont="1" applyAlignment="1">
      <alignment wrapText="1" shrinkToFit="1"/>
    </xf>
    <xf numFmtId="0" fontId="9" fillId="0" borderId="1" xfId="0" applyFont="1" applyBorder="1" applyAlignment="1">
      <alignment wrapText="1" shrinkToFit="1"/>
    </xf>
    <xf numFmtId="0" fontId="10" fillId="0" borderId="0" xfId="0" applyFont="1" applyAlignment="1">
      <alignment wrapText="1" shrinkToFit="1"/>
    </xf>
    <xf numFmtId="0" fontId="13" fillId="0" borderId="0" xfId="0" applyFont="1" applyAlignment="1">
      <alignment wrapText="1" shrinkToFit="1"/>
    </xf>
    <xf numFmtId="0" fontId="13" fillId="0" borderId="0" xfId="0" applyFont="1" applyAlignment="1">
      <alignment horizontal="left" wrapText="1" shrinkToFit="1"/>
    </xf>
    <xf numFmtId="0" fontId="18" fillId="0" borderId="0" xfId="0" applyFont="1" applyAlignment="1">
      <alignment horizontal="right" wrapText="1" shrinkToFit="1"/>
    </xf>
    <xf numFmtId="0" fontId="20" fillId="4" borderId="15" xfId="0" applyFont="1" applyFill="1" applyBorder="1" applyAlignment="1">
      <alignment vertical="center" wrapText="1" shrinkToFit="1"/>
    </xf>
    <xf numFmtId="0" fontId="2" fillId="0" borderId="0" xfId="0" applyFont="1" applyAlignment="1">
      <alignment wrapText="1" shrinkToFit="1"/>
    </xf>
    <xf numFmtId="0" fontId="8" fillId="0" borderId="0" xfId="0" applyFont="1" applyAlignment="1">
      <alignment horizontal="center" wrapText="1" shrinkToFit="1"/>
    </xf>
    <xf numFmtId="0" fontId="25" fillId="0" borderId="0" xfId="4" applyFont="1"/>
    <xf numFmtId="4" fontId="25" fillId="0" borderId="0" xfId="4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0" fontId="25" fillId="0" borderId="0" xfId="4" applyFont="1" applyAlignment="1">
      <alignment horizontal="left" indent="2"/>
    </xf>
    <xf numFmtId="0" fontId="26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4" fontId="18" fillId="0" borderId="0" xfId="4" applyNumberFormat="1" applyFont="1" applyAlignment="1">
      <alignment horizontal="right" vertical="center"/>
    </xf>
    <xf numFmtId="170" fontId="18" fillId="0" borderId="0" xfId="4" applyNumberFormat="1" applyFont="1" applyAlignment="1">
      <alignment horizontal="right" vertical="center"/>
    </xf>
    <xf numFmtId="0" fontId="18" fillId="0" borderId="0" xfId="4" applyFont="1" applyAlignment="1">
      <alignment vertical="center"/>
    </xf>
    <xf numFmtId="49" fontId="17" fillId="0" borderId="0" xfId="4" applyNumberFormat="1" applyFont="1" applyAlignment="1">
      <alignment vertical="center"/>
    </xf>
    <xf numFmtId="0" fontId="27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70" fontId="17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26" fillId="0" borderId="1" xfId="4" applyFont="1" applyBorder="1" applyAlignment="1">
      <alignment vertical="center"/>
    </xf>
    <xf numFmtId="4" fontId="26" fillId="0" borderId="1" xfId="4" applyNumberFormat="1" applyFont="1" applyBorder="1" applyAlignment="1">
      <alignment horizontal="right" vertical="center"/>
    </xf>
    <xf numFmtId="170" fontId="26" fillId="0" borderId="1" xfId="4" applyNumberFormat="1" applyFont="1" applyBorder="1" applyAlignment="1">
      <alignment horizontal="right" vertical="center"/>
    </xf>
    <xf numFmtId="0" fontId="2" fillId="0" borderId="0" xfId="4" applyFont="1" applyAlignment="1">
      <alignment vertical="top"/>
    </xf>
    <xf numFmtId="0" fontId="28" fillId="0" borderId="0" xfId="4" applyFont="1" applyAlignment="1">
      <alignment horizontal="center" vertical="top"/>
    </xf>
    <xf numFmtId="0" fontId="29" fillId="0" borderId="0" xfId="4" applyFont="1" applyAlignment="1">
      <alignment vertical="center"/>
    </xf>
    <xf numFmtId="0" fontId="30" fillId="0" borderId="0" xfId="4" applyFont="1"/>
    <xf numFmtId="0" fontId="31" fillId="0" borderId="0" xfId="4" applyFont="1" applyAlignment="1">
      <alignment vertical="center"/>
    </xf>
    <xf numFmtId="4" fontId="32" fillId="0" borderId="0" xfId="4" applyNumberFormat="1" applyFont="1" applyAlignment="1">
      <alignment horizontal="center" vertical="center"/>
    </xf>
    <xf numFmtId="170" fontId="32" fillId="0" borderId="0" xfId="4" applyNumberFormat="1" applyFont="1" applyAlignment="1">
      <alignment horizontal="center" vertical="center"/>
    </xf>
    <xf numFmtId="0" fontId="13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0" fillId="0" borderId="0" xfId="4" quotePrefix="1" applyFont="1" applyAlignment="1">
      <alignment horizontal="left" indent="1"/>
    </xf>
    <xf numFmtId="2" fontId="33" fillId="0" borderId="0" xfId="4" applyNumberFormat="1" applyFont="1" applyAlignment="1">
      <alignment horizontal="right" vertical="center" wrapText="1" shrinkToFit="1"/>
    </xf>
    <xf numFmtId="170" fontId="33" fillId="0" borderId="0" xfId="4" applyNumberFormat="1" applyFont="1" applyAlignment="1">
      <alignment horizontal="right" vertical="center" wrapText="1" shrinkToFit="1"/>
    </xf>
    <xf numFmtId="170" fontId="30" fillId="0" borderId="0" xfId="4" applyNumberFormat="1" applyFont="1" applyAlignment="1">
      <alignment horizontal="right" vertical="center" wrapText="1" shrinkToFit="1"/>
    </xf>
    <xf numFmtId="2" fontId="33" fillId="0" borderId="0" xfId="4" applyNumberFormat="1" applyFont="1" applyAlignment="1">
      <alignment horizontal="right" vertical="center"/>
    </xf>
    <xf numFmtId="0" fontId="30" fillId="0" borderId="0" xfId="4" quotePrefix="1" applyFont="1" applyAlignment="1">
      <alignment horizontal="left" wrapText="1" indent="1" shrinkToFit="1"/>
    </xf>
    <xf numFmtId="0" fontId="33" fillId="0" borderId="0" xfId="4" quotePrefix="1" applyFont="1" applyAlignment="1">
      <alignment horizontal="left" wrapText="1" indent="1" shrinkToFit="1"/>
    </xf>
    <xf numFmtId="0" fontId="30" fillId="0" borderId="0" xfId="4" quotePrefix="1" applyFont="1" applyAlignment="1">
      <alignment horizontal="left" vertical="center" wrapText="1" shrinkToFit="1"/>
    </xf>
    <xf numFmtId="0" fontId="34" fillId="0" borderId="0" xfId="4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7" fillId="0" borderId="0" xfId="4" applyNumberFormat="1" applyFont="1" applyAlignment="1">
      <alignment horizontal="center" vertical="center"/>
    </xf>
    <xf numFmtId="170" fontId="37" fillId="0" borderId="0" xfId="4" applyNumberFormat="1" applyFont="1" applyAlignment="1">
      <alignment horizontal="center" vertical="center"/>
    </xf>
    <xf numFmtId="0" fontId="30" fillId="0" borderId="0" xfId="4" quotePrefix="1" applyFont="1" applyAlignment="1">
      <alignment vertical="center" wrapText="1" shrinkToFit="1"/>
    </xf>
    <xf numFmtId="171" fontId="13" fillId="0" borderId="0" xfId="4" applyNumberFormat="1" applyFont="1" applyAlignment="1">
      <alignment horizontal="center" vertical="center"/>
    </xf>
    <xf numFmtId="170" fontId="13" fillId="0" borderId="0" xfId="4" applyNumberFormat="1" applyFont="1" applyAlignment="1">
      <alignment horizontal="center" vertical="center"/>
    </xf>
    <xf numFmtId="164" fontId="30" fillId="0" borderId="0" xfId="4" applyNumberFormat="1" applyFont="1" applyAlignment="1">
      <alignment vertical="center" wrapText="1" shrinkToFit="1"/>
    </xf>
    <xf numFmtId="0" fontId="38" fillId="0" borderId="0" xfId="4" quotePrefix="1" applyFont="1" applyAlignment="1">
      <alignment vertical="center" shrinkToFit="1"/>
    </xf>
    <xf numFmtId="0" fontId="38" fillId="0" borderId="0" xfId="4" applyFont="1" applyAlignment="1">
      <alignment vertical="center" shrinkToFit="1"/>
    </xf>
    <xf numFmtId="0" fontId="39" fillId="0" borderId="0" xfId="4" applyFont="1" applyAlignment="1">
      <alignment vertical="center"/>
    </xf>
    <xf numFmtId="0" fontId="17" fillId="0" borderId="0" xfId="4" applyFont="1" applyAlignment="1">
      <alignment horizontal="left" vertical="center"/>
    </xf>
    <xf numFmtId="170" fontId="17" fillId="0" borderId="0" xfId="2" applyNumberFormat="1" applyFont="1"/>
    <xf numFmtId="170" fontId="40" fillId="0" borderId="0" xfId="2" applyNumberFormat="1" applyFont="1"/>
    <xf numFmtId="0" fontId="18" fillId="0" borderId="0" xfId="4" applyFont="1" applyAlignment="1">
      <alignment horizontal="right" vertical="center"/>
    </xf>
    <xf numFmtId="0" fontId="18" fillId="0" borderId="0" xfId="4" applyFont="1"/>
    <xf numFmtId="170" fontId="18" fillId="0" borderId="0" xfId="2" applyNumberFormat="1" applyFont="1"/>
    <xf numFmtId="164" fontId="18" fillId="0" borderId="0" xfId="4" applyNumberFormat="1" applyFont="1" applyAlignment="1">
      <alignment horizontal="right" vertical="center"/>
    </xf>
    <xf numFmtId="170" fontId="17" fillId="0" borderId="0" xfId="5" applyNumberFormat="1" applyFont="1"/>
    <xf numFmtId="10" fontId="18" fillId="0" borderId="0" xfId="3" applyNumberFormat="1" applyFont="1" applyAlignment="1">
      <alignment horizontal="left" vertical="center"/>
    </xf>
    <xf numFmtId="170" fontId="18" fillId="0" borderId="0" xfId="5" applyNumberFormat="1" applyFont="1" applyBorder="1"/>
    <xf numFmtId="0" fontId="18" fillId="0" borderId="0" xfId="4" applyFont="1" applyAlignment="1">
      <alignment horizontal="left" vertical="center"/>
    </xf>
    <xf numFmtId="169" fontId="18" fillId="0" borderId="0" xfId="3" applyNumberFormat="1" applyFont="1" applyAlignment="1">
      <alignment horizontal="left" vertical="center"/>
    </xf>
    <xf numFmtId="170" fontId="18" fillId="0" borderId="2" xfId="5" applyNumberFormat="1" applyFont="1" applyBorder="1"/>
    <xf numFmtId="0" fontId="13" fillId="0" borderId="0" xfId="4" applyFont="1"/>
    <xf numFmtId="170" fontId="39" fillId="0" borderId="0" xfId="4" applyNumberFormat="1" applyFont="1" applyAlignment="1">
      <alignment horizontal="right" vertical="center"/>
    </xf>
    <xf numFmtId="0" fontId="41" fillId="0" borderId="0" xfId="4" applyFont="1"/>
    <xf numFmtId="168" fontId="18" fillId="0" borderId="0" xfId="5" applyNumberFormat="1" applyFont="1" applyBorder="1"/>
    <xf numFmtId="170" fontId="17" fillId="0" borderId="3" xfId="2" applyNumberFormat="1" applyFont="1" applyBorder="1"/>
    <xf numFmtId="168" fontId="17" fillId="0" borderId="0" xfId="2" applyNumberFormat="1" applyFont="1" applyBorder="1"/>
    <xf numFmtId="170" fontId="18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40" fillId="0" borderId="0" xfId="4" applyFont="1" applyAlignment="1">
      <alignment horizontal="left" vertical="center"/>
    </xf>
    <xf numFmtId="0" fontId="21" fillId="0" borderId="0" xfId="4" applyFont="1" applyAlignment="1">
      <alignment horizontal="left" vertical="center"/>
    </xf>
    <xf numFmtId="170" fontId="21" fillId="0" borderId="0" xfId="4" applyNumberFormat="1" applyFont="1" applyAlignment="1">
      <alignment horizontal="left" vertical="center"/>
    </xf>
    <xf numFmtId="4" fontId="21" fillId="4" borderId="16" xfId="4" applyNumberFormat="1" applyFont="1" applyFill="1" applyBorder="1" applyAlignment="1">
      <alignment horizontal="right" vertical="center"/>
    </xf>
    <xf numFmtId="170" fontId="20" fillId="4" borderId="16" xfId="4" applyNumberFormat="1" applyFont="1" applyFill="1" applyBorder="1" applyAlignment="1">
      <alignment horizontal="right" vertical="center"/>
    </xf>
    <xf numFmtId="170" fontId="21" fillId="0" borderId="0" xfId="4" applyNumberFormat="1" applyFont="1" applyAlignment="1">
      <alignment horizontal="right" vertical="center"/>
    </xf>
    <xf numFmtId="4" fontId="21" fillId="0" borderId="0" xfId="4" applyNumberFormat="1" applyFont="1" applyAlignment="1">
      <alignment horizontal="right" vertical="center"/>
    </xf>
    <xf numFmtId="0" fontId="15" fillId="0" borderId="0" xfId="4" applyFont="1" applyAlignment="1">
      <alignment vertical="center"/>
    </xf>
    <xf numFmtId="0" fontId="44" fillId="0" borderId="0" xfId="4" applyFont="1"/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2" fillId="0" borderId="0" xfId="4" applyFont="1"/>
    <xf numFmtId="4" fontId="2" fillId="0" borderId="0" xfId="4" applyNumberFormat="1" applyFont="1" applyAlignment="1">
      <alignment horizontal="right"/>
    </xf>
    <xf numFmtId="170" fontId="2" fillId="0" borderId="0" xfId="4" applyNumberFormat="1" applyFont="1" applyAlignment="1">
      <alignment horizontal="right"/>
    </xf>
    <xf numFmtId="0" fontId="18" fillId="0" borderId="1" xfId="4" applyFont="1" applyBorder="1" applyAlignment="1">
      <alignment vertical="center"/>
    </xf>
    <xf numFmtId="4" fontId="18" fillId="0" borderId="1" xfId="4" applyNumberFormat="1" applyFont="1" applyBorder="1" applyAlignment="1">
      <alignment horizontal="right" vertical="center"/>
    </xf>
    <xf numFmtId="170" fontId="18" fillId="0" borderId="1" xfId="4" applyNumberFormat="1" applyFont="1" applyBorder="1" applyAlignment="1">
      <alignment horizontal="right" vertical="center"/>
    </xf>
    <xf numFmtId="0" fontId="12" fillId="0" borderId="0" xfId="4" applyFont="1" applyAlignment="1">
      <alignment vertical="top"/>
    </xf>
    <xf numFmtId="0" fontId="41" fillId="0" borderId="0" xfId="4" applyFont="1" applyAlignment="1">
      <alignment horizontal="center" vertical="top"/>
    </xf>
    <xf numFmtId="0" fontId="41" fillId="0" borderId="0" xfId="4" applyFont="1" applyAlignment="1">
      <alignment vertical="center"/>
    </xf>
    <xf numFmtId="4" fontId="37" fillId="0" borderId="0" xfId="4" applyNumberFormat="1" applyFont="1" applyAlignment="1">
      <alignment horizontal="center" vertical="center"/>
    </xf>
    <xf numFmtId="0" fontId="13" fillId="0" borderId="0" xfId="4" quotePrefix="1" applyFont="1" applyAlignment="1">
      <alignment horizontal="left" indent="1"/>
    </xf>
    <xf numFmtId="2" fontId="13" fillId="0" borderId="0" xfId="4" applyNumberFormat="1" applyFont="1" applyAlignment="1">
      <alignment horizontal="right" vertical="center" wrapText="1" shrinkToFit="1"/>
    </xf>
    <xf numFmtId="170" fontId="13" fillId="0" borderId="0" xfId="4" applyNumberFormat="1" applyFont="1" applyAlignment="1">
      <alignment horizontal="right" vertical="center" wrapText="1" shrinkToFit="1"/>
    </xf>
    <xf numFmtId="2" fontId="13" fillId="0" borderId="0" xfId="4" applyNumberFormat="1" applyFont="1" applyAlignment="1">
      <alignment horizontal="right" vertical="center"/>
    </xf>
    <xf numFmtId="0" fontId="13" fillId="0" borderId="0" xfId="4" quotePrefix="1" applyFont="1" applyAlignment="1">
      <alignment horizontal="left" wrapText="1" indent="1" shrinkToFit="1"/>
    </xf>
    <xf numFmtId="0" fontId="13" fillId="0" borderId="0" xfId="4" quotePrefix="1" applyFont="1" applyAlignment="1">
      <alignment horizontal="left" vertical="center" wrapText="1" shrinkToFit="1"/>
    </xf>
    <xf numFmtId="0" fontId="41" fillId="0" borderId="0" xfId="4" quotePrefix="1" applyFont="1" applyAlignment="1">
      <alignment horizontal="right" vertical="center" wrapText="1" shrinkToFi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37" fillId="0" borderId="0" xfId="0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0" fontId="13" fillId="0" borderId="0" xfId="4" quotePrefix="1" applyFont="1" applyAlignment="1">
      <alignment vertical="center" wrapText="1" shrinkToFit="1"/>
    </xf>
    <xf numFmtId="7" fontId="13" fillId="0" borderId="0" xfId="4" applyNumberFormat="1" applyFont="1" applyAlignment="1">
      <alignment vertical="center" wrapText="1" shrinkToFit="1"/>
    </xf>
    <xf numFmtId="171" fontId="33" fillId="0" borderId="0" xfId="4" applyNumberFormat="1" applyFont="1" applyAlignment="1">
      <alignment horizontal="center" vertical="center"/>
    </xf>
    <xf numFmtId="170" fontId="33" fillId="0" borderId="0" xfId="4" applyNumberFormat="1" applyFont="1" applyAlignment="1">
      <alignment horizontal="center" vertical="center"/>
    </xf>
    <xf numFmtId="0" fontId="41" fillId="0" borderId="0" xfId="4" quotePrefix="1" applyFont="1" applyAlignment="1">
      <alignment vertical="center" shrinkToFit="1"/>
    </xf>
    <xf numFmtId="171" fontId="33" fillId="0" borderId="0" xfId="4" applyNumberFormat="1" applyFont="1" applyAlignment="1">
      <alignment horizontal="center" vertical="center" shrinkToFit="1"/>
    </xf>
    <xf numFmtId="170" fontId="33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vertical="center" shrinkToFit="1"/>
    </xf>
    <xf numFmtId="7" fontId="18" fillId="0" borderId="0" xfId="4" applyNumberFormat="1" applyFont="1" applyAlignment="1">
      <alignment horizontal="right" vertical="center"/>
    </xf>
    <xf numFmtId="4" fontId="50" fillId="4" borderId="16" xfId="4" applyNumberFormat="1" applyFont="1" applyFill="1" applyBorder="1" applyAlignment="1">
      <alignment horizontal="right" vertical="center"/>
    </xf>
    <xf numFmtId="170" fontId="49" fillId="4" borderId="16" xfId="4" applyNumberFormat="1" applyFont="1" applyFill="1" applyBorder="1" applyAlignment="1">
      <alignment horizontal="right" vertical="center"/>
    </xf>
    <xf numFmtId="0" fontId="15" fillId="0" borderId="0" xfId="4" applyFont="1"/>
    <xf numFmtId="0" fontId="12" fillId="0" borderId="0" xfId="4" applyFont="1"/>
    <xf numFmtId="0" fontId="41" fillId="0" borderId="0" xfId="4" quotePrefix="1" applyFont="1" applyAlignment="1">
      <alignment horizontal="left" indent="1"/>
    </xf>
    <xf numFmtId="171" fontId="13" fillId="0" borderId="0" xfId="0" applyNumberFormat="1" applyFont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4" shrinkToFit="1"/>
    </xf>
    <xf numFmtId="0" fontId="5" fillId="2" borderId="0" xfId="0" applyFont="1" applyFill="1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20" fillId="4" borderId="15" xfId="4" applyFont="1" applyFill="1" applyBorder="1" applyAlignment="1">
      <alignment horizontal="left" vertical="center"/>
    </xf>
    <xf numFmtId="0" fontId="20" fillId="4" borderId="16" xfId="4" applyFont="1" applyFill="1" applyBorder="1" applyAlignment="1">
      <alignment horizontal="left" vertical="center"/>
    </xf>
    <xf numFmtId="0" fontId="42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43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45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4" xfId="4" applyFont="1" applyBorder="1" applyAlignment="1">
      <alignment horizontal="center" vertical="center"/>
    </xf>
    <xf numFmtId="0" fontId="49" fillId="4" borderId="15" xfId="4" applyFont="1" applyFill="1" applyBorder="1" applyAlignment="1">
      <alignment horizontal="left" vertical="center"/>
    </xf>
    <xf numFmtId="0" fontId="49" fillId="4" borderId="16" xfId="4" applyFont="1" applyFill="1" applyBorder="1" applyAlignment="1">
      <alignment horizontal="left" vertical="center"/>
    </xf>
    <xf numFmtId="4" fontId="25" fillId="5" borderId="0" xfId="4" applyNumberFormat="1" applyFont="1" applyFill="1" applyAlignment="1">
      <alignment horizontal="right"/>
    </xf>
  </cellXfs>
  <cellStyles count="6">
    <cellStyle name="Milliers" xfId="1" builtinId="3"/>
    <cellStyle name="Milliers 2" xfId="5" xr:uid="{4964F26D-EEDC-4C92-833F-D26914776180}"/>
    <cellStyle name="Monétaire" xfId="2" builtinId="4"/>
    <cellStyle name="Normal" xfId="0" builtinId="0"/>
    <cellStyle name="Normal 2" xfId="4" xr:uid="{D96BD0E1-653F-462F-97A2-DABAC91688C2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1145" cy="31869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F7B3B4-EC2E-4994-BED7-136596BB1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94A53D-E262-45FE-BCF0-494DA3D6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71360C-9151-47A5-B5B6-AAFF45A3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2AABEE-1C11-47ED-AD38-8BEDBD871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74560D-838B-48F4-820E-8FDFFC82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5F8C19-F19C-4E55-856C-534C2A618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A3E57F-EDDA-481D-B221-6955943E9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7AD38D-BD35-45D7-A01F-4BE42991E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6E5088-EB09-490B-BC1A-8CE0EC2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7A831F-3626-43A7-BF3B-732BFA2B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5F4551-5CB4-425C-A660-CAACEA60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2416-F8F2-4231-82D1-AF4449F8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0E4B71-9C7B-422C-8C74-FF89C9C2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84B749-75C0-477B-8967-7C834F98A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A75AFE-9CB6-43A5-B7E7-EA359E58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B755F0-C88D-4C27-856C-35C5C78E0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ACB251-421E-4182-98C1-85130EA2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8B105E-7AAC-4ABF-B9D2-CF323FA5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5197E3-AAA9-4FB6-99E3-949914437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C0D8-008E-484A-B07E-1A0C4B01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283E11-54E9-47EE-AC2D-C0F72BE45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FE61F0-D708-41E8-8BB3-9AE7BC8E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5A46305-862C-4081-ACA3-72ACD9D01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9C1E125-293A-4770-94CB-E006A52A75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EC494E3-F20A-44BD-A4C5-81FA6A467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0177" name="Picture 1">
          <a:extLst>
            <a:ext uri="{FF2B5EF4-FFF2-40B4-BE49-F238E27FC236}">
              <a16:creationId xmlns:a16="http://schemas.microsoft.com/office/drawing/2014/main" id="{DD550DFC-2065-F151-21C4-92FF0AE1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01" name="Picture 1">
          <a:extLst>
            <a:ext uri="{FF2B5EF4-FFF2-40B4-BE49-F238E27FC236}">
              <a16:creationId xmlns:a16="http://schemas.microsoft.com/office/drawing/2014/main" id="{F89B27CA-148D-1EE1-8DF6-A51F5257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24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29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2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10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9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30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14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31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15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25*190</f>
        <v>4750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45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4795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239.75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427.95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5462.7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5462.7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2:F98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104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105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93" t="s">
        <v>106</v>
      </c>
      <c r="C36" s="193"/>
      <c r="D36" s="193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 t="s">
        <v>107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 t="s">
        <v>108</v>
      </c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53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9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 t="s">
        <v>56</v>
      </c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57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58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 t="s">
        <v>69</v>
      </c>
      <c r="C52" s="186"/>
      <c r="D52" s="186"/>
      <c r="E52" s="34">
        <f>9.75*225</f>
        <v>2193.75</v>
      </c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3" t="s">
        <v>109</v>
      </c>
      <c r="C56" s="193"/>
      <c r="D56" s="193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 t="s">
        <v>110</v>
      </c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 t="s">
        <v>111</v>
      </c>
      <c r="C61" s="186"/>
      <c r="D61" s="186"/>
      <c r="E61" s="34">
        <f>1.75*225</f>
        <v>393.75</v>
      </c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SUM(E47:E74)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3:D63"/>
    <mergeCell ref="B51:D51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67:D67"/>
    <mergeCell ref="B68:D68"/>
    <mergeCell ref="B69:D69"/>
    <mergeCell ref="A94:F94"/>
    <mergeCell ref="B96:D96"/>
    <mergeCell ref="B52:D52"/>
    <mergeCell ref="B84:D84"/>
    <mergeCell ref="B85:D85"/>
    <mergeCell ref="B89:E89"/>
    <mergeCell ref="A90:F90"/>
    <mergeCell ref="A91:F91"/>
    <mergeCell ref="B93:E93"/>
    <mergeCell ref="B70:D70"/>
    <mergeCell ref="B71:D71"/>
    <mergeCell ref="B72:D72"/>
    <mergeCell ref="B73:D73"/>
    <mergeCell ref="B74:D74"/>
    <mergeCell ref="B83:D83"/>
    <mergeCell ref="B64:D64"/>
  </mergeCells>
  <dataValidations count="1">
    <dataValidation type="list" allowBlank="1" showInputMessage="1" showErrorMessage="1" sqref="B83:B85 B12:B20 B34:B74" xr:uid="{00000000-0002-0000-09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pageSetUpPr fitToPage="1"/>
  </sheetPr>
  <dimension ref="A12:F98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112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113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114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115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6.5*225</f>
        <v>1462.5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1462.5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73.13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145.88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1681.5100000000002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1681.5100000000002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A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8"/>
  <sheetViews>
    <sheetView view="pageBreakPreview" topLeftCell="A4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118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119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7*225</f>
        <v>1575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1575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157.11000000000001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1810.8600000000001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1810.8600000000001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8"/>
  <sheetViews>
    <sheetView view="pageBreakPreview" topLeftCell="A37" zoomScale="90" zoomScaleNormal="100" zoomScaleSheetLayoutView="9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120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121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122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9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56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57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58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123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6" t="s">
        <v>69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15*225</f>
        <v>3375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3375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168.75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336.66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3880.41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3880.41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8"/>
  <sheetViews>
    <sheetView view="pageBreakPreview" zoomScale="90" zoomScaleNormal="100" zoomScaleSheetLayoutView="9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125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126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127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128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12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129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69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130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11.5*225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135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136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137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3.25*225</f>
        <v>731.25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731.25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36.56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72.94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840.75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840.75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138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139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140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141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142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11*230</f>
        <v>2530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2530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126.5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252.37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2908.87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2908.87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144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145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146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147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148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2.5*230</f>
        <v>575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575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28.75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57.36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661.11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661.11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149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150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9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56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57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151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152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69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17*230</f>
        <v>3910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3910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195.5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390.02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4495.5200000000004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4495.5200000000004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1"/>
  <sheetViews>
    <sheetView view="pageBreakPreview" topLeftCell="A22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154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30" customHeight="1" x14ac:dyDescent="0.2">
      <c r="A35" s="27"/>
      <c r="B35" s="186" t="s">
        <v>155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156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157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12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152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158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60"/>
      <c r="C54" s="48"/>
      <c r="D54" s="48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3.5" customHeight="1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26.5*230</f>
        <v>6095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6095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304.75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607.98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7007.73</v>
      </c>
      <c r="F75" s="27"/>
    </row>
    <row r="76" spans="1:6" ht="15.75" thickTop="1" x14ac:dyDescent="0.2">
      <c r="A76" s="27"/>
      <c r="B76" s="189"/>
      <c r="C76" s="189"/>
      <c r="D76" s="189"/>
      <c r="E76" s="43"/>
      <c r="F76" s="27"/>
    </row>
    <row r="77" spans="1:6" ht="15" x14ac:dyDescent="0.2">
      <c r="A77" s="27"/>
      <c r="B77" s="188" t="s">
        <v>22</v>
      </c>
      <c r="C77" s="188"/>
      <c r="D77" s="188"/>
      <c r="E77" s="43">
        <v>0</v>
      </c>
      <c r="F77" s="27"/>
    </row>
    <row r="78" spans="1:6" ht="15" x14ac:dyDescent="0.2">
      <c r="A78" s="27"/>
      <c r="B78" s="189"/>
      <c r="C78" s="189"/>
      <c r="D78" s="189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7007.73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84"/>
      <c r="C82" s="184"/>
      <c r="D82" s="184"/>
      <c r="E82" s="184"/>
      <c r="F82" s="27"/>
    </row>
    <row r="83" spans="1:6" ht="14.25" x14ac:dyDescent="0.2">
      <c r="A83" s="192" t="s">
        <v>131</v>
      </c>
      <c r="B83" s="192"/>
      <c r="C83" s="192"/>
      <c r="D83" s="192"/>
      <c r="E83" s="192"/>
      <c r="F83" s="192"/>
    </row>
    <row r="84" spans="1:6" ht="14.25" x14ac:dyDescent="0.2">
      <c r="A84" s="190" t="s">
        <v>132</v>
      </c>
      <c r="B84" s="190"/>
      <c r="C84" s="190"/>
      <c r="D84" s="190"/>
      <c r="E84" s="190"/>
      <c r="F84" s="190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85"/>
      <c r="C86" s="185"/>
      <c r="D86" s="185"/>
      <c r="E86" s="185"/>
      <c r="F86" s="27"/>
    </row>
    <row r="87" spans="1:6" ht="15" x14ac:dyDescent="0.2">
      <c r="A87" s="191" t="s">
        <v>8</v>
      </c>
      <c r="B87" s="191"/>
      <c r="C87" s="191"/>
      <c r="D87" s="191"/>
      <c r="E87" s="191"/>
      <c r="F87" s="191"/>
    </row>
    <row r="89" spans="1:6" ht="39.75" customHeight="1" x14ac:dyDescent="0.2">
      <c r="B89" s="182"/>
      <c r="C89" s="183"/>
      <c r="D89" s="183"/>
    </row>
    <row r="90" spans="1:6" ht="13.5" customHeight="1" x14ac:dyDescent="0.2"/>
    <row r="91" spans="1:6" x14ac:dyDescent="0.2">
      <c r="B91" s="64"/>
      <c r="C91" s="19"/>
      <c r="D91" s="19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5:D55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2:F98"/>
  <sheetViews>
    <sheetView view="pageBreakPreview" topLeftCell="A31" zoomScale="80" zoomScaleNormal="100" zoomScaleSheetLayoutView="80" workbookViewId="0">
      <selection activeCell="E77" sqref="E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35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36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48" t="s">
        <v>14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31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15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13*190</f>
        <v>2470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2470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123.5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220.45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2813.95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2813.95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161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162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163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12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152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158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 t="s">
        <v>164</v>
      </c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60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12*230</f>
        <v>2760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2785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139.25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277.8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3202.05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3202.05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5">
    <mergeCell ref="A88:F88"/>
    <mergeCell ref="B90:D90"/>
    <mergeCell ref="B54:D54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6:D56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165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167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168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169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170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171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172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 t="s">
        <v>158</v>
      </c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14*235</f>
        <v>3290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3290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164.5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328.18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3782.68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3782.68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174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175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176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1.75*235</f>
        <v>411.25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411.25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20.56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41.02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472.83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472.83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37" sqref="B37:D5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178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9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56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57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14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58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 t="s">
        <v>179</v>
      </c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69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 t="s">
        <v>180</v>
      </c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16*235</f>
        <v>3760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3760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375.06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4323.0600000000004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4323.0600000000004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184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185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186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63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187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188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 t="s">
        <v>69</v>
      </c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9*235</f>
        <v>2115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2140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107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213.47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2460.4699999999998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2460.4699999999998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190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191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1.4*245</f>
        <v>343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343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17.149999999999999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34.21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394.35999999999996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394.35999999999996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195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197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196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customHeight="1" x14ac:dyDescent="0.2">
      <c r="A43" s="27"/>
      <c r="B43" s="194" t="s">
        <v>178</v>
      </c>
      <c r="C43" s="194"/>
      <c r="D43" s="194"/>
      <c r="E43" s="34"/>
      <c r="F43" s="27"/>
    </row>
    <row r="44" spans="1:6" ht="14.25" x14ac:dyDescent="0.2">
      <c r="A44" s="27"/>
      <c r="B44" s="194"/>
      <c r="C44" s="194"/>
      <c r="D44" s="194"/>
      <c r="E44" s="34"/>
      <c r="F44" s="27"/>
    </row>
    <row r="45" spans="1:6" ht="14.25" x14ac:dyDescent="0.2">
      <c r="A45" s="27"/>
      <c r="B45" s="194" t="s">
        <v>9</v>
      </c>
      <c r="C45" s="194"/>
      <c r="D45" s="194"/>
      <c r="E45" s="34"/>
      <c r="F45" s="27"/>
    </row>
    <row r="46" spans="1:6" ht="14.25" x14ac:dyDescent="0.2">
      <c r="A46" s="27"/>
      <c r="B46" s="194"/>
      <c r="C46" s="194"/>
      <c r="D46" s="194"/>
      <c r="E46" s="34"/>
      <c r="F46" s="27"/>
    </row>
    <row r="47" spans="1:6" ht="14.25" x14ac:dyDescent="0.2">
      <c r="A47" s="27"/>
      <c r="B47" s="194" t="s">
        <v>56</v>
      </c>
      <c r="C47" s="194"/>
      <c r="D47" s="194"/>
      <c r="E47" s="34"/>
      <c r="F47" s="27"/>
    </row>
    <row r="48" spans="1:6" ht="14.25" x14ac:dyDescent="0.2">
      <c r="A48" s="27"/>
      <c r="B48" s="194"/>
      <c r="C48" s="194"/>
      <c r="D48" s="194"/>
      <c r="E48" s="34"/>
      <c r="F48" s="27"/>
    </row>
    <row r="49" spans="1:6" ht="14.25" x14ac:dyDescent="0.2">
      <c r="A49" s="27"/>
      <c r="B49" s="194" t="s">
        <v>57</v>
      </c>
      <c r="C49" s="194"/>
      <c r="D49" s="194"/>
      <c r="E49" s="34"/>
      <c r="F49" s="27"/>
    </row>
    <row r="50" spans="1:6" ht="14.25" x14ac:dyDescent="0.2">
      <c r="A50" s="27"/>
      <c r="B50" s="194"/>
      <c r="C50" s="194"/>
      <c r="D50" s="194"/>
      <c r="E50" s="34"/>
      <c r="F50" s="27"/>
    </row>
    <row r="51" spans="1:6" ht="14.25" x14ac:dyDescent="0.2">
      <c r="A51" s="27"/>
      <c r="B51" s="194" t="s">
        <v>14</v>
      </c>
      <c r="C51" s="194"/>
      <c r="D51" s="194"/>
      <c r="E51" s="34"/>
      <c r="F51" s="27"/>
    </row>
    <row r="52" spans="1:6" ht="14.25" x14ac:dyDescent="0.2">
      <c r="A52" s="27"/>
      <c r="B52" s="194"/>
      <c r="C52" s="194"/>
      <c r="D52" s="194"/>
      <c r="E52" s="34"/>
      <c r="F52" s="27"/>
    </row>
    <row r="53" spans="1:6" ht="14.25" x14ac:dyDescent="0.2">
      <c r="A53" s="27"/>
      <c r="B53" s="194" t="s">
        <v>58</v>
      </c>
      <c r="C53" s="194"/>
      <c r="D53" s="194"/>
      <c r="E53" s="34"/>
      <c r="F53" s="27"/>
    </row>
    <row r="54" spans="1:6" ht="14.25" x14ac:dyDescent="0.2">
      <c r="A54" s="27"/>
      <c r="B54" s="194"/>
      <c r="C54" s="194"/>
      <c r="D54" s="194"/>
      <c r="E54" s="34"/>
      <c r="F54" s="27"/>
    </row>
    <row r="55" spans="1:6" ht="14.25" x14ac:dyDescent="0.2">
      <c r="A55" s="27"/>
      <c r="B55" s="194" t="s">
        <v>179</v>
      </c>
      <c r="C55" s="194"/>
      <c r="D55" s="194"/>
      <c r="E55" s="34"/>
      <c r="F55" s="27"/>
    </row>
    <row r="56" spans="1:6" ht="14.25" x14ac:dyDescent="0.2">
      <c r="A56" s="27"/>
      <c r="B56" s="194"/>
      <c r="C56" s="194"/>
      <c r="D56" s="194"/>
      <c r="E56" s="34"/>
      <c r="F56" s="27"/>
    </row>
    <row r="57" spans="1:6" ht="14.25" x14ac:dyDescent="0.2">
      <c r="A57" s="27"/>
      <c r="B57" s="194" t="s">
        <v>69</v>
      </c>
      <c r="C57" s="194"/>
      <c r="D57" s="194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21*245</f>
        <v>5145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5145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257.25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513.21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5915.46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5915.46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42:D42"/>
    <mergeCell ref="B58:D58"/>
    <mergeCell ref="B37:D37"/>
    <mergeCell ref="B59:D59"/>
    <mergeCell ref="B60:D60"/>
    <mergeCell ref="B61:D61"/>
    <mergeCell ref="B41:D41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A30:F30"/>
    <mergeCell ref="B33:D33"/>
    <mergeCell ref="B34:D34"/>
    <mergeCell ref="B43:D43"/>
    <mergeCell ref="B44:D44"/>
    <mergeCell ref="B45:D45"/>
    <mergeCell ref="B35:D35"/>
    <mergeCell ref="B36:D36"/>
    <mergeCell ref="B38:D38"/>
    <mergeCell ref="B39:D39"/>
    <mergeCell ref="B40:D40"/>
  </mergeCells>
  <dataValidations count="1">
    <dataValidation type="list" allowBlank="1" showInputMessage="1" showErrorMessage="1" sqref="B77:B79 B12:B20 B33:B58 B59:B68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63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200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69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customHeight="1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4.5*245</f>
        <v>1102.5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1127.5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56.38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112.47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1296.3500000000001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1296.3500000000001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320-B9E1-44BB-AA83-F5F4590F9C3E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178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9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56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57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14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58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179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 t="s">
        <v>69</v>
      </c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12*255</f>
        <v>3060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3060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153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305.24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3518.24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3518.24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3:D63"/>
    <mergeCell ref="B64:D64"/>
    <mergeCell ref="B65:D65"/>
    <mergeCell ref="B66:D66"/>
    <mergeCell ref="A85:F85"/>
    <mergeCell ref="B46:D46"/>
    <mergeCell ref="B67:D67"/>
    <mergeCell ref="B48:D48"/>
    <mergeCell ref="B49:D49"/>
    <mergeCell ref="B58:D58"/>
    <mergeCell ref="B59:D59"/>
    <mergeCell ref="B60:D60"/>
    <mergeCell ref="B61:D61"/>
    <mergeCell ref="B54:D54"/>
    <mergeCell ref="B55:D55"/>
    <mergeCell ref="B56:D56"/>
    <mergeCell ref="B57:D57"/>
    <mergeCell ref="B51:D51"/>
    <mergeCell ref="B52:D52"/>
    <mergeCell ref="B53:D53"/>
    <mergeCell ref="B62:D62"/>
    <mergeCell ref="B34:D34"/>
    <mergeCell ref="B35:D35"/>
    <mergeCell ref="A30:F30"/>
    <mergeCell ref="B33:D33"/>
    <mergeCell ref="B50:D50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</mergeCells>
  <dataValidations count="1">
    <dataValidation type="list" allowBlank="1" showInputMessage="1" showErrorMessage="1" sqref="B77:B79 B12:B20 B33 B34:B68" xr:uid="{A84ADC8C-D0B1-4BA6-ACE3-77688776DA8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B1E-64BD-4C54-BCC4-8D75768D7CD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36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12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205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206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207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69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8.75*255</f>
        <v>2231.25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2231.25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111.56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222.57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2565.38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2565.38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AD2FF91E-36C5-4D8B-9452-6947076714A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2:F98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37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38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39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36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48" t="s">
        <v>12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40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15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41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13.5*190</f>
        <v>2565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2565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128.25</v>
      </c>
      <c r="F79" s="27"/>
    </row>
    <row r="80" spans="1:6" ht="13.5" customHeight="1" x14ac:dyDescent="0.2">
      <c r="A80" s="27"/>
      <c r="B80" s="32" t="s">
        <v>4</v>
      </c>
      <c r="C80" s="37">
        <v>9.5000000000000001E-2</v>
      </c>
      <c r="D80" s="32"/>
      <c r="E80" s="42">
        <f>ROUND((E78+E79)*C80,2)</f>
        <v>255.86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2949.11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2949.11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38:D38"/>
    <mergeCell ref="A31:F31"/>
    <mergeCell ref="B34:D34"/>
    <mergeCell ref="B35:D35"/>
    <mergeCell ref="B36:D36"/>
    <mergeCell ref="B37:D37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A94:F94"/>
    <mergeCell ref="B96:D96"/>
    <mergeCell ref="B84:D84"/>
    <mergeCell ref="B85:D85"/>
    <mergeCell ref="B89:E89"/>
    <mergeCell ref="A90:F90"/>
    <mergeCell ref="A91:F91"/>
    <mergeCell ref="B93:E93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CCB-41C6-4C67-A924-BE24F39A9DE5}">
  <sheetPr>
    <pageSetUpPr fitToPage="1"/>
  </sheetPr>
  <dimension ref="A12:F92"/>
  <sheetViews>
    <sheetView view="pageBreakPreview" topLeftCell="A2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210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211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212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213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214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69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5.25*265</f>
        <v>1391.25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1391.25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69.56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138.78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1599.59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1599.59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75D37ED-8F1B-4D9A-BAF9-829DBC62808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99B-69DE-42D0-A8CC-DE8920588A5B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216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217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218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1.5*265</f>
        <v>397.5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397.5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19.88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39.65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457.03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457.03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32940AC-DD3E-411E-8D2D-FBA9B1C87E1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371-C764-43A2-BCD8-109820B12F42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221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222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30" customHeight="1" x14ac:dyDescent="0.2">
      <c r="A41" s="27"/>
      <c r="B41" s="186" t="s">
        <v>226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32.25" customHeight="1" x14ac:dyDescent="0.2">
      <c r="A44" s="27"/>
      <c r="B44" s="186" t="s">
        <v>223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225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224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3.5" customHeight="1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32*265</f>
        <v>8480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8480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424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845.88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9749.8799999999992</v>
      </c>
      <c r="F75" s="27"/>
    </row>
    <row r="76" spans="1:6" ht="15.75" thickTop="1" x14ac:dyDescent="0.2">
      <c r="A76" s="27"/>
      <c r="B76" s="189"/>
      <c r="C76" s="189"/>
      <c r="D76" s="189"/>
      <c r="E76" s="43"/>
      <c r="F76" s="27"/>
    </row>
    <row r="77" spans="1:6" ht="15" x14ac:dyDescent="0.2">
      <c r="A77" s="27"/>
      <c r="B77" s="188" t="s">
        <v>22</v>
      </c>
      <c r="C77" s="188"/>
      <c r="D77" s="188"/>
      <c r="E77" s="43">
        <v>0</v>
      </c>
      <c r="F77" s="27"/>
    </row>
    <row r="78" spans="1:6" ht="15" x14ac:dyDescent="0.2">
      <c r="A78" s="27"/>
      <c r="B78" s="189"/>
      <c r="C78" s="189"/>
      <c r="D78" s="189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9749.8799999999992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84"/>
      <c r="C82" s="184"/>
      <c r="D82" s="184"/>
      <c r="E82" s="184"/>
      <c r="F82" s="27"/>
    </row>
    <row r="83" spans="1:6" ht="14.25" x14ac:dyDescent="0.2">
      <c r="A83" s="192" t="s">
        <v>131</v>
      </c>
      <c r="B83" s="192"/>
      <c r="C83" s="192"/>
      <c r="D83" s="192"/>
      <c r="E83" s="192"/>
      <c r="F83" s="192"/>
    </row>
    <row r="84" spans="1:6" ht="14.25" x14ac:dyDescent="0.2">
      <c r="A84" s="190" t="s">
        <v>132</v>
      </c>
      <c r="B84" s="190"/>
      <c r="C84" s="190"/>
      <c r="D84" s="190"/>
      <c r="E84" s="190"/>
      <c r="F84" s="190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85"/>
      <c r="C86" s="185"/>
      <c r="D86" s="185"/>
      <c r="E86" s="185"/>
      <c r="F86" s="27"/>
    </row>
    <row r="87" spans="1:6" ht="15" x14ac:dyDescent="0.2">
      <c r="A87" s="191" t="s">
        <v>8</v>
      </c>
      <c r="B87" s="191"/>
      <c r="C87" s="191"/>
      <c r="D87" s="191"/>
      <c r="E87" s="191"/>
      <c r="F87" s="191"/>
    </row>
    <row r="89" spans="1:6" ht="39.75" customHeight="1" x14ac:dyDescent="0.2">
      <c r="B89" s="182"/>
      <c r="C89" s="183"/>
      <c r="D89" s="183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53:D53"/>
    <mergeCell ref="B48:D48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52:D52"/>
    <mergeCell ref="B47:D47"/>
    <mergeCell ref="B49:D49"/>
    <mergeCell ref="B50:D50"/>
    <mergeCell ref="B36:D36"/>
    <mergeCell ref="B51:D51"/>
    <mergeCell ref="B40:D40"/>
    <mergeCell ref="B39:D39"/>
    <mergeCell ref="B41:D41"/>
    <mergeCell ref="B43:D43"/>
    <mergeCell ref="B44:D44"/>
    <mergeCell ref="B46:D46"/>
    <mergeCell ref="B38:D38"/>
    <mergeCell ref="B45:D45"/>
    <mergeCell ref="B42:D42"/>
    <mergeCell ref="A30:F30"/>
    <mergeCell ref="B33:D33"/>
    <mergeCell ref="B34:D34"/>
    <mergeCell ref="B35:D35"/>
    <mergeCell ref="B37:D37"/>
  </mergeCells>
  <dataValidations count="1">
    <dataValidation type="list" allowBlank="1" showInputMessage="1" showErrorMessage="1" sqref="B76:B78 B12:B20 B33:B53 B54:B67" xr:uid="{6E20F096-D3DF-449F-89CE-7C1897D08002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C0BA-CE3F-45CC-BE74-6E2A0FBC805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227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12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229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30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32.25" customHeight="1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3.5" customHeight="1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3.25*285</f>
        <v>926.25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926.25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46.31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92.39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1064.95</v>
      </c>
      <c r="F75" s="27"/>
    </row>
    <row r="76" spans="1:6" ht="15.75" thickTop="1" x14ac:dyDescent="0.2">
      <c r="A76" s="27"/>
      <c r="B76" s="189"/>
      <c r="C76" s="189"/>
      <c r="D76" s="189"/>
      <c r="E76" s="43"/>
      <c r="F76" s="27"/>
    </row>
    <row r="77" spans="1:6" ht="15" x14ac:dyDescent="0.2">
      <c r="A77" s="27"/>
      <c r="B77" s="188" t="s">
        <v>22</v>
      </c>
      <c r="C77" s="188"/>
      <c r="D77" s="188"/>
      <c r="E77" s="43">
        <v>0</v>
      </c>
      <c r="F77" s="27"/>
    </row>
    <row r="78" spans="1:6" ht="15" x14ac:dyDescent="0.2">
      <c r="A78" s="27"/>
      <c r="B78" s="189"/>
      <c r="C78" s="189"/>
      <c r="D78" s="189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1064.95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84"/>
      <c r="C82" s="184"/>
      <c r="D82" s="184"/>
      <c r="E82" s="184"/>
      <c r="F82" s="27"/>
    </row>
    <row r="83" spans="1:6" ht="14.25" x14ac:dyDescent="0.2">
      <c r="A83" s="192" t="s">
        <v>131</v>
      </c>
      <c r="B83" s="192"/>
      <c r="C83" s="192"/>
      <c r="D83" s="192"/>
      <c r="E83" s="192"/>
      <c r="F83" s="192"/>
    </row>
    <row r="84" spans="1:6" ht="14.25" x14ac:dyDescent="0.2">
      <c r="A84" s="190" t="s">
        <v>132</v>
      </c>
      <c r="B84" s="190"/>
      <c r="C84" s="190"/>
      <c r="D84" s="190"/>
      <c r="E84" s="190"/>
      <c r="F84" s="190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85"/>
      <c r="C86" s="185"/>
      <c r="D86" s="185"/>
      <c r="E86" s="185"/>
      <c r="F86" s="27"/>
    </row>
    <row r="87" spans="1:6" ht="15" x14ac:dyDescent="0.2">
      <c r="A87" s="191" t="s">
        <v>8</v>
      </c>
      <c r="B87" s="191"/>
      <c r="C87" s="191"/>
      <c r="D87" s="191"/>
      <c r="E87" s="191"/>
      <c r="F87" s="191"/>
    </row>
    <row r="89" spans="1:6" ht="39.75" customHeight="1" x14ac:dyDescent="0.2">
      <c r="B89" s="182"/>
      <c r="C89" s="183"/>
      <c r="D89" s="183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F97C38E3-FDCE-440D-88DB-04E946B9E19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C0E9-E0F2-4D68-99EC-E516E12C2A74}">
  <sheetPr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230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232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233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234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235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236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27.75*285</f>
        <v>7908.75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7908.75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395.44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788.9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9093.09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9093.09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88:E88"/>
    <mergeCell ref="A89:F89"/>
    <mergeCell ref="B91:D91"/>
    <mergeCell ref="B49:D49"/>
    <mergeCell ref="B50:D50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  <mergeCell ref="B63:D63"/>
    <mergeCell ref="B57:D57"/>
    <mergeCell ref="B44:D44"/>
    <mergeCell ref="B45:D45"/>
    <mergeCell ref="B46:D46"/>
    <mergeCell ref="B47:D47"/>
    <mergeCell ref="B48:D48"/>
    <mergeCell ref="B51:D51"/>
    <mergeCell ref="B52:D52"/>
    <mergeCell ref="B53:D53"/>
    <mergeCell ref="B54:D54"/>
    <mergeCell ref="B55:D55"/>
    <mergeCell ref="B56:D56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C72B4C6C-0447-4852-96C5-F7551A87DCE3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1CF-D810-4CED-AF57-FC5033FBFF28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239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1.75*285</f>
        <v>498.75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498.75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24.94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49.75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573.44000000000005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573.44000000000005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96D4A0D8-1C14-4847-8043-2CEEB697099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071C-BC87-49F7-871F-3D6D6EC1BECC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31.5" customHeight="1" x14ac:dyDescent="0.2">
      <c r="A35" s="27"/>
      <c r="B35" s="186" t="s">
        <v>242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2.5*295</f>
        <v>737.5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737.5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36.880000000000003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73.569999999999993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847.95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847.95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5E21F90-9245-4EC8-9279-6B35617DC546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780-6A2D-4D3E-BAAD-CD7093ACD5EB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31.5" customHeight="1" x14ac:dyDescent="0.2">
      <c r="A35" s="27"/>
      <c r="B35" s="186" t="s">
        <v>245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2*295</f>
        <v>590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29.5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58.85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678.35</v>
      </c>
      <c r="F76" s="27"/>
    </row>
    <row r="77" spans="1:6" ht="15.75" thickTop="1" x14ac:dyDescent="0.2">
      <c r="A77" s="27"/>
      <c r="B77" s="189"/>
      <c r="C77" s="189"/>
      <c r="D77" s="189"/>
      <c r="E77" s="43"/>
      <c r="F77" s="27"/>
    </row>
    <row r="78" spans="1:6" ht="15" x14ac:dyDescent="0.2">
      <c r="A78" s="27"/>
      <c r="B78" s="188" t="s">
        <v>22</v>
      </c>
      <c r="C78" s="188"/>
      <c r="D78" s="188"/>
      <c r="E78" s="43">
        <v>0</v>
      </c>
      <c r="F78" s="27"/>
    </row>
    <row r="79" spans="1:6" ht="15" x14ac:dyDescent="0.2">
      <c r="A79" s="27"/>
      <c r="B79" s="189"/>
      <c r="C79" s="189"/>
      <c r="D79" s="189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678.35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4"/>
      <c r="C83" s="184"/>
      <c r="D83" s="184"/>
      <c r="E83" s="184"/>
      <c r="F83" s="27"/>
    </row>
    <row r="84" spans="1:6" ht="14.25" x14ac:dyDescent="0.2">
      <c r="A84" s="192" t="s">
        <v>131</v>
      </c>
      <c r="B84" s="192"/>
      <c r="C84" s="192"/>
      <c r="D84" s="192"/>
      <c r="E84" s="192"/>
      <c r="F84" s="192"/>
    </row>
    <row r="85" spans="1:6" ht="14.25" x14ac:dyDescent="0.2">
      <c r="A85" s="190" t="s">
        <v>132</v>
      </c>
      <c r="B85" s="190"/>
      <c r="C85" s="190"/>
      <c r="D85" s="190"/>
      <c r="E85" s="190"/>
      <c r="F85" s="190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5"/>
      <c r="C87" s="185"/>
      <c r="D87" s="185"/>
      <c r="E87" s="185"/>
      <c r="F87" s="27"/>
    </row>
    <row r="88" spans="1:6" ht="15" x14ac:dyDescent="0.2">
      <c r="A88" s="191" t="s">
        <v>8</v>
      </c>
      <c r="B88" s="191"/>
      <c r="C88" s="191"/>
      <c r="D88" s="191"/>
      <c r="E88" s="191"/>
      <c r="F88" s="191"/>
    </row>
    <row r="90" spans="1:6" ht="39.75" customHeight="1" x14ac:dyDescent="0.2">
      <c r="B90" s="182"/>
      <c r="C90" s="183"/>
      <c r="D90" s="183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EAB4ACBD-8FD7-4918-BF2A-A8CB2B54723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A7D-C5FB-4D38-BF32-F1A4991F274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246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247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248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191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249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250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251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9.5*295</f>
        <v>2802.5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140.13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279.55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3222.1800000000003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3222.1800000000003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6:F86"/>
    <mergeCell ref="B88:E88"/>
    <mergeCell ref="A89:F89"/>
    <mergeCell ref="B91:D91"/>
    <mergeCell ref="B38:D3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BEA43ED2-2579-4FB9-827A-C515516722C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158D-455F-4CB6-A92B-7C699C3F9C6F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191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254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245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4.5*350</f>
        <v>1575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1575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78.75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157.11000000000001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1810.8600000000001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1810.8600000000001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5BBDBE09-D0D8-4336-ABC8-CAF0AF09900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2:F97"/>
  <sheetViews>
    <sheetView view="pageBreakPreview" topLeftCell="A7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44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45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46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28.5" customHeight="1" x14ac:dyDescent="0.2">
      <c r="A42" s="27"/>
      <c r="B42" s="186" t="s">
        <v>47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48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40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15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33.75" customHeight="1" x14ac:dyDescent="0.2">
      <c r="A54" s="27"/>
      <c r="B54" s="186" t="s">
        <v>49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3.5" customHeight="1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31" t="s">
        <v>19</v>
      </c>
      <c r="C74" s="32"/>
      <c r="D74" s="32"/>
      <c r="E74" s="35">
        <f>8*190</f>
        <v>1520</v>
      </c>
      <c r="F74" s="27"/>
    </row>
    <row r="75" spans="1:6" ht="13.5" customHeight="1" x14ac:dyDescent="0.2">
      <c r="A75" s="27"/>
      <c r="B75" s="40" t="s">
        <v>50</v>
      </c>
      <c r="C75" s="32"/>
      <c r="D75" s="32"/>
      <c r="E75" s="36">
        <v>30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18</v>
      </c>
      <c r="C77" s="32"/>
      <c r="D77" s="32"/>
      <c r="E77" s="35">
        <f>SUM(E74:E76)</f>
        <v>1550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77.5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154.61000000000001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20</v>
      </c>
      <c r="C81" s="32"/>
      <c r="D81" s="32"/>
      <c r="E81" s="39">
        <f>SUM(E77:E79)</f>
        <v>1782.1100000000001</v>
      </c>
      <c r="F81" s="27"/>
    </row>
    <row r="82" spans="1:6" ht="15.75" thickTop="1" x14ac:dyDescent="0.2">
      <c r="A82" s="27"/>
      <c r="B82" s="189"/>
      <c r="C82" s="189"/>
      <c r="D82" s="189"/>
      <c r="E82" s="43"/>
      <c r="F82" s="27"/>
    </row>
    <row r="83" spans="1:6" ht="15" x14ac:dyDescent="0.2">
      <c r="A83" s="27"/>
      <c r="B83" s="188" t="s">
        <v>22</v>
      </c>
      <c r="C83" s="188"/>
      <c r="D83" s="188"/>
      <c r="E83" s="43">
        <v>0</v>
      </c>
      <c r="F83" s="27"/>
    </row>
    <row r="84" spans="1:6" ht="15" x14ac:dyDescent="0.2">
      <c r="A84" s="27"/>
      <c r="B84" s="189"/>
      <c r="C84" s="189"/>
      <c r="D84" s="189"/>
      <c r="E84" s="43"/>
      <c r="F84" s="27"/>
    </row>
    <row r="85" spans="1:6" ht="19.5" customHeight="1" x14ac:dyDescent="0.2">
      <c r="A85" s="27"/>
      <c r="B85" s="44" t="s">
        <v>21</v>
      </c>
      <c r="C85" s="45"/>
      <c r="D85" s="45"/>
      <c r="E85" s="46">
        <f>E81-E83</f>
        <v>1782.1100000000001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184"/>
      <c r="C88" s="184"/>
      <c r="D88" s="184"/>
      <c r="E88" s="184"/>
      <c r="F88" s="27"/>
    </row>
    <row r="89" spans="1:6" ht="14.25" x14ac:dyDescent="0.2">
      <c r="A89" s="192" t="s">
        <v>23</v>
      </c>
      <c r="B89" s="192"/>
      <c r="C89" s="192"/>
      <c r="D89" s="192"/>
      <c r="E89" s="192"/>
      <c r="F89" s="192"/>
    </row>
    <row r="90" spans="1:6" ht="14.25" x14ac:dyDescent="0.2">
      <c r="A90" s="190" t="s">
        <v>7</v>
      </c>
      <c r="B90" s="190"/>
      <c r="C90" s="190"/>
      <c r="D90" s="190"/>
      <c r="E90" s="190"/>
      <c r="F90" s="190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185"/>
      <c r="C92" s="185"/>
      <c r="D92" s="185"/>
      <c r="E92" s="185"/>
      <c r="F92" s="27"/>
    </row>
    <row r="93" spans="1:6" ht="15" x14ac:dyDescent="0.2">
      <c r="A93" s="191" t="s">
        <v>8</v>
      </c>
      <c r="B93" s="191"/>
      <c r="C93" s="191"/>
      <c r="D93" s="191"/>
      <c r="E93" s="191"/>
      <c r="F93" s="191"/>
    </row>
    <row r="95" spans="1:6" ht="39.75" customHeight="1" x14ac:dyDescent="0.2">
      <c r="B95" s="182"/>
      <c r="C95" s="183"/>
      <c r="D95" s="183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B38:D38"/>
    <mergeCell ref="A31:F31"/>
    <mergeCell ref="B34:D34"/>
    <mergeCell ref="B35:D35"/>
    <mergeCell ref="B36:D36"/>
    <mergeCell ref="B37:D37"/>
    <mergeCell ref="B39:D39"/>
    <mergeCell ref="B40:D40"/>
    <mergeCell ref="B41:D41"/>
    <mergeCell ref="B46:D46"/>
    <mergeCell ref="B47:D47"/>
    <mergeCell ref="B62:D62"/>
    <mergeCell ref="B55:D55"/>
    <mergeCell ref="B43:D43"/>
    <mergeCell ref="B44:D44"/>
    <mergeCell ref="B45:D45"/>
    <mergeCell ref="B56:D56"/>
    <mergeCell ref="B49:D49"/>
    <mergeCell ref="B50:D50"/>
    <mergeCell ref="B51:D51"/>
    <mergeCell ref="B52:D52"/>
    <mergeCell ref="B53:D53"/>
    <mergeCell ref="B54:D54"/>
    <mergeCell ref="B48:D48"/>
    <mergeCell ref="B57:D57"/>
    <mergeCell ref="B58:D58"/>
    <mergeCell ref="B59:D59"/>
    <mergeCell ref="B95:D95"/>
    <mergeCell ref="B42:D42"/>
    <mergeCell ref="B83:D83"/>
    <mergeCell ref="B84:D84"/>
    <mergeCell ref="B88:E88"/>
    <mergeCell ref="A89:F89"/>
    <mergeCell ref="A90:F90"/>
    <mergeCell ref="B92:E92"/>
    <mergeCell ref="B69:D69"/>
    <mergeCell ref="B70:D70"/>
    <mergeCell ref="B71:D71"/>
    <mergeCell ref="B72:D72"/>
    <mergeCell ref="B73:D73"/>
    <mergeCell ref="B60:D60"/>
    <mergeCell ref="B61:D61"/>
    <mergeCell ref="B64:D64"/>
    <mergeCell ref="B82:D82"/>
    <mergeCell ref="B63:D63"/>
    <mergeCell ref="B67:D67"/>
    <mergeCell ref="B68:D68"/>
    <mergeCell ref="A93:F93"/>
    <mergeCell ref="B65:D65"/>
    <mergeCell ref="B66:D66"/>
  </mergeCells>
  <dataValidations count="1">
    <dataValidation type="list" allowBlank="1" showInputMessage="1" showErrorMessage="1" sqref="B82:B84 B34:B73 B12:B20" xr:uid="{00000000-0002-0000-03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8383-303A-4FFA-A3F8-82AF8DD796B2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257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258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8EF6D0FD-0EB1-425E-897B-D4BDA302117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7E2C-E682-49F7-980C-7344D880CCCC}">
  <sheetPr>
    <pageSetUpPr fitToPage="1"/>
  </sheetPr>
  <dimension ref="A12:F93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261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262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4E9C2FD1-E0B7-467F-AC6E-3A3852214DD1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D113-B76F-4273-8F89-573DA43D9ECE}">
  <sheetPr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265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266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267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5.75*350</f>
        <v>2012.5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2012.5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100.63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200.75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2313.88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2313.88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76547AC6-3829-4F8D-B867-D8C8E9E5CF5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BF45-4B8F-4A24-AFE4-B49EFF1A408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270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271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272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298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267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7.5*350</f>
        <v>2625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2625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131.25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261.83999999999997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3018.09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3018.09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5885DAAB-708E-4AF3-A04B-8955AEA4A1B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2140-9A1C-4192-9DB9-CACB176EA3CE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299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301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0.4*350</f>
        <v>140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140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13.97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160.97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160.97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27B9C95A-DECC-4962-B067-1617A9A2D5AF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2355-6F30-4F8C-8D02-0B2A14B33F51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302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7" t="s">
        <v>0</v>
      </c>
      <c r="B30" s="187"/>
      <c r="C30" s="187"/>
      <c r="D30" s="187"/>
      <c r="E30" s="187"/>
      <c r="F30" s="187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308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304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305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306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307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309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14*200</f>
        <v>2800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279.3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3219.3</v>
      </c>
      <c r="F77" s="27"/>
    </row>
    <row r="78" spans="1:6" ht="15.75" thickTop="1" x14ac:dyDescent="0.2">
      <c r="A78" s="27"/>
      <c r="B78" s="189"/>
      <c r="C78" s="189"/>
      <c r="D78" s="189"/>
      <c r="E78" s="43"/>
      <c r="F78" s="27"/>
    </row>
    <row r="79" spans="1:6" ht="15" x14ac:dyDescent="0.2">
      <c r="A79" s="27"/>
      <c r="B79" s="188" t="s">
        <v>22</v>
      </c>
      <c r="C79" s="188"/>
      <c r="D79" s="188"/>
      <c r="E79" s="43">
        <v>0</v>
      </c>
      <c r="F79" s="27"/>
    </row>
    <row r="80" spans="1:6" ht="15" x14ac:dyDescent="0.2">
      <c r="A80" s="27"/>
      <c r="B80" s="189"/>
      <c r="C80" s="189"/>
      <c r="D80" s="189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3219.3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4"/>
      <c r="C84" s="184"/>
      <c r="D84" s="184"/>
      <c r="E84" s="184"/>
      <c r="F84" s="27"/>
    </row>
    <row r="85" spans="1:6" ht="14.25" x14ac:dyDescent="0.2">
      <c r="A85" s="192" t="s">
        <v>131</v>
      </c>
      <c r="B85" s="192"/>
      <c r="C85" s="192"/>
      <c r="D85" s="192"/>
      <c r="E85" s="192"/>
      <c r="F85" s="192"/>
    </row>
    <row r="86" spans="1:6" ht="14.25" x14ac:dyDescent="0.2">
      <c r="A86" s="190" t="s">
        <v>132</v>
      </c>
      <c r="B86" s="190"/>
      <c r="C86" s="190"/>
      <c r="D86" s="190"/>
      <c r="E86" s="190"/>
      <c r="F86" s="190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5"/>
      <c r="C88" s="185"/>
      <c r="D88" s="185"/>
      <c r="E88" s="185"/>
      <c r="F88" s="27"/>
    </row>
    <row r="89" spans="1:6" ht="15" x14ac:dyDescent="0.2">
      <c r="A89" s="191" t="s">
        <v>8</v>
      </c>
      <c r="B89" s="191"/>
      <c r="C89" s="191"/>
      <c r="D89" s="191"/>
      <c r="E89" s="191"/>
      <c r="F89" s="191"/>
    </row>
    <row r="91" spans="1:6" ht="39.75" customHeight="1" x14ac:dyDescent="0.2">
      <c r="B91" s="182"/>
      <c r="C91" s="183"/>
      <c r="D91" s="183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196E2318-F64A-4195-8F10-D5126ADD668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2">
    <pageSetUpPr fitToPage="1"/>
  </sheetPr>
  <dimension ref="A1:D45"/>
  <sheetViews>
    <sheetView view="pageBreakPreview" topLeftCell="A12" zoomScaleNormal="100" workbookViewId="0">
      <selection activeCell="C19" sqref="C1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03.140625" style="1" customWidth="1"/>
    <col min="4" max="16384" width="11.42578125" style="1"/>
  </cols>
  <sheetData>
    <row r="1" spans="1:4" ht="22.5" x14ac:dyDescent="0.3">
      <c r="A1" s="5"/>
      <c r="B1" s="195" t="s">
        <v>1</v>
      </c>
      <c r="C1" s="19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s="2" customFormat="1" x14ac:dyDescent="0.2">
      <c r="A5" s="23"/>
      <c r="B5" s="24"/>
      <c r="C5" s="49"/>
      <c r="D5" s="25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273</v>
      </c>
      <c r="D7" s="7"/>
    </row>
    <row r="8" spans="1:4" x14ac:dyDescent="0.2">
      <c r="A8" s="6"/>
      <c r="B8" s="14"/>
      <c r="C8" s="8" t="s">
        <v>54</v>
      </c>
      <c r="D8" s="7"/>
    </row>
    <row r="9" spans="1:4" x14ac:dyDescent="0.2">
      <c r="A9" s="6"/>
      <c r="B9" s="14"/>
      <c r="C9" s="8" t="s">
        <v>274</v>
      </c>
      <c r="D9" s="7"/>
    </row>
    <row r="10" spans="1:4" x14ac:dyDescent="0.2">
      <c r="A10" s="6"/>
      <c r="B10" s="14"/>
      <c r="C10" s="8" t="s">
        <v>275</v>
      </c>
      <c r="D10" s="7"/>
    </row>
    <row r="11" spans="1:4" x14ac:dyDescent="0.2">
      <c r="A11" s="6"/>
      <c r="B11" s="14"/>
      <c r="C11" s="8" t="s">
        <v>276</v>
      </c>
      <c r="D11" s="7"/>
    </row>
    <row r="12" spans="1:4" x14ac:dyDescent="0.2">
      <c r="A12" s="6"/>
      <c r="B12" s="14"/>
      <c r="C12" s="8" t="s">
        <v>277</v>
      </c>
      <c r="D12" s="7"/>
    </row>
    <row r="13" spans="1:4" x14ac:dyDescent="0.2">
      <c r="A13" s="6"/>
      <c r="B13" s="14"/>
      <c r="C13" s="8" t="s">
        <v>278</v>
      </c>
      <c r="D13" s="7"/>
    </row>
    <row r="14" spans="1:4" x14ac:dyDescent="0.2">
      <c r="A14" s="6"/>
      <c r="B14" s="14"/>
      <c r="C14" s="8" t="s">
        <v>279</v>
      </c>
      <c r="D14" s="7"/>
    </row>
    <row r="15" spans="1:4" x14ac:dyDescent="0.2">
      <c r="A15" s="6"/>
      <c r="B15" s="14"/>
      <c r="C15" s="8" t="s">
        <v>280</v>
      </c>
      <c r="D15" s="7"/>
    </row>
    <row r="16" spans="1:4" x14ac:dyDescent="0.2">
      <c r="A16" s="6"/>
      <c r="B16" s="14"/>
      <c r="C16" s="8" t="s">
        <v>281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55</v>
      </c>
      <c r="D18" s="7"/>
    </row>
    <row r="19" spans="1:4" x14ac:dyDescent="0.2">
      <c r="A19" s="6"/>
      <c r="B19" s="14"/>
      <c r="C19" s="8" t="s">
        <v>282</v>
      </c>
      <c r="D19" s="7"/>
    </row>
    <row r="20" spans="1:4" x14ac:dyDescent="0.2">
      <c r="A20" s="6"/>
      <c r="B20" s="14"/>
      <c r="C20" s="8" t="s">
        <v>283</v>
      </c>
      <c r="D20" s="7"/>
    </row>
    <row r="21" spans="1:4" x14ac:dyDescent="0.2">
      <c r="A21" s="6"/>
      <c r="B21" s="14"/>
      <c r="C21" s="8" t="s">
        <v>284</v>
      </c>
      <c r="D21" s="7"/>
    </row>
    <row r="22" spans="1:4" x14ac:dyDescent="0.2">
      <c r="A22" s="6"/>
      <c r="B22" s="14"/>
      <c r="C22" s="8" t="s">
        <v>285</v>
      </c>
      <c r="D22" s="7"/>
    </row>
    <row r="23" spans="1:4" x14ac:dyDescent="0.2">
      <c r="A23" s="6"/>
      <c r="B23" s="14"/>
      <c r="C23" s="8" t="s">
        <v>57</v>
      </c>
      <c r="D23" s="7"/>
    </row>
    <row r="24" spans="1:4" x14ac:dyDescent="0.2">
      <c r="A24" s="6"/>
      <c r="B24" s="14"/>
      <c r="C24" s="8" t="s">
        <v>58</v>
      </c>
      <c r="D24" s="7"/>
    </row>
    <row r="25" spans="1:4" x14ac:dyDescent="0.2">
      <c r="A25" s="6"/>
      <c r="B25" s="14"/>
      <c r="C25" s="8" t="s">
        <v>59</v>
      </c>
      <c r="D25" s="7"/>
    </row>
    <row r="26" spans="1:4" x14ac:dyDescent="0.2">
      <c r="A26" s="6"/>
      <c r="B26" s="14"/>
      <c r="C26" s="8" t="s">
        <v>12</v>
      </c>
      <c r="D26" s="7"/>
    </row>
    <row r="27" spans="1:4" ht="25.5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286</v>
      </c>
      <c r="D28" s="7"/>
    </row>
    <row r="29" spans="1:4" x14ac:dyDescent="0.2">
      <c r="A29" s="6"/>
      <c r="B29" s="14"/>
      <c r="C29" s="8" t="s">
        <v>287</v>
      </c>
      <c r="D29" s="7"/>
    </row>
    <row r="30" spans="1:4" x14ac:dyDescent="0.2">
      <c r="A30" s="6"/>
      <c r="B30" s="14"/>
      <c r="C30" s="8" t="s">
        <v>288</v>
      </c>
      <c r="D30" s="7"/>
    </row>
    <row r="31" spans="1:4" ht="25.5" x14ac:dyDescent="0.2">
      <c r="A31" s="6"/>
      <c r="B31" s="14"/>
      <c r="C31" s="8" t="s">
        <v>289</v>
      </c>
      <c r="D31" s="7"/>
    </row>
    <row r="32" spans="1:4" x14ac:dyDescent="0.2">
      <c r="A32" s="6"/>
      <c r="B32" s="14"/>
      <c r="C32" s="9" t="s">
        <v>60</v>
      </c>
      <c r="D32" s="7"/>
    </row>
    <row r="33" spans="1:4" x14ac:dyDescent="0.2">
      <c r="A33" s="6"/>
      <c r="B33" s="14"/>
      <c r="C33" s="9" t="s">
        <v>61</v>
      </c>
      <c r="D33" s="7"/>
    </row>
    <row r="34" spans="1:4" x14ac:dyDescent="0.2">
      <c r="A34" s="6"/>
      <c r="B34" s="14"/>
      <c r="C34" s="9" t="s">
        <v>62</v>
      </c>
      <c r="D34" s="7"/>
    </row>
    <row r="35" spans="1:4" x14ac:dyDescent="0.2">
      <c r="A35" s="6"/>
      <c r="B35" s="14"/>
      <c r="C35" s="9" t="s">
        <v>290</v>
      </c>
      <c r="D35" s="7"/>
    </row>
    <row r="36" spans="1:4" x14ac:dyDescent="0.2">
      <c r="A36" s="6"/>
      <c r="B36" s="14"/>
      <c r="C36" s="9" t="s">
        <v>64</v>
      </c>
      <c r="D36" s="7"/>
    </row>
    <row r="37" spans="1:4" x14ac:dyDescent="0.2">
      <c r="A37" s="6"/>
      <c r="B37" s="14"/>
      <c r="C37" s="9" t="s">
        <v>291</v>
      </c>
      <c r="D37" s="7"/>
    </row>
    <row r="38" spans="1:4" x14ac:dyDescent="0.2">
      <c r="A38" s="6"/>
      <c r="B38" s="14"/>
      <c r="C38" s="9" t="s">
        <v>292</v>
      </c>
      <c r="D38" s="7"/>
    </row>
    <row r="39" spans="1:4" x14ac:dyDescent="0.2">
      <c r="A39" s="6"/>
      <c r="B39" s="14"/>
      <c r="C39" s="9" t="s">
        <v>293</v>
      </c>
      <c r="D39" s="7"/>
    </row>
    <row r="40" spans="1:4" x14ac:dyDescent="0.2">
      <c r="A40" s="6"/>
      <c r="B40" s="14"/>
      <c r="C40" s="8" t="s">
        <v>66</v>
      </c>
      <c r="D40" s="7"/>
    </row>
    <row r="41" spans="1:4" x14ac:dyDescent="0.2">
      <c r="A41" s="6"/>
      <c r="B41" s="14"/>
      <c r="C41" s="8" t="s">
        <v>294</v>
      </c>
      <c r="D41" s="7"/>
    </row>
    <row r="42" spans="1:4" x14ac:dyDescent="0.2">
      <c r="A42" s="6"/>
      <c r="B42" s="14"/>
      <c r="C42" s="8" t="s">
        <v>295</v>
      </c>
      <c r="D42" s="7"/>
    </row>
    <row r="43" spans="1:4" x14ac:dyDescent="0.2">
      <c r="A43" s="6"/>
      <c r="B43" s="14"/>
      <c r="C43" s="8" t="s">
        <v>296</v>
      </c>
      <c r="D43" s="7"/>
    </row>
    <row r="44" spans="1:4" x14ac:dyDescent="0.2">
      <c r="A44" s="6"/>
      <c r="B44" s="15"/>
      <c r="C44" s="8" t="s">
        <v>187</v>
      </c>
      <c r="D44" s="7"/>
    </row>
    <row r="45" spans="1:4" ht="26.25" thickBot="1" x14ac:dyDescent="0.25">
      <c r="A45" s="10"/>
      <c r="B45" s="16"/>
      <c r="C45" s="8" t="s">
        <v>297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BBDD-1DD0-42B2-ACA2-8247407EF369}">
  <dimension ref="A1:F88"/>
  <sheetViews>
    <sheetView workbookViewId="0"/>
  </sheetViews>
  <sheetFormatPr baseColWidth="10" defaultRowHeight="12.75" x14ac:dyDescent="0.2"/>
  <cols>
    <col min="1" max="1" width="5.140625" style="145" customWidth="1"/>
    <col min="2" max="2" width="120" style="145" customWidth="1"/>
    <col min="3" max="3" width="11.5703125" style="145" customWidth="1"/>
    <col min="4" max="4" width="17.5703125" style="146" customWidth="1"/>
    <col min="5" max="5" width="17.7109375" style="147" customWidth="1"/>
    <col min="6" max="6" width="10.5703125" style="147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324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310</v>
      </c>
      <c r="C23" s="70"/>
      <c r="D23" s="71"/>
      <c r="E23" s="72"/>
      <c r="F23" s="72"/>
    </row>
    <row r="24" spans="1:6" ht="15" x14ac:dyDescent="0.2">
      <c r="A24" s="69"/>
      <c r="B24" s="74" t="s">
        <v>311</v>
      </c>
      <c r="C24" s="73"/>
      <c r="D24" s="71"/>
      <c r="E24" s="72"/>
      <c r="F24" s="72"/>
    </row>
    <row r="25" spans="1:6" ht="15" x14ac:dyDescent="0.2">
      <c r="A25" s="69"/>
      <c r="B25" s="73" t="s">
        <v>312</v>
      </c>
      <c r="C25" s="73"/>
      <c r="D25" s="71"/>
      <c r="E25" s="72"/>
      <c r="F25" s="72"/>
    </row>
    <row r="26" spans="1:6" ht="15" x14ac:dyDescent="0.2">
      <c r="A26" s="69"/>
      <c r="B26" s="73" t="s">
        <v>313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16</v>
      </c>
      <c r="E28" s="78" t="s">
        <v>314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198" t="s">
        <v>0</v>
      </c>
      <c r="B30" s="198"/>
      <c r="C30" s="198"/>
      <c r="D30" s="198"/>
      <c r="E30" s="198"/>
      <c r="F30" s="82"/>
    </row>
    <row r="31" spans="1:6" ht="14.25" x14ac:dyDescent="0.2">
      <c r="A31" s="83"/>
      <c r="B31" s="83"/>
      <c r="C31" s="83"/>
      <c r="D31" s="83"/>
      <c r="E31" s="83"/>
      <c r="F31" s="83"/>
    </row>
    <row r="32" spans="1:6" ht="14.25" x14ac:dyDescent="0.2">
      <c r="A32" s="84"/>
      <c r="B32" s="85" t="s">
        <v>6</v>
      </c>
      <c r="C32" s="86"/>
      <c r="D32" s="87"/>
      <c r="E32" s="88"/>
      <c r="F32" s="88"/>
    </row>
    <row r="33" spans="1:6" ht="14.25" x14ac:dyDescent="0.2">
      <c r="A33" s="89"/>
      <c r="B33" s="90"/>
      <c r="C33" s="89"/>
      <c r="D33" s="87"/>
      <c r="E33" s="88"/>
      <c r="F33" s="88"/>
    </row>
    <row r="34" spans="1:6" ht="14.25" x14ac:dyDescent="0.2">
      <c r="A34" s="89"/>
      <c r="B34" s="91" t="s">
        <v>315</v>
      </c>
      <c r="C34" s="92"/>
      <c r="D34" s="93"/>
      <c r="E34" s="93"/>
      <c r="F34" s="94"/>
    </row>
    <row r="35" spans="1:6" ht="14.25" x14ac:dyDescent="0.2">
      <c r="A35" s="89"/>
      <c r="B35" s="91"/>
      <c r="C35" s="95"/>
      <c r="D35" s="93"/>
      <c r="E35" s="93"/>
      <c r="F35" s="94"/>
    </row>
    <row r="36" spans="1:6" ht="28.5" x14ac:dyDescent="0.2">
      <c r="A36" s="89"/>
      <c r="B36" s="96" t="s">
        <v>316</v>
      </c>
      <c r="C36" s="92"/>
      <c r="D36" s="93"/>
      <c r="E36" s="93"/>
      <c r="F36" s="94"/>
    </row>
    <row r="37" spans="1:6" ht="14.25" x14ac:dyDescent="0.2">
      <c r="A37" s="89"/>
      <c r="B37" s="91"/>
      <c r="C37" s="92"/>
      <c r="D37" s="93"/>
      <c r="E37" s="93"/>
      <c r="F37" s="94"/>
    </row>
    <row r="38" spans="1:6" ht="14.25" x14ac:dyDescent="0.2">
      <c r="A38" s="89"/>
      <c r="B38" s="91" t="s">
        <v>317</v>
      </c>
      <c r="C38" s="92"/>
      <c r="D38" s="93"/>
      <c r="E38" s="93"/>
      <c r="F38" s="94"/>
    </row>
    <row r="39" spans="1:6" ht="14.25" x14ac:dyDescent="0.2">
      <c r="A39" s="89"/>
      <c r="B39" s="91"/>
      <c r="C39" s="92"/>
      <c r="D39" s="93"/>
      <c r="E39" s="93"/>
      <c r="F39" s="94"/>
    </row>
    <row r="40" spans="1:6" ht="14.25" x14ac:dyDescent="0.2">
      <c r="A40" s="89"/>
      <c r="B40" s="91" t="s">
        <v>318</v>
      </c>
      <c r="C40" s="95"/>
      <c r="D40" s="93"/>
      <c r="E40" s="93"/>
      <c r="F40" s="94"/>
    </row>
    <row r="41" spans="1:6" ht="14.25" x14ac:dyDescent="0.2">
      <c r="A41" s="89"/>
      <c r="B41" s="91"/>
      <c r="C41" s="92"/>
      <c r="D41" s="93"/>
      <c r="E41" s="93"/>
      <c r="F41" s="94"/>
    </row>
    <row r="42" spans="1:6" ht="14.25" x14ac:dyDescent="0.2">
      <c r="A42" s="89"/>
      <c r="B42" s="91" t="s">
        <v>319</v>
      </c>
      <c r="C42" s="92"/>
      <c r="D42" s="93"/>
      <c r="E42" s="93"/>
      <c r="F42" s="94"/>
    </row>
    <row r="43" spans="1:6" ht="14.25" x14ac:dyDescent="0.2">
      <c r="A43" s="89"/>
      <c r="B43" s="91"/>
      <c r="C43" s="92"/>
      <c r="D43" s="93"/>
      <c r="E43" s="93"/>
      <c r="F43" s="94"/>
    </row>
    <row r="44" spans="1:6" ht="14.25" x14ac:dyDescent="0.2">
      <c r="A44" s="89"/>
      <c r="B44" s="91" t="s">
        <v>320</v>
      </c>
      <c r="C44" s="92"/>
      <c r="D44" s="93"/>
      <c r="E44" s="93"/>
      <c r="F44" s="94"/>
    </row>
    <row r="45" spans="1:6" ht="14.25" x14ac:dyDescent="0.2">
      <c r="A45" s="89"/>
      <c r="B45" s="91"/>
      <c r="C45" s="92"/>
      <c r="D45" s="93"/>
      <c r="E45" s="93"/>
      <c r="F45" s="94"/>
    </row>
    <row r="46" spans="1:6" ht="14.25" x14ac:dyDescent="0.2">
      <c r="A46" s="89"/>
      <c r="B46" s="91" t="s">
        <v>321</v>
      </c>
      <c r="C46" s="92"/>
      <c r="D46" s="93"/>
      <c r="E46" s="93"/>
      <c r="F46" s="94"/>
    </row>
    <row r="47" spans="1:6" ht="14.25" x14ac:dyDescent="0.2">
      <c r="A47" s="89"/>
      <c r="B47" s="91"/>
      <c r="C47" s="92"/>
      <c r="D47" s="93"/>
      <c r="E47" s="93"/>
      <c r="F47" s="94"/>
    </row>
    <row r="48" spans="1:6" ht="14.25" x14ac:dyDescent="0.2">
      <c r="A48" s="89"/>
      <c r="B48" s="91"/>
      <c r="C48" s="92"/>
      <c r="D48" s="93"/>
      <c r="E48" s="93"/>
      <c r="F48" s="94"/>
    </row>
    <row r="49" spans="1:6" ht="14.25" x14ac:dyDescent="0.2">
      <c r="A49" s="89"/>
      <c r="B49" s="91"/>
      <c r="C49" s="97"/>
      <c r="D49" s="97"/>
      <c r="E49" s="93"/>
      <c r="F49" s="94"/>
    </row>
    <row r="50" spans="1:6" ht="14.25" x14ac:dyDescent="0.2">
      <c r="A50" s="89"/>
      <c r="B50" s="91"/>
      <c r="C50" s="92"/>
      <c r="D50" s="93"/>
      <c r="E50" s="93"/>
      <c r="F50" s="94"/>
    </row>
    <row r="51" spans="1:6" ht="14.25" x14ac:dyDescent="0.2">
      <c r="A51" s="89"/>
      <c r="B51" s="91"/>
      <c r="C51" s="92"/>
      <c r="D51" s="93"/>
      <c r="E51" s="93"/>
      <c r="F51" s="94"/>
    </row>
    <row r="52" spans="1:6" ht="14.25" x14ac:dyDescent="0.2">
      <c r="A52" s="89"/>
      <c r="B52" s="91"/>
      <c r="C52" s="92"/>
      <c r="D52" s="93"/>
      <c r="E52" s="93"/>
      <c r="F52" s="94"/>
    </row>
    <row r="53" spans="1:6" ht="14.25" x14ac:dyDescent="0.2">
      <c r="A53" s="89"/>
      <c r="B53" s="91"/>
      <c r="C53" s="92"/>
      <c r="D53" s="93"/>
      <c r="E53" s="93"/>
      <c r="F53" s="94"/>
    </row>
    <row r="54" spans="1:6" ht="14.25" x14ac:dyDescent="0.2">
      <c r="A54" s="89"/>
      <c r="B54" s="91"/>
      <c r="C54" s="92"/>
      <c r="D54" s="93"/>
      <c r="E54" s="93"/>
      <c r="F54" s="94"/>
    </row>
    <row r="55" spans="1:6" ht="14.25" x14ac:dyDescent="0.2">
      <c r="A55" s="89"/>
      <c r="B55" s="91"/>
      <c r="C55" s="92"/>
      <c r="D55" s="93"/>
      <c r="E55" s="93"/>
      <c r="F55" s="94"/>
    </row>
    <row r="56" spans="1:6" ht="14.25" x14ac:dyDescent="0.2">
      <c r="A56" s="89"/>
      <c r="B56" s="91"/>
      <c r="C56" s="92"/>
      <c r="D56" s="93"/>
      <c r="E56" s="93"/>
      <c r="F56" s="94"/>
    </row>
    <row r="57" spans="1:6" ht="14.25" x14ac:dyDescent="0.2">
      <c r="A57" s="89"/>
      <c r="B57" s="98"/>
      <c r="C57" s="92"/>
      <c r="D57" s="93"/>
      <c r="E57" s="93"/>
      <c r="F57" s="94"/>
    </row>
    <row r="58" spans="1:6" ht="14.25" x14ac:dyDescent="0.2">
      <c r="A58" s="89"/>
      <c r="B58" s="98"/>
      <c r="C58" s="92"/>
      <c r="D58" s="93"/>
      <c r="E58" s="93"/>
      <c r="F58" s="94"/>
    </row>
    <row r="59" spans="1:6" ht="14.25" x14ac:dyDescent="0.2">
      <c r="A59" s="89"/>
      <c r="B59" s="98"/>
      <c r="C59" s="92"/>
      <c r="D59" s="93"/>
      <c r="E59" s="93"/>
      <c r="F59" s="94"/>
    </row>
    <row r="60" spans="1:6" ht="14.25" x14ac:dyDescent="0.2">
      <c r="A60" s="89"/>
      <c r="B60" s="98"/>
      <c r="C60" s="92"/>
      <c r="D60" s="93"/>
      <c r="E60" s="93"/>
      <c r="F60" s="94"/>
    </row>
    <row r="61" spans="1:6" ht="14.25" x14ac:dyDescent="0.2">
      <c r="A61" s="89"/>
      <c r="B61" s="98"/>
      <c r="C61" s="92"/>
      <c r="D61" s="93"/>
      <c r="E61" s="93"/>
      <c r="F61" s="94"/>
    </row>
    <row r="62" spans="1:6" ht="14.25" x14ac:dyDescent="0.2">
      <c r="A62" s="89"/>
      <c r="B62" s="99"/>
      <c r="C62" s="100"/>
      <c r="D62" s="101"/>
      <c r="E62" s="93"/>
      <c r="F62" s="94"/>
    </row>
    <row r="63" spans="1:6" ht="15" x14ac:dyDescent="0.2">
      <c r="A63" s="89"/>
      <c r="B63" s="99"/>
      <c r="C63" s="102" t="s">
        <v>322</v>
      </c>
      <c r="D63" s="103" t="s">
        <v>323</v>
      </c>
      <c r="E63" s="93"/>
      <c r="F63" s="94"/>
    </row>
    <row r="64" spans="1:6" ht="14.25" x14ac:dyDescent="0.2">
      <c r="A64" s="89"/>
      <c r="B64" s="98"/>
      <c r="C64" s="104" t="s">
        <v>322</v>
      </c>
      <c r="D64" s="105" t="s">
        <v>323</v>
      </c>
      <c r="E64" s="94"/>
      <c r="F64" s="94"/>
    </row>
    <row r="65" spans="1:6" ht="14.25" x14ac:dyDescent="0.2">
      <c r="A65" s="89"/>
      <c r="B65" s="106"/>
      <c r="C65" s="107">
        <v>5.5</v>
      </c>
      <c r="D65" s="108">
        <v>350</v>
      </c>
      <c r="E65" s="109"/>
      <c r="F65" s="109"/>
    </row>
    <row r="66" spans="1:6" ht="14.25" x14ac:dyDescent="0.2">
      <c r="A66" s="90"/>
      <c r="B66" s="99"/>
      <c r="C66" s="107">
        <v>33</v>
      </c>
      <c r="D66" s="108">
        <v>200</v>
      </c>
      <c r="E66" s="94"/>
      <c r="F66" s="94"/>
    </row>
    <row r="67" spans="1:6" ht="14.25" x14ac:dyDescent="0.2">
      <c r="A67" s="90"/>
      <c r="B67" s="110"/>
      <c r="C67" s="111"/>
      <c r="D67" s="111"/>
      <c r="E67" s="111"/>
      <c r="F67" s="90"/>
    </row>
    <row r="68" spans="1:6" ht="15" x14ac:dyDescent="0.2">
      <c r="A68" s="112"/>
      <c r="B68" s="113" t="s">
        <v>19</v>
      </c>
      <c r="C68" s="113"/>
      <c r="D68" s="71"/>
      <c r="E68" s="114">
        <v>8525</v>
      </c>
      <c r="F68" s="115"/>
    </row>
    <row r="69" spans="1:6" ht="15" x14ac:dyDescent="0.2">
      <c r="A69" s="112"/>
      <c r="B69" s="116" t="s">
        <v>50</v>
      </c>
      <c r="C69" s="117"/>
      <c r="D69" s="71"/>
      <c r="E69" s="118">
        <v>25</v>
      </c>
      <c r="F69" s="118"/>
    </row>
    <row r="70" spans="1:6" ht="15" x14ac:dyDescent="0.2">
      <c r="A70" s="112"/>
      <c r="B70" s="119" t="s">
        <v>325</v>
      </c>
      <c r="C70" s="117"/>
      <c r="D70" s="71"/>
      <c r="E70" s="118">
        <v>0</v>
      </c>
      <c r="F70" s="118"/>
    </row>
    <row r="71" spans="1:6" ht="15" x14ac:dyDescent="0.2">
      <c r="A71" s="112"/>
      <c r="B71" s="119" t="s">
        <v>17</v>
      </c>
      <c r="C71" s="117"/>
      <c r="D71" s="71"/>
      <c r="E71" s="118">
        <v>0</v>
      </c>
      <c r="F71" s="118"/>
    </row>
    <row r="72" spans="1:6" ht="15" x14ac:dyDescent="0.2">
      <c r="A72" s="112"/>
      <c r="B72" s="70" t="s">
        <v>18</v>
      </c>
      <c r="C72" s="113"/>
      <c r="D72" s="71"/>
      <c r="E72" s="120">
        <v>8550</v>
      </c>
      <c r="F72" s="120"/>
    </row>
    <row r="73" spans="1:6" ht="15" x14ac:dyDescent="0.2">
      <c r="A73" s="112"/>
      <c r="B73" s="117" t="s">
        <v>5</v>
      </c>
      <c r="C73" s="121">
        <v>0.05</v>
      </c>
      <c r="D73" s="117"/>
      <c r="E73" s="122">
        <v>427.5</v>
      </c>
      <c r="F73" s="122"/>
    </row>
    <row r="74" spans="1:6" ht="15" x14ac:dyDescent="0.2">
      <c r="A74" s="112"/>
      <c r="B74" s="123" t="s">
        <v>4</v>
      </c>
      <c r="C74" s="124">
        <v>9.9750000000000005E-2</v>
      </c>
      <c r="D74" s="117"/>
      <c r="E74" s="125">
        <v>852.86</v>
      </c>
      <c r="F74" s="122"/>
    </row>
    <row r="75" spans="1:6" ht="15" x14ac:dyDescent="0.2">
      <c r="A75" s="112"/>
      <c r="B75" s="126"/>
      <c r="C75" s="73"/>
      <c r="D75" s="71"/>
      <c r="E75" s="72"/>
      <c r="F75" s="127"/>
    </row>
    <row r="76" spans="1:6" ht="15.75" thickBot="1" x14ac:dyDescent="0.25">
      <c r="A76" s="112"/>
      <c r="B76" s="128" t="s">
        <v>20</v>
      </c>
      <c r="C76" s="113"/>
      <c r="D76" s="129"/>
      <c r="E76" s="130">
        <v>9830.36</v>
      </c>
      <c r="F76" s="131"/>
    </row>
    <row r="77" spans="1:6" ht="15.75" thickTop="1" x14ac:dyDescent="0.2">
      <c r="A77" s="112"/>
      <c r="B77" s="123"/>
      <c r="C77" s="123"/>
      <c r="D77" s="123"/>
      <c r="E77" s="132"/>
      <c r="F77" s="133"/>
    </row>
    <row r="78" spans="1:6" ht="15" x14ac:dyDescent="0.2">
      <c r="A78" s="112"/>
      <c r="B78" s="126" t="s">
        <v>22</v>
      </c>
      <c r="C78" s="123"/>
      <c r="D78" s="71"/>
      <c r="E78" s="72">
        <v>0</v>
      </c>
      <c r="F78" s="127"/>
    </row>
    <row r="79" spans="1:6" ht="15" x14ac:dyDescent="0.2">
      <c r="A79" s="112"/>
      <c r="B79" s="134"/>
      <c r="C79" s="133"/>
      <c r="D79" s="135"/>
      <c r="E79" s="136"/>
      <c r="F79" s="135"/>
    </row>
    <row r="80" spans="1:6" ht="15" x14ac:dyDescent="0.2">
      <c r="A80" s="73"/>
      <c r="B80" s="199" t="s">
        <v>21</v>
      </c>
      <c r="C80" s="200"/>
      <c r="D80" s="137"/>
      <c r="E80" s="138">
        <v>9830.36</v>
      </c>
      <c r="F80" s="139"/>
    </row>
    <row r="81" spans="1:6" ht="15" x14ac:dyDescent="0.2">
      <c r="A81" s="73"/>
      <c r="B81" s="73"/>
      <c r="C81" s="73"/>
      <c r="D81" s="140"/>
      <c r="E81" s="139"/>
      <c r="F81" s="139"/>
    </row>
    <row r="82" spans="1:6" x14ac:dyDescent="0.2">
      <c r="A82" s="141"/>
      <c r="B82" s="201"/>
      <c r="C82" s="202"/>
      <c r="D82" s="203"/>
      <c r="E82" s="203"/>
      <c r="F82" s="142"/>
    </row>
    <row r="83" spans="1:6" ht="14.25" x14ac:dyDescent="0.2">
      <c r="A83" s="204" t="s">
        <v>131</v>
      </c>
      <c r="B83" s="204"/>
      <c r="C83" s="204"/>
      <c r="D83" s="205"/>
      <c r="E83" s="205"/>
      <c r="F83" s="65"/>
    </row>
    <row r="84" spans="1:6" ht="14.25" x14ac:dyDescent="0.2">
      <c r="A84" s="206" t="s">
        <v>132</v>
      </c>
      <c r="B84" s="206"/>
      <c r="C84" s="206"/>
      <c r="D84" s="207"/>
      <c r="E84" s="207"/>
      <c r="F84" s="145"/>
    </row>
    <row r="85" spans="1:6" ht="14.25" x14ac:dyDescent="0.2">
      <c r="A85" s="143"/>
      <c r="B85" s="143"/>
      <c r="C85" s="143"/>
      <c r="D85" s="144"/>
      <c r="E85" s="144"/>
      <c r="F85" s="145"/>
    </row>
    <row r="86" spans="1:6" ht="14.25" x14ac:dyDescent="0.2">
      <c r="A86" s="143"/>
      <c r="B86" s="143"/>
      <c r="C86" s="143"/>
      <c r="D86" s="144"/>
      <c r="E86" s="144"/>
      <c r="F86" s="145"/>
    </row>
    <row r="87" spans="1:6" ht="15" x14ac:dyDescent="0.2">
      <c r="A87" s="191" t="s">
        <v>8</v>
      </c>
      <c r="B87" s="191"/>
      <c r="C87" s="191"/>
      <c r="D87" s="191"/>
      <c r="E87" s="191"/>
      <c r="F87" s="191"/>
    </row>
    <row r="88" spans="1:6" ht="15" x14ac:dyDescent="0.2">
      <c r="A88" s="73"/>
      <c r="B88" s="196"/>
      <c r="C88" s="196"/>
      <c r="D88" s="197"/>
      <c r="E88" s="197"/>
      <c r="F88" s="145"/>
    </row>
  </sheetData>
  <mergeCells count="7">
    <mergeCell ref="B88:E88"/>
    <mergeCell ref="A30:E30"/>
    <mergeCell ref="B80:C80"/>
    <mergeCell ref="B82:E82"/>
    <mergeCell ref="A83:E83"/>
    <mergeCell ref="A84:E84"/>
    <mergeCell ref="A87:F87"/>
  </mergeCells>
  <dataValidations count="2">
    <dataValidation type="list" operator="lessThan" allowBlank="1" showInputMessage="1" sqref="B34 B36 B38" xr:uid="{082B8121-E288-4971-9AC2-4E34494065DE}">
      <formula1>dnrServices</formula1>
    </dataValidation>
    <dataValidation type="list" allowBlank="1" showInputMessage="1" showErrorMessage="1" sqref="B79:C79 B12:C20 B77:C77" xr:uid="{3D36C496-3923-4DC9-BB12-4C9C6EB84EF2}">
      <formula1>Liste_Activités</formula1>
    </dataValidation>
  </dataValidation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691-7A19-482A-AC06-A167720ACC0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326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328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9" t="s">
        <v>0</v>
      </c>
      <c r="B30" s="209"/>
      <c r="C30" s="209"/>
      <c r="D30" s="209"/>
      <c r="E30" s="209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329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331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332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333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330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334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330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335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330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336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330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337</v>
      </c>
      <c r="C48" s="156"/>
      <c r="D48" s="157"/>
      <c r="E48" s="157"/>
      <c r="F48" s="157"/>
    </row>
    <row r="49" spans="1:6" ht="14.25" customHeight="1" x14ac:dyDescent="0.2">
      <c r="A49" s="89"/>
      <c r="B49" s="155" t="s">
        <v>330</v>
      </c>
      <c r="C49" s="156"/>
      <c r="D49" s="157"/>
      <c r="E49" s="157"/>
      <c r="F49" s="157"/>
    </row>
    <row r="50" spans="1:6" ht="14.25" customHeight="1" x14ac:dyDescent="0.2">
      <c r="A50" s="89"/>
      <c r="B50" s="155" t="s">
        <v>338</v>
      </c>
      <c r="C50" s="159"/>
      <c r="D50" s="159"/>
      <c r="E50" s="157"/>
      <c r="F50" s="157"/>
    </row>
    <row r="51" spans="1:6" ht="14.25" customHeight="1" x14ac:dyDescent="0.2">
      <c r="A51" s="89"/>
      <c r="B51" s="155" t="s">
        <v>330</v>
      </c>
      <c r="C51" s="156"/>
      <c r="D51" s="157"/>
      <c r="E51" s="157"/>
      <c r="F51" s="157"/>
    </row>
    <row r="52" spans="1:6" ht="14.25" customHeight="1" x14ac:dyDescent="0.2">
      <c r="A52" s="89"/>
      <c r="B52" s="155" t="s">
        <v>296</v>
      </c>
      <c r="C52" s="156"/>
      <c r="D52" s="157"/>
      <c r="E52" s="157"/>
      <c r="F52" s="157"/>
    </row>
    <row r="53" spans="1:6" ht="14.25" customHeight="1" x14ac:dyDescent="0.2">
      <c r="A53" s="89"/>
      <c r="B53" s="155" t="s">
        <v>330</v>
      </c>
      <c r="C53" s="156"/>
      <c r="D53" s="157"/>
      <c r="E53" s="157"/>
      <c r="F53" s="157"/>
    </row>
    <row r="54" spans="1:6" ht="14.25" customHeight="1" x14ac:dyDescent="0.2">
      <c r="A54" s="89"/>
      <c r="B54" s="155" t="s">
        <v>339</v>
      </c>
      <c r="C54" s="156"/>
      <c r="D54" s="157"/>
      <c r="E54" s="157"/>
      <c r="F54" s="157"/>
    </row>
    <row r="55" spans="1:6" ht="14.25" customHeight="1" x14ac:dyDescent="0.2">
      <c r="A55" s="89"/>
      <c r="B55" s="155" t="s">
        <v>330</v>
      </c>
      <c r="C55" s="156"/>
      <c r="D55" s="157"/>
      <c r="E55" s="157"/>
      <c r="F55" s="157"/>
    </row>
    <row r="56" spans="1:6" ht="14.25" customHeight="1" x14ac:dyDescent="0.2">
      <c r="A56" s="89"/>
      <c r="B56" s="155" t="s">
        <v>340</v>
      </c>
      <c r="C56" s="156"/>
      <c r="D56" s="157"/>
      <c r="E56" s="157"/>
      <c r="F56" s="157"/>
    </row>
    <row r="57" spans="1:6" ht="14.25" customHeight="1" x14ac:dyDescent="0.2">
      <c r="A57" s="89"/>
      <c r="B57" s="155" t="s">
        <v>330</v>
      </c>
      <c r="C57" s="156"/>
      <c r="D57" s="157"/>
      <c r="E57" s="157"/>
      <c r="F57" s="157"/>
    </row>
    <row r="58" spans="1:6" ht="14.25" customHeight="1" x14ac:dyDescent="0.2">
      <c r="A58" s="89"/>
      <c r="B58" s="155" t="s">
        <v>341</v>
      </c>
      <c r="C58" s="156"/>
      <c r="D58" s="157"/>
      <c r="E58" s="157"/>
      <c r="F58" s="157"/>
    </row>
    <row r="59" spans="1:6" ht="14.25" customHeight="1" x14ac:dyDescent="0.2">
      <c r="A59" s="89"/>
      <c r="B59" s="155" t="s">
        <v>330</v>
      </c>
      <c r="C59" s="156"/>
      <c r="D59" s="157"/>
      <c r="E59" s="157"/>
      <c r="F59" s="157"/>
    </row>
    <row r="60" spans="1:6" ht="14.25" customHeight="1" x14ac:dyDescent="0.2">
      <c r="A60" s="89"/>
      <c r="B60" s="155" t="s">
        <v>342</v>
      </c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60"/>
      <c r="C62" s="156"/>
      <c r="D62" s="157"/>
      <c r="E62" s="157"/>
      <c r="F62" s="157"/>
    </row>
    <row r="63" spans="1:6" ht="14.25" customHeight="1" x14ac:dyDescent="0.2">
      <c r="A63" s="89"/>
      <c r="B63" s="161"/>
      <c r="C63" s="162"/>
      <c r="D63" s="163"/>
      <c r="E63" s="157"/>
      <c r="F63" s="157"/>
    </row>
    <row r="64" spans="1:6" ht="14.25" customHeight="1" x14ac:dyDescent="0.2">
      <c r="A64" s="89"/>
      <c r="B64" s="161"/>
      <c r="C64" s="107"/>
      <c r="D64" s="108"/>
      <c r="E64" s="157"/>
      <c r="F64" s="157"/>
    </row>
    <row r="65" spans="1:6" ht="14.25" customHeight="1" x14ac:dyDescent="0.2">
      <c r="A65" s="89"/>
      <c r="B65" s="160"/>
      <c r="C65" s="164" t="s">
        <v>322</v>
      </c>
      <c r="D65" s="165" t="s">
        <v>323</v>
      </c>
      <c r="E65" s="157"/>
      <c r="F65" s="157"/>
    </row>
    <row r="66" spans="1:6" ht="14.25" customHeight="1" x14ac:dyDescent="0.2">
      <c r="A66" s="89"/>
      <c r="B66" s="166"/>
      <c r="C66" s="107">
        <v>39</v>
      </c>
      <c r="D66" s="108">
        <v>200</v>
      </c>
      <c r="E66" s="167"/>
      <c r="F66" s="167"/>
    </row>
    <row r="67" spans="1:6" ht="14.25" customHeight="1" x14ac:dyDescent="0.2">
      <c r="A67" s="89"/>
      <c r="B67" s="161"/>
      <c r="C67" s="168">
        <v>0</v>
      </c>
      <c r="D67" s="169">
        <v>350</v>
      </c>
      <c r="E67" s="157"/>
      <c r="F67" s="157"/>
    </row>
    <row r="68" spans="1:6" ht="13.5" customHeight="1" x14ac:dyDescent="0.2">
      <c r="A68" s="89"/>
      <c r="B68" s="170"/>
      <c r="C68" s="171">
        <v>0</v>
      </c>
      <c r="D68" s="172">
        <v>100</v>
      </c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7800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7800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390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778.05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8968.0499999999993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0" t="s">
        <v>21</v>
      </c>
      <c r="C81" s="211"/>
      <c r="D81" s="175"/>
      <c r="E81" s="176">
        <v>8968.0499999999993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1"/>
      <c r="C83" s="202"/>
      <c r="D83" s="202"/>
      <c r="E83" s="202"/>
      <c r="F83" s="177"/>
    </row>
    <row r="84" spans="1:6" ht="15.95" customHeight="1" x14ac:dyDescent="0.2">
      <c r="A84" s="204" t="s">
        <v>131</v>
      </c>
      <c r="B84" s="204"/>
      <c r="C84" s="204"/>
      <c r="D84" s="204"/>
      <c r="E84" s="204"/>
      <c r="F84" s="126"/>
    </row>
    <row r="85" spans="1:6" ht="15.95" customHeight="1" x14ac:dyDescent="0.2">
      <c r="A85" s="206" t="s">
        <v>132</v>
      </c>
      <c r="B85" s="206"/>
      <c r="C85" s="206"/>
      <c r="D85" s="206"/>
      <c r="E85" s="206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2A9-508B-4EBF-846B-1E1BCCA0361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343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344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9" t="s">
        <v>0</v>
      </c>
      <c r="B30" s="209"/>
      <c r="C30" s="209"/>
      <c r="D30" s="209"/>
      <c r="E30" s="209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345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346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347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348</v>
      </c>
      <c r="C40" s="158"/>
      <c r="D40" s="157"/>
      <c r="E40" s="157"/>
      <c r="F40" s="157"/>
    </row>
    <row r="41" spans="1:6" ht="14.25" customHeight="1" x14ac:dyDescent="0.2">
      <c r="A41" s="89"/>
      <c r="B41" s="155"/>
      <c r="C41" s="156"/>
      <c r="D41" s="157"/>
      <c r="E41" s="157"/>
      <c r="F41" s="157"/>
    </row>
    <row r="42" spans="1:6" ht="14.25" customHeight="1" x14ac:dyDescent="0.2">
      <c r="A42" s="89"/>
      <c r="B42" s="155"/>
      <c r="C42" s="156"/>
      <c r="D42" s="157"/>
      <c r="E42" s="157"/>
      <c r="F42" s="157"/>
    </row>
    <row r="43" spans="1:6" ht="14.25" customHeight="1" x14ac:dyDescent="0.2">
      <c r="A43" s="89"/>
      <c r="B43" s="155"/>
      <c r="C43" s="156"/>
      <c r="D43" s="157"/>
      <c r="E43" s="157"/>
      <c r="F43" s="157"/>
    </row>
    <row r="44" spans="1:6" ht="14.25" customHeight="1" x14ac:dyDescent="0.2">
      <c r="A44" s="89"/>
      <c r="B44" s="155"/>
      <c r="C44" s="156"/>
      <c r="D44" s="157"/>
      <c r="E44" s="157"/>
      <c r="F44" s="157"/>
    </row>
    <row r="45" spans="1:6" ht="14.25" customHeight="1" x14ac:dyDescent="0.2">
      <c r="A45" s="89"/>
      <c r="B45" s="155"/>
      <c r="C45" s="156"/>
      <c r="D45" s="157"/>
      <c r="E45" s="157"/>
      <c r="F45" s="157"/>
    </row>
    <row r="46" spans="1:6" ht="14.25" customHeight="1" x14ac:dyDescent="0.2">
      <c r="A46" s="89"/>
      <c r="B46" s="155"/>
      <c r="C46" s="156"/>
      <c r="D46" s="157"/>
      <c r="E46" s="157"/>
      <c r="F46" s="157"/>
    </row>
    <row r="47" spans="1:6" ht="14.25" customHeight="1" x14ac:dyDescent="0.2">
      <c r="A47" s="89"/>
      <c r="B47" s="155"/>
      <c r="C47" s="156"/>
      <c r="D47" s="157"/>
      <c r="E47" s="157"/>
      <c r="F47" s="157"/>
    </row>
    <row r="48" spans="1:6" ht="14.25" customHeight="1" x14ac:dyDescent="0.2">
      <c r="A48" s="89"/>
      <c r="B48" s="155"/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180">
        <v>48</v>
      </c>
      <c r="D65" s="181">
        <v>200</v>
      </c>
      <c r="E65" s="157"/>
      <c r="F65" s="157"/>
    </row>
    <row r="66" spans="1:6" ht="14.25" customHeight="1" x14ac:dyDescent="0.2">
      <c r="A66" s="89"/>
      <c r="B66" s="155"/>
      <c r="C66" s="107">
        <v>4.25</v>
      </c>
      <c r="D66" s="108">
        <v>350</v>
      </c>
      <c r="E66" s="167"/>
      <c r="F66" s="167"/>
    </row>
    <row r="67" spans="1:6" ht="14.25" customHeight="1" x14ac:dyDescent="0.2">
      <c r="A67" s="89"/>
      <c r="B67" s="179"/>
      <c r="C67" s="107">
        <v>0</v>
      </c>
      <c r="D67" s="108">
        <v>100</v>
      </c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11087.5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85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11172.5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558.63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1114.46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12845.59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0" t="s">
        <v>21</v>
      </c>
      <c r="C81" s="211"/>
      <c r="D81" s="175"/>
      <c r="E81" s="176">
        <v>12845.59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1"/>
      <c r="C83" s="202"/>
      <c r="D83" s="202"/>
      <c r="E83" s="202"/>
      <c r="F83" s="177"/>
    </row>
    <row r="84" spans="1:6" ht="15.95" customHeight="1" x14ac:dyDescent="0.2">
      <c r="A84" s="204" t="s">
        <v>131</v>
      </c>
      <c r="B84" s="204"/>
      <c r="C84" s="204"/>
      <c r="D84" s="204"/>
      <c r="E84" s="204"/>
      <c r="F84" s="126"/>
    </row>
    <row r="85" spans="1:6" ht="15.95" customHeight="1" x14ac:dyDescent="0.2">
      <c r="A85" s="206" t="s">
        <v>132</v>
      </c>
      <c r="B85" s="206"/>
      <c r="C85" s="206"/>
      <c r="D85" s="206"/>
      <c r="E85" s="206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2:F99"/>
  <sheetViews>
    <sheetView view="pageBreakPreview" topLeftCell="A25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51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52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9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56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57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58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14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67</v>
      </c>
      <c r="C51" s="186"/>
      <c r="D51" s="186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48"/>
      <c r="C53" s="48"/>
      <c r="D53" s="48"/>
      <c r="E53" s="34"/>
      <c r="F53" s="27"/>
    </row>
    <row r="54" spans="1:6" ht="14.25" x14ac:dyDescent="0.2">
      <c r="A54" s="27"/>
      <c r="B54" s="186" t="s">
        <v>68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 t="s">
        <v>70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 t="s">
        <v>69</v>
      </c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4.25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186"/>
      <c r="C75" s="186"/>
      <c r="D75" s="186"/>
      <c r="E75" s="34"/>
      <c r="F75" s="27"/>
    </row>
    <row r="76" spans="1:6" ht="13.5" customHeight="1" x14ac:dyDescent="0.2">
      <c r="A76" s="27"/>
      <c r="B76" s="31" t="s">
        <v>19</v>
      </c>
      <c r="C76" s="32"/>
      <c r="D76" s="32"/>
      <c r="E76" s="35">
        <f>9*190</f>
        <v>1710</v>
      </c>
      <c r="F76" s="27"/>
    </row>
    <row r="77" spans="1:6" ht="13.5" customHeight="1" x14ac:dyDescent="0.2">
      <c r="A77" s="27"/>
      <c r="B77" s="40" t="s">
        <v>50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40" t="s">
        <v>17</v>
      </c>
      <c r="C78" s="32"/>
      <c r="D78" s="32"/>
      <c r="E78" s="36">
        <v>0</v>
      </c>
      <c r="F78" s="27"/>
    </row>
    <row r="79" spans="1:6" ht="13.5" customHeight="1" x14ac:dyDescent="0.2">
      <c r="A79" s="27"/>
      <c r="B79" s="31" t="s">
        <v>18</v>
      </c>
      <c r="C79" s="32"/>
      <c r="D79" s="32"/>
      <c r="E79" s="35">
        <f>SUM(E76:E78)</f>
        <v>1710</v>
      </c>
      <c r="F79" s="27"/>
    </row>
    <row r="80" spans="1:6" ht="13.5" customHeight="1" x14ac:dyDescent="0.2">
      <c r="A80" s="27"/>
      <c r="B80" s="32" t="s">
        <v>5</v>
      </c>
      <c r="C80" s="37">
        <v>0.05</v>
      </c>
      <c r="D80" s="32"/>
      <c r="E80" s="41">
        <f>ROUND(E79*C80,2)</f>
        <v>85.5</v>
      </c>
      <c r="F80" s="27"/>
    </row>
    <row r="81" spans="1:6" ht="13.5" customHeight="1" x14ac:dyDescent="0.2">
      <c r="A81" s="27"/>
      <c r="B81" s="32" t="s">
        <v>4</v>
      </c>
      <c r="C81" s="37">
        <v>9.5000000000000001E-2</v>
      </c>
      <c r="D81" s="32"/>
      <c r="E81" s="42">
        <f>ROUND((E79+E80)*C81,2)</f>
        <v>170.57</v>
      </c>
      <c r="F81" s="27"/>
    </row>
    <row r="82" spans="1:6" ht="13.5" customHeight="1" x14ac:dyDescent="0.2">
      <c r="A82" s="27"/>
      <c r="B82" s="32"/>
      <c r="C82" s="32"/>
      <c r="D82" s="32"/>
      <c r="E82" s="38"/>
      <c r="F82" s="27"/>
    </row>
    <row r="83" spans="1:6" ht="16.5" customHeight="1" thickBot="1" x14ac:dyDescent="0.25">
      <c r="A83" s="27"/>
      <c r="B83" s="31" t="s">
        <v>20</v>
      </c>
      <c r="C83" s="32"/>
      <c r="D83" s="32"/>
      <c r="E83" s="39">
        <f>SUM(E79:E81)</f>
        <v>1966.07</v>
      </c>
      <c r="F83" s="27"/>
    </row>
    <row r="84" spans="1:6" ht="15.75" thickTop="1" x14ac:dyDescent="0.2">
      <c r="A84" s="27"/>
      <c r="B84" s="189"/>
      <c r="C84" s="189"/>
      <c r="D84" s="189"/>
      <c r="E84" s="43"/>
      <c r="F84" s="27"/>
    </row>
    <row r="85" spans="1:6" ht="15" x14ac:dyDescent="0.2">
      <c r="A85" s="27"/>
      <c r="B85" s="188" t="s">
        <v>22</v>
      </c>
      <c r="C85" s="188"/>
      <c r="D85" s="188"/>
      <c r="E85" s="43">
        <v>0</v>
      </c>
      <c r="F85" s="27"/>
    </row>
    <row r="86" spans="1:6" ht="15" x14ac:dyDescent="0.2">
      <c r="A86" s="27"/>
      <c r="B86" s="189"/>
      <c r="C86" s="189"/>
      <c r="D86" s="189"/>
      <c r="E86" s="43"/>
      <c r="F86" s="27"/>
    </row>
    <row r="87" spans="1:6" ht="19.5" customHeight="1" x14ac:dyDescent="0.2">
      <c r="A87" s="27"/>
      <c r="B87" s="44" t="s">
        <v>21</v>
      </c>
      <c r="C87" s="45"/>
      <c r="D87" s="45"/>
      <c r="E87" s="46">
        <f>E83-E85</f>
        <v>1966.07</v>
      </c>
      <c r="F87" s="27"/>
    </row>
    <row r="88" spans="1:6" ht="13.5" customHeight="1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184"/>
      <c r="C90" s="184"/>
      <c r="D90" s="184"/>
      <c r="E90" s="184"/>
      <c r="F90" s="27"/>
    </row>
    <row r="91" spans="1:6" ht="14.25" x14ac:dyDescent="0.2">
      <c r="A91" s="192" t="s">
        <v>23</v>
      </c>
      <c r="B91" s="192"/>
      <c r="C91" s="192"/>
      <c r="D91" s="192"/>
      <c r="E91" s="192"/>
      <c r="F91" s="192"/>
    </row>
    <row r="92" spans="1:6" ht="14.25" x14ac:dyDescent="0.2">
      <c r="A92" s="190" t="s">
        <v>7</v>
      </c>
      <c r="B92" s="190"/>
      <c r="C92" s="190"/>
      <c r="D92" s="190"/>
      <c r="E92" s="190"/>
      <c r="F92" s="190"/>
    </row>
    <row r="93" spans="1:6" x14ac:dyDescent="0.2">
      <c r="A93" s="27"/>
      <c r="B93" s="27"/>
      <c r="C93" s="27"/>
      <c r="D93" s="27"/>
      <c r="E93" s="27"/>
      <c r="F93" s="27"/>
    </row>
    <row r="94" spans="1:6" x14ac:dyDescent="0.2">
      <c r="A94" s="27"/>
      <c r="B94" s="185"/>
      <c r="C94" s="185"/>
      <c r="D94" s="185"/>
      <c r="E94" s="185"/>
      <c r="F94" s="27"/>
    </row>
    <row r="95" spans="1:6" ht="15" x14ac:dyDescent="0.2">
      <c r="A95" s="191" t="s">
        <v>8</v>
      </c>
      <c r="B95" s="191"/>
      <c r="C95" s="191"/>
      <c r="D95" s="191"/>
      <c r="E95" s="191"/>
      <c r="F95" s="191"/>
    </row>
    <row r="97" spans="2:4" ht="39.75" customHeight="1" x14ac:dyDescent="0.2">
      <c r="B97" s="182"/>
      <c r="C97" s="183"/>
      <c r="D97" s="183"/>
    </row>
    <row r="98" spans="2:4" ht="13.5" customHeight="1" x14ac:dyDescent="0.2"/>
    <row r="99" spans="2:4" x14ac:dyDescent="0.2">
      <c r="B99" s="19"/>
      <c r="C99" s="19"/>
      <c r="D99" s="19"/>
    </row>
  </sheetData>
  <mergeCells count="50">
    <mergeCell ref="A95:F95"/>
    <mergeCell ref="B97:D97"/>
    <mergeCell ref="B85:D85"/>
    <mergeCell ref="B86:D86"/>
    <mergeCell ref="B90:E90"/>
    <mergeCell ref="A91:F91"/>
    <mergeCell ref="A92:F92"/>
    <mergeCell ref="B94:E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64:D64"/>
    <mergeCell ref="B51:D51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4:B86 B12:B20 B34:B75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DBCA-EF6F-4B9C-9CEB-7481C3514C3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349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350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9" t="s">
        <v>0</v>
      </c>
      <c r="B30" s="209"/>
      <c r="C30" s="209"/>
      <c r="D30" s="209"/>
      <c r="E30" s="209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351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352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353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354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330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355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330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356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330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357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330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358</v>
      </c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180">
        <v>25</v>
      </c>
      <c r="D65" s="181">
        <v>200</v>
      </c>
      <c r="E65" s="157"/>
      <c r="F65" s="157"/>
    </row>
    <row r="66" spans="1:6" ht="14.25" customHeight="1" x14ac:dyDescent="0.2">
      <c r="A66" s="89"/>
      <c r="B66" s="155"/>
      <c r="C66" s="107">
        <v>1.25</v>
      </c>
      <c r="D66" s="108">
        <v>400</v>
      </c>
      <c r="E66" s="167"/>
      <c r="F66" s="167"/>
    </row>
    <row r="67" spans="1:6" ht="14.25" customHeight="1" x14ac:dyDescent="0.2">
      <c r="A67" s="89"/>
      <c r="B67" s="179"/>
      <c r="C67" s="107"/>
      <c r="D67" s="108"/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5500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5500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275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548.63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6323.63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0" t="s">
        <v>21</v>
      </c>
      <c r="C81" s="211"/>
      <c r="D81" s="175"/>
      <c r="E81" s="176">
        <v>6323.63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1"/>
      <c r="C83" s="202"/>
      <c r="D83" s="202"/>
      <c r="E83" s="202"/>
      <c r="F83" s="177"/>
    </row>
    <row r="84" spans="1:6" ht="15.95" customHeight="1" x14ac:dyDescent="0.2">
      <c r="A84" s="204" t="s">
        <v>131</v>
      </c>
      <c r="B84" s="204"/>
      <c r="C84" s="204"/>
      <c r="D84" s="204"/>
      <c r="E84" s="204"/>
      <c r="F84" s="126"/>
    </row>
    <row r="85" spans="1:6" ht="15.95" customHeight="1" x14ac:dyDescent="0.2">
      <c r="A85" s="206" t="s">
        <v>132</v>
      </c>
      <c r="B85" s="206"/>
      <c r="C85" s="206"/>
      <c r="D85" s="206"/>
      <c r="E85" s="206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7E30-8472-4DEB-ADAC-8DD4D562C27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212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359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0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360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9" t="s">
        <v>0</v>
      </c>
      <c r="B30" s="209"/>
      <c r="C30" s="209"/>
      <c r="D30" s="209"/>
      <c r="E30" s="209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361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362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363</v>
      </c>
      <c r="C38" s="156"/>
      <c r="D38" s="157"/>
      <c r="E38" s="157"/>
      <c r="F38" s="157"/>
    </row>
    <row r="39" spans="1:6" ht="14.25" customHeight="1" x14ac:dyDescent="0.2">
      <c r="A39" s="89"/>
      <c r="B39" s="155"/>
      <c r="C39" s="156"/>
      <c r="D39" s="157"/>
      <c r="E39" s="157"/>
      <c r="F39" s="157"/>
    </row>
    <row r="40" spans="1:6" ht="14.25" customHeight="1" x14ac:dyDescent="0.2">
      <c r="A40" s="89"/>
      <c r="B40" s="155"/>
      <c r="C40" s="158"/>
      <c r="D40" s="157"/>
      <c r="E40" s="157"/>
      <c r="F40" s="157"/>
    </row>
    <row r="41" spans="1:6" ht="14.25" customHeight="1" x14ac:dyDescent="0.2">
      <c r="A41" s="89"/>
      <c r="B41" s="155"/>
      <c r="C41" s="156"/>
      <c r="D41" s="157"/>
      <c r="E41" s="157"/>
      <c r="F41" s="157"/>
    </row>
    <row r="42" spans="1:6" ht="14.25" customHeight="1" x14ac:dyDescent="0.2">
      <c r="A42" s="89"/>
      <c r="B42" s="155"/>
      <c r="C42" s="156"/>
      <c r="D42" s="157"/>
      <c r="E42" s="157"/>
      <c r="F42" s="157"/>
    </row>
    <row r="43" spans="1:6" ht="14.25" customHeight="1" x14ac:dyDescent="0.2">
      <c r="A43" s="89"/>
      <c r="B43" s="155"/>
      <c r="C43" s="156"/>
      <c r="D43" s="157"/>
      <c r="E43" s="157"/>
      <c r="F43" s="157"/>
    </row>
    <row r="44" spans="1:6" ht="14.25" customHeight="1" x14ac:dyDescent="0.2">
      <c r="A44" s="89"/>
      <c r="B44" s="155"/>
      <c r="C44" s="156"/>
      <c r="D44" s="157"/>
      <c r="E44" s="157"/>
      <c r="F44" s="157"/>
    </row>
    <row r="45" spans="1:6" ht="14.25" customHeight="1" x14ac:dyDescent="0.2">
      <c r="A45" s="89"/>
      <c r="B45" s="155"/>
      <c r="C45" s="156"/>
      <c r="D45" s="157"/>
      <c r="E45" s="157"/>
      <c r="F45" s="157"/>
    </row>
    <row r="46" spans="1:6" ht="14.25" customHeight="1" x14ac:dyDescent="0.2">
      <c r="A46" s="89"/>
      <c r="B46" s="155"/>
      <c r="C46" s="156"/>
      <c r="D46" s="157"/>
      <c r="E46" s="157"/>
      <c r="F46" s="157"/>
    </row>
    <row r="47" spans="1:6" ht="14.25" customHeight="1" x14ac:dyDescent="0.2">
      <c r="A47" s="89"/>
      <c r="B47" s="155"/>
      <c r="C47" s="156"/>
      <c r="D47" s="157"/>
      <c r="E47" s="157"/>
      <c r="F47" s="157"/>
    </row>
    <row r="48" spans="1:6" ht="14.25" customHeight="1" x14ac:dyDescent="0.2">
      <c r="A48" s="89"/>
      <c r="B48" s="155"/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/>
      <c r="D64" s="105"/>
      <c r="E64" s="157"/>
      <c r="F64" s="157"/>
    </row>
    <row r="65" spans="1:6" ht="14.25" customHeight="1" x14ac:dyDescent="0.2">
      <c r="A65" s="89"/>
      <c r="B65" s="155"/>
      <c r="C65" s="164" t="s">
        <v>322</v>
      </c>
      <c r="D65" s="165" t="s">
        <v>323</v>
      </c>
      <c r="E65" s="157"/>
      <c r="F65" s="157"/>
    </row>
    <row r="66" spans="1:6" ht="14.25" customHeight="1" x14ac:dyDescent="0.2">
      <c r="A66" s="89"/>
      <c r="B66" s="155"/>
      <c r="C66" s="107">
        <v>9.5</v>
      </c>
      <c r="D66" s="108">
        <v>200</v>
      </c>
      <c r="E66" s="167"/>
      <c r="F66" s="167"/>
    </row>
    <row r="67" spans="1:6" ht="14.25" customHeight="1" x14ac:dyDescent="0.2">
      <c r="A67" s="89"/>
      <c r="B67" s="179"/>
      <c r="C67" s="168">
        <v>0</v>
      </c>
      <c r="D67" s="169">
        <v>100</v>
      </c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1900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1900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95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189.53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2184.5300000000002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0" t="s">
        <v>21</v>
      </c>
      <c r="C81" s="211"/>
      <c r="D81" s="175"/>
      <c r="E81" s="176">
        <v>2184.5300000000002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1"/>
      <c r="C83" s="202"/>
      <c r="D83" s="202"/>
      <c r="E83" s="202"/>
      <c r="F83" s="177"/>
    </row>
    <row r="84" spans="1:6" ht="15.95" customHeight="1" x14ac:dyDescent="0.2">
      <c r="A84" s="204" t="s">
        <v>131</v>
      </c>
      <c r="B84" s="204"/>
      <c r="C84" s="204"/>
      <c r="D84" s="204"/>
      <c r="E84" s="204"/>
      <c r="F84" s="126"/>
    </row>
    <row r="85" spans="1:6" ht="15.95" customHeight="1" x14ac:dyDescent="0.2">
      <c r="A85" s="206" t="s">
        <v>132</v>
      </c>
      <c r="B85" s="206"/>
      <c r="C85" s="206"/>
      <c r="D85" s="206"/>
      <c r="E85" s="206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73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74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28.5" customHeight="1" x14ac:dyDescent="0.2">
      <c r="A42" s="27"/>
      <c r="B42" s="186" t="s">
        <v>75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68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69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9*225</f>
        <v>2025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2025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101.25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201.99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2328.2399999999998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2328.2399999999998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49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63:D63"/>
    <mergeCell ref="B50:D5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A94:F94"/>
    <mergeCell ref="B96:D96"/>
    <mergeCell ref="B84:D84"/>
    <mergeCell ref="B85:D85"/>
    <mergeCell ref="B89:E89"/>
    <mergeCell ref="A90:F90"/>
    <mergeCell ref="A91:F91"/>
    <mergeCell ref="B93:E93"/>
  </mergeCells>
  <dataValidations count="1">
    <dataValidation type="list" allowBlank="1" showInputMessage="1" showErrorMessage="1" sqref="B83:B85 B34:B74 B12:B20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2:F98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79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28.5" x14ac:dyDescent="0.2">
      <c r="A39" s="27"/>
      <c r="B39" s="48" t="s">
        <v>78</v>
      </c>
      <c r="C39" s="48"/>
      <c r="D39" s="48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customHeight="1" x14ac:dyDescent="0.2">
      <c r="A42" s="27"/>
      <c r="B42" s="48" t="s">
        <v>69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80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6*225</f>
        <v>1350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1350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67.5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134.66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1552.16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1552.16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B96:D96"/>
    <mergeCell ref="B85:D85"/>
    <mergeCell ref="B89:E89"/>
    <mergeCell ref="A90:F90"/>
    <mergeCell ref="A91:F91"/>
    <mergeCell ref="B93:E93"/>
    <mergeCell ref="A94:F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0:D50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2:F98"/>
  <sheetViews>
    <sheetView view="pageBreakPreview" topLeftCell="A31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81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82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83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28.5" x14ac:dyDescent="0.2">
      <c r="A39" s="27"/>
      <c r="B39" s="48" t="s">
        <v>84</v>
      </c>
      <c r="C39" s="48"/>
      <c r="D39" s="48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customHeight="1" x14ac:dyDescent="0.2">
      <c r="A42" s="27"/>
      <c r="B42" s="48" t="s">
        <v>85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29.25" customHeight="1" x14ac:dyDescent="0.2">
      <c r="A45" s="27"/>
      <c r="B45" s="186" t="s">
        <v>86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87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48" t="s">
        <v>88</v>
      </c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90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 t="s">
        <v>91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 t="s">
        <v>89</v>
      </c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 t="s">
        <v>56</v>
      </c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 t="s">
        <v>92</v>
      </c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 t="s">
        <v>93</v>
      </c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 t="s">
        <v>69</v>
      </c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21*225</f>
        <v>4725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236.25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471.32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5432.57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5432.57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B38:D38"/>
    <mergeCell ref="A31:F31"/>
    <mergeCell ref="B34:D34"/>
    <mergeCell ref="B35:D35"/>
    <mergeCell ref="B36:D36"/>
    <mergeCell ref="B37:D37"/>
    <mergeCell ref="B54:D54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84:D84"/>
    <mergeCell ref="B85:D85"/>
    <mergeCell ref="A90:F90"/>
    <mergeCell ref="A91:F91"/>
    <mergeCell ref="B93:E93"/>
    <mergeCell ref="A94:F94"/>
    <mergeCell ref="B96:D96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2:F98"/>
  <sheetViews>
    <sheetView view="pageBreakPreview" topLeftCell="A28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94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95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7" t="s">
        <v>0</v>
      </c>
      <c r="B31" s="187"/>
      <c r="C31" s="187"/>
      <c r="D31" s="187"/>
      <c r="E31" s="187"/>
      <c r="F31" s="187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97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29.25" customHeight="1" x14ac:dyDescent="0.2">
      <c r="A39" s="27"/>
      <c r="B39" s="186" t="s">
        <v>100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99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103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65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28.5" customHeight="1" x14ac:dyDescent="0.2">
      <c r="A51" s="27"/>
      <c r="B51" s="186" t="s">
        <v>102</v>
      </c>
      <c r="C51" s="186"/>
      <c r="D51" s="186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101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 t="s">
        <v>96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 t="s">
        <v>98</v>
      </c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 t="s">
        <v>69</v>
      </c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17.5*225</f>
        <v>3937.5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3937.5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196.88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392.77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4527.1499999999996</v>
      </c>
      <c r="F82" s="27"/>
    </row>
    <row r="83" spans="1:6" ht="15.75" thickTop="1" x14ac:dyDescent="0.2">
      <c r="A83" s="27"/>
      <c r="B83" s="189"/>
      <c r="C83" s="189"/>
      <c r="D83" s="189"/>
      <c r="E83" s="43"/>
      <c r="F83" s="27"/>
    </row>
    <row r="84" spans="1:6" ht="15" x14ac:dyDescent="0.2">
      <c r="A84" s="27"/>
      <c r="B84" s="188" t="s">
        <v>22</v>
      </c>
      <c r="C84" s="188"/>
      <c r="D84" s="188"/>
      <c r="E84" s="43">
        <v>0</v>
      </c>
      <c r="F84" s="27"/>
    </row>
    <row r="85" spans="1:6" ht="15" x14ac:dyDescent="0.2">
      <c r="A85" s="27"/>
      <c r="B85" s="189"/>
      <c r="C85" s="189"/>
      <c r="D85" s="189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4527.1499999999996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4"/>
      <c r="C89" s="184"/>
      <c r="D89" s="184"/>
      <c r="E89" s="184"/>
      <c r="F89" s="27"/>
    </row>
    <row r="90" spans="1:6" ht="14.25" x14ac:dyDescent="0.2">
      <c r="A90" s="192" t="s">
        <v>23</v>
      </c>
      <c r="B90" s="192"/>
      <c r="C90" s="192"/>
      <c r="D90" s="192"/>
      <c r="E90" s="192"/>
      <c r="F90" s="192"/>
    </row>
    <row r="91" spans="1:6" ht="14.25" x14ac:dyDescent="0.2">
      <c r="A91" s="190" t="s">
        <v>7</v>
      </c>
      <c r="B91" s="190"/>
      <c r="C91" s="190"/>
      <c r="D91" s="190"/>
      <c r="E91" s="190"/>
      <c r="F91" s="190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5"/>
      <c r="C93" s="185"/>
      <c r="D93" s="185"/>
      <c r="E93" s="185"/>
      <c r="F93" s="27"/>
    </row>
    <row r="94" spans="1:6" ht="15" x14ac:dyDescent="0.2">
      <c r="A94" s="191" t="s">
        <v>8</v>
      </c>
      <c r="B94" s="191"/>
      <c r="C94" s="191"/>
      <c r="D94" s="191"/>
      <c r="E94" s="191"/>
      <c r="F94" s="191"/>
    </row>
    <row r="96" spans="1:6" ht="39.75" customHeight="1" x14ac:dyDescent="0.2">
      <c r="B96" s="182"/>
      <c r="C96" s="183"/>
      <c r="D96" s="183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A90:F90"/>
    <mergeCell ref="A91:F91"/>
    <mergeCell ref="B93:E93"/>
    <mergeCell ref="A94:F94"/>
    <mergeCell ref="B96:D96"/>
    <mergeCell ref="B66:D66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B60:D60"/>
    <mergeCell ref="B83:D83"/>
    <mergeCell ref="B84:D84"/>
    <mergeCell ref="B85:D8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47:D47"/>
    <mergeCell ref="B48:D48"/>
    <mergeCell ref="B49:D49"/>
    <mergeCell ref="B50:D50"/>
    <mergeCell ref="B53:D53"/>
    <mergeCell ref="B54:D54"/>
    <mergeCell ref="B51:D51"/>
    <mergeCell ref="B46:D46"/>
    <mergeCell ref="A31:F31"/>
    <mergeCell ref="B34:D34"/>
    <mergeCell ref="B35:D35"/>
    <mergeCell ref="B36:D36"/>
    <mergeCell ref="B41:D41"/>
    <mergeCell ref="B42:D42"/>
    <mergeCell ref="B37:D37"/>
    <mergeCell ref="B38:D38"/>
    <mergeCell ref="B40:D40"/>
    <mergeCell ref="B44:D44"/>
    <mergeCell ref="B45:D45"/>
    <mergeCell ref="B43:D43"/>
    <mergeCell ref="B39:D39"/>
  </mergeCells>
  <dataValidations count="1">
    <dataValidation type="list" allowBlank="1" showInputMessage="1" showErrorMessage="1" sqref="B83:B85 B12:B20 B34:B74" xr:uid="{00000000-0002-0000-08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51</vt:i4>
      </vt:variant>
      <vt:variant>
        <vt:lpstr>Plages nommées</vt:lpstr>
      </vt:variant>
      <vt:variant>
        <vt:i4>113</vt:i4>
      </vt:variant>
    </vt:vector>
  </HeadingPairs>
  <TitlesOfParts>
    <vt:vector size="164" baseType="lpstr">
      <vt:lpstr>26-05-11</vt:lpstr>
      <vt:lpstr>28-09-11</vt:lpstr>
      <vt:lpstr>24-01-12</vt:lpstr>
      <vt:lpstr>05-04-12</vt:lpstr>
      <vt:lpstr>17-12-12</vt:lpstr>
      <vt:lpstr>25-02-13</vt:lpstr>
      <vt:lpstr>23-05-13</vt:lpstr>
      <vt:lpstr>26-08-13</vt:lpstr>
      <vt:lpstr>11-09-13</vt:lpstr>
      <vt:lpstr>20-02-14</vt:lpstr>
      <vt:lpstr>28-04-14</vt:lpstr>
      <vt:lpstr>10-07-14</vt:lpstr>
      <vt:lpstr>16-10-14</vt:lpstr>
      <vt:lpstr>19-12-14</vt:lpstr>
      <vt:lpstr>20-02-15</vt:lpstr>
      <vt:lpstr>30-04-15</vt:lpstr>
      <vt:lpstr>01-07-15</vt:lpstr>
      <vt:lpstr>19-10-15</vt:lpstr>
      <vt:lpstr>29-11-15</vt:lpstr>
      <vt:lpstr>19-12-15</vt:lpstr>
      <vt:lpstr>31-03-16</vt:lpstr>
      <vt:lpstr>31-05-16</vt:lpstr>
      <vt:lpstr>04-10-16</vt:lpstr>
      <vt:lpstr>24-11-16</vt:lpstr>
      <vt:lpstr>17-03-17</vt:lpstr>
      <vt:lpstr>30-10-17</vt:lpstr>
      <vt:lpstr>19-12-17</vt:lpstr>
      <vt:lpstr>30-05-18</vt:lpstr>
      <vt:lpstr>14-12-18</vt:lpstr>
      <vt:lpstr>05-03-19</vt:lpstr>
      <vt:lpstr>19-04-19</vt:lpstr>
      <vt:lpstr>30-09-19</vt:lpstr>
      <vt:lpstr>09-03-20</vt:lpstr>
      <vt:lpstr>24-07-20</vt:lpstr>
      <vt:lpstr>14-09-20</vt:lpstr>
      <vt:lpstr>04-03-21</vt:lpstr>
      <vt:lpstr>21-05-21</vt:lpstr>
      <vt:lpstr>11-12-21</vt:lpstr>
      <vt:lpstr>29-06-23</vt:lpstr>
      <vt:lpstr>03-10-23</vt:lpstr>
      <vt:lpstr>05-12-23</vt:lpstr>
      <vt:lpstr>18-02-24</vt:lpstr>
      <vt:lpstr>24-03-24</vt:lpstr>
      <vt:lpstr>11-05-24</vt:lpstr>
      <vt:lpstr>27-07-24</vt:lpstr>
      <vt:lpstr>Activités</vt:lpstr>
      <vt:lpstr>2024-09-07 - 24-24498</vt:lpstr>
      <vt:lpstr>2024-10-15 - 24-24538</vt:lpstr>
      <vt:lpstr>2024-12-08 - 24-24659</vt:lpstr>
      <vt:lpstr>2025-03-01 - 25-24764</vt:lpstr>
      <vt:lpstr>2025-03-30 - 25-24843</vt:lpstr>
      <vt:lpstr>'01-07-15'!Liste_Activités</vt:lpstr>
      <vt:lpstr>'03-10-23'!Liste_Activités</vt:lpstr>
      <vt:lpstr>'04-03-21'!Liste_Activités</vt:lpstr>
      <vt:lpstr>'04-10-16'!Liste_Activités</vt:lpstr>
      <vt:lpstr>'05-03-19'!Liste_Activités</vt:lpstr>
      <vt:lpstr>'05-12-23'!Liste_Activités</vt:lpstr>
      <vt:lpstr>'09-03-20'!Liste_Activités</vt:lpstr>
      <vt:lpstr>'11-05-24'!Liste_Activités</vt:lpstr>
      <vt:lpstr>'11-12-21'!Liste_Activités</vt:lpstr>
      <vt:lpstr>'14-09-20'!Liste_Activités</vt:lpstr>
      <vt:lpstr>'14-12-18'!Liste_Activités</vt:lpstr>
      <vt:lpstr>'17-03-17'!Liste_Activités</vt:lpstr>
      <vt:lpstr>'18-02-24'!Liste_Activités</vt:lpstr>
      <vt:lpstr>'19-04-19'!Liste_Activités</vt:lpstr>
      <vt:lpstr>'19-10-15'!Liste_Activités</vt:lpstr>
      <vt:lpstr>'19-12-15'!Liste_Activités</vt:lpstr>
      <vt:lpstr>'19-12-17'!Liste_Activités</vt:lpstr>
      <vt:lpstr>'20-02-15'!Liste_Activités</vt:lpstr>
      <vt:lpstr>'21-05-21'!Liste_Activités</vt:lpstr>
      <vt:lpstr>'24-03-24'!Liste_Activités</vt:lpstr>
      <vt:lpstr>'24-07-20'!Liste_Activités</vt:lpstr>
      <vt:lpstr>'24-11-16'!Liste_Activités</vt:lpstr>
      <vt:lpstr>'27-07-24'!Liste_Activités</vt:lpstr>
      <vt:lpstr>'29-06-23'!Liste_Activités</vt:lpstr>
      <vt:lpstr>'29-11-15'!Liste_Activités</vt:lpstr>
      <vt:lpstr>'30-04-15'!Liste_Activités</vt:lpstr>
      <vt:lpstr>'30-05-18'!Liste_Activités</vt:lpstr>
      <vt:lpstr>'30-09-19'!Liste_Activités</vt:lpstr>
      <vt:lpstr>'30-10-17'!Liste_Activités</vt:lpstr>
      <vt:lpstr>'31-03-16'!Liste_Activités</vt:lpstr>
      <vt:lpstr>'31-05-16'!Liste_Activités</vt:lpstr>
      <vt:lpstr>Liste_Activités</vt:lpstr>
      <vt:lpstr>'01-07-15'!Print_Area</vt:lpstr>
      <vt:lpstr>'03-10-23'!Print_Area</vt:lpstr>
      <vt:lpstr>'04-03-21'!Print_Area</vt:lpstr>
      <vt:lpstr>'04-10-16'!Print_Area</vt:lpstr>
      <vt:lpstr>'05-03-19'!Print_Area</vt:lpstr>
      <vt:lpstr>'05-12-23'!Print_Area</vt:lpstr>
      <vt:lpstr>'09-03-20'!Print_Area</vt:lpstr>
      <vt:lpstr>'11-05-24'!Print_Area</vt:lpstr>
      <vt:lpstr>'11-12-21'!Print_Area</vt:lpstr>
      <vt:lpstr>'14-09-20'!Print_Area</vt:lpstr>
      <vt:lpstr>'14-12-18'!Print_Area</vt:lpstr>
      <vt:lpstr>'17-03-17'!Print_Area</vt:lpstr>
      <vt:lpstr>'18-02-24'!Print_Area</vt:lpstr>
      <vt:lpstr>'19-04-19'!Print_Area</vt:lpstr>
      <vt:lpstr>'19-10-15'!Print_Area</vt:lpstr>
      <vt:lpstr>'19-12-15'!Print_Area</vt:lpstr>
      <vt:lpstr>'19-12-17'!Print_Area</vt:lpstr>
      <vt:lpstr>'20-02-15'!Print_Area</vt:lpstr>
      <vt:lpstr>'21-05-21'!Print_Area</vt:lpstr>
      <vt:lpstr>'24-03-24'!Print_Area</vt:lpstr>
      <vt:lpstr>'24-07-20'!Print_Area</vt:lpstr>
      <vt:lpstr>'24-11-16'!Print_Area</vt:lpstr>
      <vt:lpstr>'27-07-24'!Print_Area</vt:lpstr>
      <vt:lpstr>'29-06-23'!Print_Area</vt:lpstr>
      <vt:lpstr>'29-11-15'!Print_Area</vt:lpstr>
      <vt:lpstr>'30-04-15'!Print_Area</vt:lpstr>
      <vt:lpstr>'30-05-18'!Print_Area</vt:lpstr>
      <vt:lpstr>'30-09-19'!Print_Area</vt:lpstr>
      <vt:lpstr>'30-10-17'!Print_Area</vt:lpstr>
      <vt:lpstr>'31-03-16'!Print_Area</vt:lpstr>
      <vt:lpstr>'31-05-16'!Print_Area</vt:lpstr>
      <vt:lpstr>'01-07-15'!Zone_d_impression</vt:lpstr>
      <vt:lpstr>'03-10-23'!Zone_d_impression</vt:lpstr>
      <vt:lpstr>'04-03-21'!Zone_d_impression</vt:lpstr>
      <vt:lpstr>'04-10-16'!Zone_d_impression</vt:lpstr>
      <vt:lpstr>'05-03-19'!Zone_d_impression</vt:lpstr>
      <vt:lpstr>'05-04-12'!Zone_d_impression</vt:lpstr>
      <vt:lpstr>'05-12-23'!Zone_d_impression</vt:lpstr>
      <vt:lpstr>'09-03-20'!Zone_d_impression</vt:lpstr>
      <vt:lpstr>'10-07-14'!Zone_d_impression</vt:lpstr>
      <vt:lpstr>'11-05-24'!Zone_d_impression</vt:lpstr>
      <vt:lpstr>'11-09-13'!Zone_d_impression</vt:lpstr>
      <vt:lpstr>'11-12-21'!Zone_d_impression</vt:lpstr>
      <vt:lpstr>'14-09-20'!Zone_d_impression</vt:lpstr>
      <vt:lpstr>'14-12-18'!Zone_d_impression</vt:lpstr>
      <vt:lpstr>'16-10-14'!Zone_d_impression</vt:lpstr>
      <vt:lpstr>'17-03-17'!Zone_d_impression</vt:lpstr>
      <vt:lpstr>'17-12-12'!Zone_d_impression</vt:lpstr>
      <vt:lpstr>'18-02-24'!Zone_d_impression</vt:lpstr>
      <vt:lpstr>'19-04-19'!Zone_d_impression</vt:lpstr>
      <vt:lpstr>'19-10-15'!Zone_d_impression</vt:lpstr>
      <vt:lpstr>'19-12-14'!Zone_d_impression</vt:lpstr>
      <vt:lpstr>'19-12-15'!Zone_d_impression</vt:lpstr>
      <vt:lpstr>'19-12-17'!Zone_d_impression</vt:lpstr>
      <vt:lpstr>'20-02-14'!Zone_d_impression</vt:lpstr>
      <vt:lpstr>'20-02-15'!Zone_d_impression</vt:lpstr>
      <vt:lpstr>'2024-10-15 - 24-24538'!Zone_d_impression</vt:lpstr>
      <vt:lpstr>'2024-12-08 - 24-24659'!Zone_d_impression</vt:lpstr>
      <vt:lpstr>'2025-03-01 - 25-24764'!Zone_d_impression</vt:lpstr>
      <vt:lpstr>'2025-03-30 - 25-24843'!Zone_d_impression</vt:lpstr>
      <vt:lpstr>'21-05-21'!Zone_d_impression</vt:lpstr>
      <vt:lpstr>'23-05-13'!Zone_d_impression</vt:lpstr>
      <vt:lpstr>'24-01-12'!Zone_d_impression</vt:lpstr>
      <vt:lpstr>'24-03-24'!Zone_d_impression</vt:lpstr>
      <vt:lpstr>'24-07-20'!Zone_d_impression</vt:lpstr>
      <vt:lpstr>'24-11-16'!Zone_d_impression</vt:lpstr>
      <vt:lpstr>'25-02-13'!Zone_d_impression</vt:lpstr>
      <vt:lpstr>'26-05-11'!Zone_d_impression</vt:lpstr>
      <vt:lpstr>'26-08-13'!Zone_d_impression</vt:lpstr>
      <vt:lpstr>'27-07-24'!Zone_d_impression</vt:lpstr>
      <vt:lpstr>'28-04-14'!Zone_d_impression</vt:lpstr>
      <vt:lpstr>'28-09-11'!Zone_d_impression</vt:lpstr>
      <vt:lpstr>'29-06-23'!Zone_d_impression</vt:lpstr>
      <vt:lpstr>'29-11-15'!Zone_d_impression</vt:lpstr>
      <vt:lpstr>'30-04-15'!Zone_d_impression</vt:lpstr>
      <vt:lpstr>'30-05-18'!Zone_d_impression</vt:lpstr>
      <vt:lpstr>'30-09-19'!Zone_d_impression</vt:lpstr>
      <vt:lpstr>'30-10-17'!Zone_d_impression</vt:lpstr>
      <vt:lpstr>'31-03-16'!Zone_d_impression</vt:lpstr>
      <vt:lpstr>'31-05-16'!Zone_d_impression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2024-07-27T20:31:41Z</cp:lastPrinted>
  <dcterms:created xsi:type="dcterms:W3CDTF">1996-11-05T19:10:39Z</dcterms:created>
  <dcterms:modified xsi:type="dcterms:W3CDTF">2025-03-30T15:48:58Z</dcterms:modified>
</cp:coreProperties>
</file>