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vandermolen\OneDrive - St. Mary-of-the-Woods College\Statistics\excel\"/>
    </mc:Choice>
  </mc:AlternateContent>
  <xr:revisionPtr revIDLastSave="368" documentId="8_{EA8EE263-6B04-AE42-A197-E39F9D6B4131}" xr6:coauthVersionLast="45" xr6:coauthVersionMax="45" xr10:uidLastSave="{2E333974-B433-49AE-BB0B-AACD1CD934FA}"/>
  <bookViews>
    <workbookView xWindow="855" yWindow="-120" windowWidth="18465" windowHeight="156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19" i="1" s="1"/>
  <c r="F20" i="1"/>
  <c r="F21" i="1"/>
  <c r="P5" i="1"/>
  <c r="P4" i="1"/>
  <c r="F22" i="1"/>
  <c r="G20" i="1"/>
  <c r="F17" i="1"/>
  <c r="F26" i="1" s="1"/>
  <c r="F13" i="1"/>
  <c r="F12" i="1"/>
  <c r="F11" i="1"/>
  <c r="G11" i="1"/>
  <c r="F5" i="1"/>
  <c r="F10" i="1"/>
  <c r="F9" i="1"/>
  <c r="F8" i="1"/>
  <c r="F7" i="1"/>
  <c r="G7" i="1"/>
  <c r="F6" i="1"/>
  <c r="F25" i="1" l="1"/>
  <c r="F23" i="1"/>
  <c r="F24" i="1"/>
  <c r="G24" i="1" s="1"/>
</calcChain>
</file>

<file path=xl/sharedStrings.xml><?xml version="1.0" encoding="utf-8"?>
<sst xmlns="http://schemas.openxmlformats.org/spreadsheetml/2006/main" count="50" uniqueCount="44">
  <si>
    <t>Hypothesis Testing Calculator</t>
  </si>
  <si>
    <t>Confidence Interval Calculator</t>
  </si>
  <si>
    <t>Enter Values</t>
  </si>
  <si>
    <t>Anwers</t>
  </si>
  <si>
    <t>1-Mean</t>
  </si>
  <si>
    <t>Enter values</t>
  </si>
  <si>
    <t>Answer names</t>
  </si>
  <si>
    <t>Answers</t>
  </si>
  <si>
    <t>n</t>
  </si>
  <si>
    <t>Lower Bound (z)</t>
  </si>
  <si>
    <t>Test value</t>
  </si>
  <si>
    <t>samle mean</t>
  </si>
  <si>
    <t>Upper Bound (z)</t>
  </si>
  <si>
    <t>sample mean</t>
  </si>
  <si>
    <t>P-Value (z)</t>
  </si>
  <si>
    <t>standard deviation</t>
  </si>
  <si>
    <t>2-tail critical values (z)</t>
  </si>
  <si>
    <t>significance</t>
  </si>
  <si>
    <t>Significance</t>
  </si>
  <si>
    <t>Left-tail critical (z)</t>
  </si>
  <si>
    <t>Null</t>
  </si>
  <si>
    <t>Right-tail critical (z)</t>
  </si>
  <si>
    <t>P-Value (t)</t>
  </si>
  <si>
    <t>2-tail critical values (t)</t>
  </si>
  <si>
    <t>Left-tail critical (t)</t>
  </si>
  <si>
    <t>Right-tail critical (t)</t>
  </si>
  <si>
    <t>2-Mean</t>
  </si>
  <si>
    <t>n1</t>
  </si>
  <si>
    <t>degrees of freedom</t>
  </si>
  <si>
    <t>n2</t>
  </si>
  <si>
    <t>test value</t>
  </si>
  <si>
    <t>sample mean 1</t>
  </si>
  <si>
    <t>P-value (z)</t>
  </si>
  <si>
    <t>sample mean 2</t>
  </si>
  <si>
    <t>2-tail critical value (z)</t>
  </si>
  <si>
    <t>left-tail critical (z)</t>
  </si>
  <si>
    <t>right-tail critical (z)</t>
  </si>
  <si>
    <t>P-value (t)</t>
  </si>
  <si>
    <t>mu1 - mu2 =</t>
  </si>
  <si>
    <t>2-tail critical value (t)</t>
  </si>
  <si>
    <t>left-tail critical (t)</t>
  </si>
  <si>
    <t>right-tail critical (t)</t>
  </si>
  <si>
    <t>variance 1</t>
  </si>
  <si>
    <t>variance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</si>
</sst>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9B3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9B3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EA17-6244-1F40-8F7A-B76AE5E93552}">
  <dimension ref="A1:Q29"/>
  <sheetViews>
    <sheetView tabSelected="1" zoomScaleNormal="150" zoomScaleSheetLayoutView="100" workbookViewId="0">
      <selection activeCell="C24" sqref="C24"/>
    </sheetView>
  </sheetViews>
  <sheetFormatPr defaultRowHeight="15" x14ac:dyDescent="0.25"/>
  <cols>
    <col min="1" max="1" width="3.85546875" customWidth="1"/>
    <col min="2" max="2" width="20.5703125" customWidth="1"/>
    <col min="3" max="3" width="16.140625" customWidth="1"/>
    <col min="4" max="4" width="4.85546875" customWidth="1"/>
    <col min="5" max="5" width="22.5703125" customWidth="1"/>
    <col min="6" max="6" width="15.42578125" customWidth="1"/>
    <col min="7" max="7" width="9.140625" customWidth="1"/>
    <col min="8" max="8" width="3.28515625" customWidth="1"/>
    <col min="9" max="9" width="2.28515625" customWidth="1"/>
    <col min="10" max="10" width="1.5703125" customWidth="1"/>
    <col min="11" max="11" width="3.28515625" customWidth="1"/>
    <col min="12" max="12" width="18" customWidth="1"/>
    <col min="13" max="13" width="14" customWidth="1"/>
    <col min="14" max="14" width="3.85546875" customWidth="1"/>
    <col min="15" max="15" width="18.5703125" customWidth="1"/>
    <col min="16" max="16" width="17.5703125" customWidth="1"/>
    <col min="17" max="17" width="3.28515625" customWidth="1"/>
  </cols>
  <sheetData>
    <row r="1" spans="1:17" x14ac:dyDescent="0.25">
      <c r="B1" s="4"/>
      <c r="C1" s="4" t="s">
        <v>0</v>
      </c>
      <c r="D1" s="4"/>
      <c r="E1" s="4"/>
      <c r="M1" s="5" t="s">
        <v>1</v>
      </c>
      <c r="N1" s="5"/>
      <c r="O1" s="5"/>
    </row>
    <row r="2" spans="1:17" x14ac:dyDescent="0.25"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K3" s="1"/>
      <c r="M3" t="s">
        <v>2</v>
      </c>
      <c r="O3" t="s">
        <v>3</v>
      </c>
      <c r="Q3" s="1"/>
    </row>
    <row r="4" spans="1:17" x14ac:dyDescent="0.25">
      <c r="A4" s="1"/>
      <c r="B4" s="2" t="s">
        <v>4</v>
      </c>
      <c r="C4" t="s">
        <v>5</v>
      </c>
      <c r="E4" t="s">
        <v>6</v>
      </c>
      <c r="F4" t="s">
        <v>7</v>
      </c>
      <c r="H4" s="1"/>
      <c r="K4" s="1"/>
      <c r="L4" t="s">
        <v>8</v>
      </c>
      <c r="O4" t="s">
        <v>9</v>
      </c>
      <c r="P4" t="e">
        <f>M5+_xlfn.NORM.S.INV(M7/2)*(M6/SQRT(M4))</f>
        <v>#NUM!</v>
      </c>
      <c r="Q4" s="1"/>
    </row>
    <row r="5" spans="1:17" ht="15.75" customHeight="1" x14ac:dyDescent="0.25">
      <c r="A5" s="1"/>
      <c r="B5" t="s">
        <v>8</v>
      </c>
      <c r="E5" t="s">
        <v>10</v>
      </c>
      <c r="F5" t="e">
        <f>(C6-C9)/(C7/SQRT(C5))</f>
        <v>#DIV/0!</v>
      </c>
      <c r="H5" s="1"/>
      <c r="K5" s="1"/>
      <c r="L5" t="s">
        <v>11</v>
      </c>
      <c r="O5" t="s">
        <v>12</v>
      </c>
      <c r="P5" t="e">
        <f>M5-_xlfn.NORM.S.INV(M7/2)*(M6/SQRT(M4))</f>
        <v>#NUM!</v>
      </c>
      <c r="Q5" s="1"/>
    </row>
    <row r="6" spans="1:17" x14ac:dyDescent="0.25">
      <c r="A6" s="1"/>
      <c r="B6" t="s">
        <v>13</v>
      </c>
      <c r="E6" t="s">
        <v>14</v>
      </c>
      <c r="F6" t="e">
        <f>_xlfn.NORM.DIST(C6,C9,C7/SQRT(C5),TRUE())</f>
        <v>#DIV/0!</v>
      </c>
      <c r="H6" s="1"/>
      <c r="K6" s="1"/>
      <c r="L6" t="s">
        <v>15</v>
      </c>
      <c r="Q6" s="1"/>
    </row>
    <row r="7" spans="1:17" x14ac:dyDescent="0.25">
      <c r="A7" s="1"/>
      <c r="B7" t="s">
        <v>15</v>
      </c>
      <c r="E7" t="s">
        <v>16</v>
      </c>
      <c r="F7" t="e">
        <f>_xlfn.NORM.S.INV(C8/2)</f>
        <v>#NUM!</v>
      </c>
      <c r="G7" t="e">
        <f>-F7</f>
        <v>#NUM!</v>
      </c>
      <c r="H7" s="1"/>
      <c r="K7" s="1"/>
      <c r="L7" t="s">
        <v>17</v>
      </c>
      <c r="Q7" s="1"/>
    </row>
    <row r="8" spans="1:17" x14ac:dyDescent="0.25">
      <c r="A8" s="1"/>
      <c r="B8" t="s">
        <v>18</v>
      </c>
      <c r="E8" t="s">
        <v>19</v>
      </c>
      <c r="F8" t="e">
        <f>_xlfn.NORM.S.INV(C8)</f>
        <v>#NUM!</v>
      </c>
      <c r="H8" s="1"/>
      <c r="K8" s="1"/>
      <c r="L8" s="1"/>
      <c r="M8" s="1"/>
      <c r="N8" s="1"/>
      <c r="O8" s="1"/>
      <c r="P8" s="1"/>
      <c r="Q8" s="1"/>
    </row>
    <row r="9" spans="1:17" x14ac:dyDescent="0.25">
      <c r="A9" s="1"/>
      <c r="B9" t="s">
        <v>20</v>
      </c>
      <c r="E9" t="s">
        <v>21</v>
      </c>
      <c r="F9" t="e">
        <f>_xlfn.NORM.S.INV(1-C8)</f>
        <v>#NUM!</v>
      </c>
      <c r="H9" s="1"/>
    </row>
    <row r="10" spans="1:17" x14ac:dyDescent="0.25">
      <c r="A10" s="1"/>
      <c r="E10" t="s">
        <v>22</v>
      </c>
      <c r="F10" t="e">
        <f>_xlfn.T.DIST(F5,C5-1,TRUE())</f>
        <v>#DIV/0!</v>
      </c>
      <c r="H10" s="1"/>
    </row>
    <row r="11" spans="1:17" x14ac:dyDescent="0.25">
      <c r="A11" s="1"/>
      <c r="E11" t="s">
        <v>23</v>
      </c>
      <c r="F11" t="e">
        <f>_xlfn.T.INV(C8/2,C5-1)</f>
        <v>#NUM!</v>
      </c>
      <c r="G11" t="e">
        <f>-F11</f>
        <v>#NUM!</v>
      </c>
      <c r="H11" s="1"/>
    </row>
    <row r="12" spans="1:17" x14ac:dyDescent="0.25">
      <c r="A12" s="1"/>
      <c r="E12" t="s">
        <v>24</v>
      </c>
      <c r="F12" t="e">
        <f>_xlfn.T.INV(C8,C5-1)</f>
        <v>#NUM!</v>
      </c>
      <c r="H12" s="1"/>
    </row>
    <row r="13" spans="1:17" x14ac:dyDescent="0.25">
      <c r="A13" s="1"/>
      <c r="E13" t="s">
        <v>25</v>
      </c>
      <c r="F13" t="e">
        <f>_xlfn.T.INV(1-C8,C5-1)</f>
        <v>#NUM!</v>
      </c>
      <c r="H13" s="1"/>
    </row>
    <row r="14" spans="1:17" x14ac:dyDescent="0.25">
      <c r="A14" s="1"/>
      <c r="H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</row>
    <row r="16" spans="1:17" x14ac:dyDescent="0.25">
      <c r="A16" s="1"/>
      <c r="B16" s="3" t="s">
        <v>26</v>
      </c>
      <c r="C16" t="s">
        <v>2</v>
      </c>
      <c r="E16" t="s">
        <v>6</v>
      </c>
      <c r="F16" t="s">
        <v>7</v>
      </c>
      <c r="H16" s="1"/>
    </row>
    <row r="17" spans="1:8" x14ac:dyDescent="0.25">
      <c r="A17" s="1"/>
      <c r="B17" t="s">
        <v>27</v>
      </c>
      <c r="E17" t="s">
        <v>28</v>
      </c>
      <c r="F17">
        <f>MIN(C17-1,C18-1)</f>
        <v>-1</v>
      </c>
      <c r="H17" s="1"/>
    </row>
    <row r="18" spans="1:8" x14ac:dyDescent="0.25">
      <c r="A18" s="1"/>
      <c r="B18" t="s">
        <v>29</v>
      </c>
      <c r="E18" t="s">
        <v>30</v>
      </c>
      <c r="F18" t="e">
        <f>(C19-C20-C24)/SQRT((C21/C17)+(C22/C18))</f>
        <v>#DIV/0!</v>
      </c>
      <c r="H18" s="1"/>
    </row>
    <row r="19" spans="1:8" x14ac:dyDescent="0.25">
      <c r="A19" s="1"/>
      <c r="B19" t="s">
        <v>31</v>
      </c>
      <c r="E19" t="s">
        <v>32</v>
      </c>
      <c r="F19" t="e">
        <f>_xlfn.NORM.S.DIST(F18,TRUE)</f>
        <v>#DIV/0!</v>
      </c>
      <c r="H19" s="1"/>
    </row>
    <row r="20" spans="1:8" x14ac:dyDescent="0.25">
      <c r="A20" s="1"/>
      <c r="B20" t="s">
        <v>33</v>
      </c>
      <c r="E20" t="s">
        <v>34</v>
      </c>
      <c r="F20" t="e">
        <f>_xlfn.NORM.S.INV(C23/2)</f>
        <v>#NUM!</v>
      </c>
      <c r="G20" t="e">
        <f>-F20</f>
        <v>#NUM!</v>
      </c>
      <c r="H20" s="1"/>
    </row>
    <row r="21" spans="1:8" x14ac:dyDescent="0.25">
      <c r="A21" s="1"/>
      <c r="B21" t="s">
        <v>42</v>
      </c>
      <c r="E21" t="s">
        <v>35</v>
      </c>
      <c r="F21" t="e">
        <f>_xlfn.NORM.S.INV(C23)</f>
        <v>#NUM!</v>
      </c>
      <c r="H21" s="1"/>
    </row>
    <row r="22" spans="1:8" x14ac:dyDescent="0.25">
      <c r="A22" s="1"/>
      <c r="B22" t="s">
        <v>43</v>
      </c>
      <c r="E22" t="s">
        <v>36</v>
      </c>
      <c r="F22" t="e">
        <f>_xlfn.NORM.S.INV(1-C23)</f>
        <v>#NUM!</v>
      </c>
      <c r="H22" s="1"/>
    </row>
    <row r="23" spans="1:8" x14ac:dyDescent="0.25">
      <c r="A23" s="1"/>
      <c r="B23" t="s">
        <v>17</v>
      </c>
      <c r="E23" t="s">
        <v>37</v>
      </c>
      <c r="F23" t="e">
        <f>_xlfn.T.DIST(F18,F17,TRUE)</f>
        <v>#DIV/0!</v>
      </c>
      <c r="H23" s="1"/>
    </row>
    <row r="24" spans="1:8" x14ac:dyDescent="0.25">
      <c r="A24" s="1"/>
      <c r="B24" t="s">
        <v>38</v>
      </c>
      <c r="E24" t="s">
        <v>39</v>
      </c>
      <c r="F24" t="e">
        <f>_xlfn.T.INV(C23/2,F17)</f>
        <v>#NUM!</v>
      </c>
      <c r="G24" t="e">
        <f>-F24</f>
        <v>#NUM!</v>
      </c>
      <c r="H24" s="1"/>
    </row>
    <row r="25" spans="1:8" x14ac:dyDescent="0.25">
      <c r="A25" s="1"/>
      <c r="E25" t="s">
        <v>40</v>
      </c>
      <c r="F25" t="e">
        <f>_xlfn.T.INV(C23,F17)</f>
        <v>#NUM!</v>
      </c>
      <c r="H25" s="1"/>
    </row>
    <row r="26" spans="1:8" x14ac:dyDescent="0.25">
      <c r="A26" s="1"/>
      <c r="E26" t="s">
        <v>41</v>
      </c>
      <c r="F26" t="e">
        <f>_xlfn.T.INV(1-C23,F17)</f>
        <v>#NUM!</v>
      </c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6"/>
      <c r="H28" s="6"/>
    </row>
    <row r="29" spans="1:8" x14ac:dyDescent="0.25">
      <c r="A29" s="6"/>
      <c r="H2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VANDERMOLEN, ROBERT R</dc:creator>
  <cp:keywords/>
  <dc:description/>
  <cp:lastModifiedBy>Robert R Vandermolen</cp:lastModifiedBy>
  <cp:revision/>
  <dcterms:created xsi:type="dcterms:W3CDTF">2020-10-25T15:50:47Z</dcterms:created>
  <dcterms:modified xsi:type="dcterms:W3CDTF">2020-10-30T15:01:33Z</dcterms:modified>
  <cp:category/>
  <cp:contentStatus/>
</cp:coreProperties>
</file>