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local_repositories\BTC-Reverse\targets\btc-7a\eeprom-images\"/>
    </mc:Choice>
  </mc:AlternateContent>
  <xr:revisionPtr revIDLastSave="0" documentId="13_ncr:1_{4B29F362-CCD6-4CC7-81E0-7A15ACC4FE5D}" xr6:coauthVersionLast="47" xr6:coauthVersionMax="47" xr10:uidLastSave="{00000000-0000-0000-0000-000000000000}"/>
  <bookViews>
    <workbookView xWindow="26655" yWindow="780" windowWidth="21765" windowHeight="11325" activeTab="2" xr2:uid="{F826F908-6B60-4FCA-8FA9-49870F223C29}"/>
  </bookViews>
  <sheets>
    <sheet name="Cover" sheetId="1" r:id="rId1"/>
    <sheet name="BTC-7A" sheetId="2" r:id="rId2"/>
    <sheet name="BTC-8E" sheetId="4" r:id="rId3"/>
    <sheet name="BTC-8E-HP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C6" i="4"/>
  <c r="D8" i="4"/>
  <c r="B6" i="4"/>
  <c r="D5" i="4"/>
  <c r="E5" i="4" s="1"/>
  <c r="F5" i="4" s="1"/>
  <c r="B5" i="4"/>
  <c r="D4" i="4"/>
  <c r="E4" i="4" s="1"/>
  <c r="F4" i="4" s="1"/>
  <c r="B4" i="4"/>
  <c r="D3" i="4"/>
  <c r="E3" i="4" s="1"/>
  <c r="F3" i="4" s="1"/>
  <c r="B3" i="4"/>
  <c r="A7" i="3"/>
  <c r="E11" i="4" l="1"/>
  <c r="F11" i="4" s="1"/>
  <c r="C7" i="4"/>
  <c r="A8" i="4" s="1"/>
  <c r="D6" i="4"/>
  <c r="B7" i="4"/>
  <c r="C7" i="2"/>
  <c r="A8" i="2" s="1"/>
  <c r="B8" i="2" s="1"/>
  <c r="A7" i="2"/>
  <c r="B7" i="2" s="1"/>
  <c r="E6" i="3"/>
  <c r="E7" i="3"/>
  <c r="E8" i="3"/>
  <c r="D8" i="3" s="1"/>
  <c r="E5" i="2"/>
  <c r="E8" i="2"/>
  <c r="D8" i="2" s="1"/>
  <c r="E7" i="2"/>
  <c r="D7" i="2" s="1"/>
  <c r="E6" i="2"/>
  <c r="D6" i="2" s="1"/>
  <c r="C6" i="2" s="1"/>
  <c r="C6" i="3"/>
  <c r="B7" i="3"/>
  <c r="B6" i="3"/>
  <c r="D5" i="3"/>
  <c r="E5" i="3" s="1"/>
  <c r="F5" i="3" s="1"/>
  <c r="B5" i="3"/>
  <c r="D4" i="3"/>
  <c r="E4" i="3" s="1"/>
  <c r="F4" i="3" s="1"/>
  <c r="B4" i="3"/>
  <c r="D3" i="3"/>
  <c r="E3" i="3" s="1"/>
  <c r="B3" i="3"/>
  <c r="B4" i="2"/>
  <c r="B5" i="2"/>
  <c r="B6" i="2"/>
  <c r="B9" i="2"/>
  <c r="B3" i="2"/>
  <c r="D9" i="2"/>
  <c r="E9" i="2" s="1"/>
  <c r="F9" i="2" s="1"/>
  <c r="D5" i="2"/>
  <c r="D4" i="2"/>
  <c r="E4" i="2" s="1"/>
  <c r="F4" i="2" s="1"/>
  <c r="D3" i="2"/>
  <c r="E3" i="2" s="1"/>
  <c r="F3" i="2" s="1"/>
  <c r="D11" i="4" l="1"/>
  <c r="C8" i="4"/>
  <c r="B8" i="4"/>
  <c r="C8" i="2"/>
  <c r="F3" i="3"/>
  <c r="E13" i="2"/>
  <c r="F13" i="2" s="1"/>
  <c r="D13" i="2" l="1"/>
  <c r="D7" i="3"/>
  <c r="C7" i="3" s="1"/>
  <c r="A8" i="3" s="1"/>
  <c r="B8" i="3" l="1"/>
  <c r="C8" i="3"/>
  <c r="D6" i="3"/>
  <c r="E11" i="3"/>
  <c r="F11" i="3" s="1"/>
  <c r="D11" i="3" l="1"/>
</calcChain>
</file>

<file path=xl/sharedStrings.xml><?xml version="1.0" encoding="utf-8"?>
<sst xmlns="http://schemas.openxmlformats.org/spreadsheetml/2006/main" count="57" uniqueCount="25">
  <si>
    <t>BTC-7A EEPROM Map</t>
  </si>
  <si>
    <t>Zak</t>
  </si>
  <si>
    <t>Created</t>
  </si>
  <si>
    <t xml:space="preserve">Regions in BTC-7A EEPROM </t>
  </si>
  <si>
    <t>Contents</t>
  </si>
  <si>
    <t>Main Header</t>
  </si>
  <si>
    <t>DRAM Partitition</t>
  </si>
  <si>
    <t>Base (Hex)</t>
  </si>
  <si>
    <t>Bounds (Hex)</t>
  </si>
  <si>
    <t>??</t>
  </si>
  <si>
    <t>FAT16; A: Drive</t>
  </si>
  <si>
    <t>FAT12; B: Drive ?</t>
  </si>
  <si>
    <t>Size in Bytes (hex)</t>
  </si>
  <si>
    <t>Size in Bytes (decimal)</t>
  </si>
  <si>
    <t>Total</t>
  </si>
  <si>
    <t>Application + RTOS Binary</t>
  </si>
  <si>
    <t>Base (Hex, Block)</t>
  </si>
  <si>
    <t>Size (in n-bytes, hex)</t>
  </si>
  <si>
    <t>FAT12; C: Drive ?</t>
  </si>
  <si>
    <t>0b2</t>
  </si>
  <si>
    <t>0a</t>
  </si>
  <si>
    <t>031b</t>
  </si>
  <si>
    <t>FAT12: A:/</t>
  </si>
  <si>
    <t>FAT12: B:/</t>
  </si>
  <si>
    <t>Fixed the locations of major segments in the HP5 eeprom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</si>
</sst>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6D68-8144-4C3D-84DB-3F61D293026C}">
  <dimension ref="A1:C5"/>
  <sheetViews>
    <sheetView workbookViewId="0">
      <selection activeCell="A6" sqref="A6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0</v>
      </c>
    </row>
    <row r="2" spans="1:3" x14ac:dyDescent="0.25">
      <c r="A2" t="s">
        <v>3</v>
      </c>
    </row>
    <row r="4" spans="1:3" x14ac:dyDescent="0.25">
      <c r="A4" s="1">
        <v>44730</v>
      </c>
      <c r="B4" t="s">
        <v>1</v>
      </c>
      <c r="C4" t="s">
        <v>2</v>
      </c>
    </row>
    <row r="5" spans="1:3" x14ac:dyDescent="0.25">
      <c r="A5" s="1">
        <v>44801</v>
      </c>
      <c r="B5" t="s">
        <v>1</v>
      </c>
      <c r="C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09F3-D8D0-4CFA-9288-8AA156D41AF7}">
  <dimension ref="A1:G13"/>
  <sheetViews>
    <sheetView workbookViewId="0">
      <selection activeCell="A9" sqref="A9"/>
    </sheetView>
  </sheetViews>
  <sheetFormatPr defaultRowHeight="15" x14ac:dyDescent="0.25"/>
  <cols>
    <col min="1" max="2" width="20.5703125" customWidth="1"/>
    <col min="3" max="3" width="24.85546875" customWidth="1"/>
    <col min="4" max="6" width="18.5703125" customWidth="1"/>
    <col min="7" max="7" width="39.7109375" customWidth="1"/>
  </cols>
  <sheetData>
    <row r="1" spans="1:7" x14ac:dyDescent="0.25">
      <c r="B1">
        <v>4096</v>
      </c>
      <c r="F1">
        <v>4096</v>
      </c>
    </row>
    <row r="2" spans="1:7" x14ac:dyDescent="0.25">
      <c r="A2" t="s">
        <v>7</v>
      </c>
      <c r="B2" t="s">
        <v>16</v>
      </c>
      <c r="C2" t="s">
        <v>8</v>
      </c>
      <c r="D2" t="s">
        <v>12</v>
      </c>
      <c r="E2" t="s">
        <v>13</v>
      </c>
      <c r="F2" t="s">
        <v>17</v>
      </c>
      <c r="G2" t="s">
        <v>4</v>
      </c>
    </row>
    <row r="3" spans="1:7" x14ac:dyDescent="0.25">
      <c r="A3">
        <v>0</v>
      </c>
      <c r="B3" s="2" t="str">
        <f>DEC2HEX(HEX2DEC(A3)/B$1)</f>
        <v>0</v>
      </c>
      <c r="C3" s="2">
        <v>100</v>
      </c>
      <c r="D3" s="2" t="str">
        <f>DEC2HEX(HEX2DEC(C3) - HEX2DEC(A3))</f>
        <v>100</v>
      </c>
      <c r="E3">
        <f>HEX2DEC(D3)</f>
        <v>256</v>
      </c>
      <c r="F3" s="2" t="str">
        <f>DEC2HEX(E3/F$1)</f>
        <v>0</v>
      </c>
      <c r="G3" t="s">
        <v>5</v>
      </c>
    </row>
    <row r="4" spans="1:7" x14ac:dyDescent="0.25">
      <c r="A4">
        <v>200</v>
      </c>
      <c r="B4" s="2" t="str">
        <f t="shared" ref="B4:B9" si="0">DEC2HEX(HEX2DEC(A4)/B$1)</f>
        <v>0</v>
      </c>
      <c r="C4" s="2">
        <v>1000</v>
      </c>
      <c r="D4" s="2" t="str">
        <f>DEC2HEX(HEX2DEC(C4) - HEX2DEC(A4))</f>
        <v>E00</v>
      </c>
      <c r="E4">
        <f>HEX2DEC(D4)</f>
        <v>3584</v>
      </c>
      <c r="F4" s="2" t="str">
        <f t="shared" ref="F4:F9" si="1">DEC2HEX(E4/F$1)</f>
        <v>0</v>
      </c>
      <c r="G4" t="s">
        <v>6</v>
      </c>
    </row>
    <row r="5" spans="1:7" x14ac:dyDescent="0.25">
      <c r="A5">
        <v>1000</v>
      </c>
      <c r="B5" s="2" t="str">
        <f t="shared" si="0"/>
        <v>1</v>
      </c>
      <c r="C5" s="2">
        <v>3000</v>
      </c>
      <c r="D5" s="2" t="str">
        <f>DEC2HEX(HEX2DEC(C5) - HEX2DEC(A5))</f>
        <v>2000</v>
      </c>
      <c r="E5">
        <f>F$1*HEX2DEC(F5)</f>
        <v>0</v>
      </c>
      <c r="F5" s="2">
        <v>0</v>
      </c>
      <c r="G5" t="s">
        <v>9</v>
      </c>
    </row>
    <row r="6" spans="1:7" x14ac:dyDescent="0.25">
      <c r="A6">
        <v>3000</v>
      </c>
      <c r="B6" s="2" t="str">
        <f t="shared" si="0"/>
        <v>3</v>
      </c>
      <c r="C6" s="3" t="str">
        <f>DEC2HEX(HEX2DEC(A6)+HEX2DEC(D6))</f>
        <v>283000</v>
      </c>
      <c r="D6" s="2" t="str">
        <f>DEC2HEX(E6)</f>
        <v>280000</v>
      </c>
      <c r="E6">
        <f>F$1*HEX2DEC(F6)</f>
        <v>2621440</v>
      </c>
      <c r="F6" s="2">
        <v>280</v>
      </c>
      <c r="G6" t="s">
        <v>10</v>
      </c>
    </row>
    <row r="7" spans="1:7" x14ac:dyDescent="0.25">
      <c r="A7" s="3" t="str">
        <f>C6</f>
        <v>283000</v>
      </c>
      <c r="B7" s="2" t="str">
        <f t="shared" si="0"/>
        <v>283</v>
      </c>
      <c r="C7" s="3" t="str">
        <f>DEC2HEX(HEX2DEC(A7)+HEX2DEC(D7))</f>
        <v>303000</v>
      </c>
      <c r="D7" s="2" t="str">
        <f>DEC2HEX(E7)</f>
        <v>80000</v>
      </c>
      <c r="E7">
        <f>F$1*HEX2DEC(F7)</f>
        <v>524288</v>
      </c>
      <c r="F7" s="2">
        <v>80</v>
      </c>
      <c r="G7" t="s">
        <v>11</v>
      </c>
    </row>
    <row r="8" spans="1:7" x14ac:dyDescent="0.25">
      <c r="A8" s="3" t="str">
        <f>C7</f>
        <v>303000</v>
      </c>
      <c r="B8" s="2" t="str">
        <f>DEC2HEX(HEX2DEC(A8)/B$1)</f>
        <v>303</v>
      </c>
      <c r="C8" s="3" t="str">
        <f>DEC2HEX(HEX2DEC(A8)+HEX2DEC(D8))</f>
        <v>303000</v>
      </c>
      <c r="D8" s="2" t="str">
        <f>DEC2HEX(E8)</f>
        <v>0</v>
      </c>
      <c r="E8">
        <f>F$1*HEX2DEC(F8)</f>
        <v>0</v>
      </c>
      <c r="F8" s="2">
        <v>0</v>
      </c>
      <c r="G8" t="s">
        <v>18</v>
      </c>
    </row>
    <row r="9" spans="1:7" x14ac:dyDescent="0.25">
      <c r="A9">
        <v>303000</v>
      </c>
      <c r="B9" s="2" t="str">
        <f t="shared" si="0"/>
        <v>303</v>
      </c>
      <c r="C9" s="2">
        <v>729000</v>
      </c>
      <c r="D9" s="2" t="str">
        <f>DEC2HEX(HEX2DEC(C9) - HEX2DEC(A9))</f>
        <v>426000</v>
      </c>
      <c r="E9">
        <f>HEX2DEC(D9)</f>
        <v>4349952</v>
      </c>
      <c r="F9" s="2" t="str">
        <f t="shared" si="1"/>
        <v>426</v>
      </c>
      <c r="G9" t="s">
        <v>15</v>
      </c>
    </row>
    <row r="13" spans="1:7" x14ac:dyDescent="0.25">
      <c r="A13" t="s">
        <v>14</v>
      </c>
      <c r="D13" s="2" t="str">
        <f>DEC2HEX(E13)</f>
        <v>726F00</v>
      </c>
      <c r="E13">
        <f>SUM(E3:E9)</f>
        <v>7499520</v>
      </c>
      <c r="F13" s="2" t="str">
        <f>DEC2HEX(E13/F1)</f>
        <v>726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02BB-547E-4CDA-B3E9-B594A63DD8CA}">
  <dimension ref="A1:K18"/>
  <sheetViews>
    <sheetView tabSelected="1" workbookViewId="0">
      <selection activeCell="E7" sqref="E7"/>
    </sheetView>
  </sheetViews>
  <sheetFormatPr defaultRowHeight="15" x14ac:dyDescent="0.25"/>
  <cols>
    <col min="1" max="1" width="24.5703125" customWidth="1"/>
    <col min="2" max="2" width="15" customWidth="1"/>
    <col min="3" max="3" width="16.140625" customWidth="1"/>
    <col min="4" max="4" width="19.42578125" customWidth="1"/>
    <col min="5" max="5" width="21.42578125" customWidth="1"/>
    <col min="6" max="6" width="20.42578125" customWidth="1"/>
  </cols>
  <sheetData>
    <row r="1" spans="1:7" x14ac:dyDescent="0.25">
      <c r="B1">
        <v>4096</v>
      </c>
      <c r="F1">
        <v>4096</v>
      </c>
    </row>
    <row r="2" spans="1:7" x14ac:dyDescent="0.25">
      <c r="A2" t="s">
        <v>7</v>
      </c>
      <c r="B2" t="s">
        <v>16</v>
      </c>
      <c r="C2" t="s">
        <v>8</v>
      </c>
      <c r="D2" t="s">
        <v>12</v>
      </c>
      <c r="E2" t="s">
        <v>13</v>
      </c>
      <c r="F2" t="s">
        <v>17</v>
      </c>
      <c r="G2" t="s">
        <v>4</v>
      </c>
    </row>
    <row r="3" spans="1:7" x14ac:dyDescent="0.25">
      <c r="A3">
        <v>0</v>
      </c>
      <c r="B3" s="2" t="str">
        <f>DEC2HEX(HEX2DEC(A3)/B$1)</f>
        <v>0</v>
      </c>
      <c r="C3" s="2">
        <v>100</v>
      </c>
      <c r="D3" s="2" t="str">
        <f>DEC2HEX(HEX2DEC(C3) - HEX2DEC(A3))</f>
        <v>100</v>
      </c>
      <c r="E3">
        <f>HEX2DEC(D3)</f>
        <v>256</v>
      </c>
      <c r="F3" s="2" t="str">
        <f>DEC2HEX(E3/F$1)</f>
        <v>0</v>
      </c>
      <c r="G3" t="s">
        <v>5</v>
      </c>
    </row>
    <row r="4" spans="1:7" x14ac:dyDescent="0.25">
      <c r="A4">
        <v>100</v>
      </c>
      <c r="B4" s="2" t="str">
        <f t="shared" ref="B4:B8" si="0">DEC2HEX(HEX2DEC(A4)/B$1)</f>
        <v>0</v>
      </c>
      <c r="C4" s="2">
        <v>1000</v>
      </c>
      <c r="D4" s="2" t="str">
        <f>DEC2HEX(HEX2DEC(C4) - HEX2DEC(A4))</f>
        <v>F00</v>
      </c>
      <c r="E4">
        <f>HEX2DEC(D4)</f>
        <v>3840</v>
      </c>
      <c r="F4" s="2" t="str">
        <f t="shared" ref="F4:F5" si="1">DEC2HEX(E4/F$1)</f>
        <v>0</v>
      </c>
      <c r="G4" t="s">
        <v>6</v>
      </c>
    </row>
    <row r="5" spans="1:7" x14ac:dyDescent="0.25">
      <c r="A5">
        <v>1000</v>
      </c>
      <c r="B5" s="2" t="str">
        <f t="shared" si="0"/>
        <v>1</v>
      </c>
      <c r="C5" s="2">
        <v>3000</v>
      </c>
      <c r="D5" s="2" t="str">
        <f>DEC2HEX(HEX2DEC(C5) - HEX2DEC(A5))</f>
        <v>2000</v>
      </c>
      <c r="E5">
        <f>HEX2DEC(D5)</f>
        <v>8192</v>
      </c>
      <c r="F5" s="2" t="str">
        <f t="shared" si="1"/>
        <v>2</v>
      </c>
      <c r="G5" t="s">
        <v>9</v>
      </c>
    </row>
    <row r="6" spans="1:7" x14ac:dyDescent="0.25">
      <c r="A6">
        <v>3000</v>
      </c>
      <c r="B6" s="2" t="str">
        <f t="shared" si="0"/>
        <v>3</v>
      </c>
      <c r="C6" s="3" t="str">
        <f>DEC2HEX(HEX2DEC(A6) + E6)</f>
        <v>3C1800</v>
      </c>
      <c r="D6" s="2" t="str">
        <f t="shared" ref="D6" si="2">DEC2HEX(E6)</f>
        <v>3BE800</v>
      </c>
      <c r="E6">
        <v>3926016</v>
      </c>
      <c r="F6" s="2" t="s">
        <v>21</v>
      </c>
      <c r="G6" t="s">
        <v>15</v>
      </c>
    </row>
    <row r="7" spans="1:7" x14ac:dyDescent="0.25">
      <c r="A7" s="3">
        <v>680000</v>
      </c>
      <c r="B7" s="2" t="str">
        <f t="shared" si="0"/>
        <v>680</v>
      </c>
      <c r="C7" s="2" t="str">
        <f>DEC2HEX(HEX2DEC(A7)+HEX2DEC(D7))</f>
        <v>7E0000</v>
      </c>
      <c r="D7" s="2" t="str">
        <f>DEC2HEX(E7)</f>
        <v>160000</v>
      </c>
      <c r="E7">
        <v>1441792</v>
      </c>
      <c r="F7" s="2" t="s">
        <v>19</v>
      </c>
      <c r="G7" t="s">
        <v>22</v>
      </c>
    </row>
    <row r="8" spans="1:7" x14ac:dyDescent="0.25">
      <c r="A8" s="2" t="str">
        <f>C7</f>
        <v>7E0000</v>
      </c>
      <c r="B8" s="2" t="str">
        <f t="shared" si="0"/>
        <v>7E0</v>
      </c>
      <c r="C8" s="2" t="str">
        <f>DEC2HEX(HEX2DEC(A8)+HEX2DEC(D8))</f>
        <v>800000</v>
      </c>
      <c r="D8" s="2" t="str">
        <f t="shared" ref="D8" si="3">DEC2HEX(E8)</f>
        <v>20000</v>
      </c>
      <c r="E8">
        <v>131072</v>
      </c>
      <c r="F8" s="2" t="s">
        <v>20</v>
      </c>
      <c r="G8" t="s">
        <v>23</v>
      </c>
    </row>
    <row r="11" spans="1:7" x14ac:dyDescent="0.25">
      <c r="A11" t="s">
        <v>14</v>
      </c>
      <c r="D11" s="2" t="str">
        <f>DEC2HEX(E11)</f>
        <v>53E800</v>
      </c>
      <c r="E11">
        <f>SUM(E6:E8)</f>
        <v>5498880</v>
      </c>
      <c r="F11" s="2" t="str">
        <f>DEC2HEX(E11/F1)</f>
        <v>53E</v>
      </c>
    </row>
    <row r="18" spans="11:11" x14ac:dyDescent="0.25">
      <c r="K18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953B-4006-4921-B5D1-F3B206D56E05}">
  <dimension ref="A1:K18"/>
  <sheetViews>
    <sheetView workbookViewId="0">
      <selection activeCell="C4" sqref="C4"/>
    </sheetView>
  </sheetViews>
  <sheetFormatPr defaultRowHeight="15" x14ac:dyDescent="0.25"/>
  <cols>
    <col min="1" max="1" width="24.5703125" customWidth="1"/>
    <col min="2" max="2" width="15" customWidth="1"/>
    <col min="3" max="3" width="16.140625" customWidth="1"/>
    <col min="4" max="4" width="19.42578125" customWidth="1"/>
    <col min="5" max="5" width="21.42578125" customWidth="1"/>
    <col min="6" max="6" width="20.42578125" customWidth="1"/>
  </cols>
  <sheetData>
    <row r="1" spans="1:7" x14ac:dyDescent="0.25">
      <c r="B1">
        <v>4096</v>
      </c>
      <c r="F1">
        <v>4096</v>
      </c>
    </row>
    <row r="2" spans="1:7" x14ac:dyDescent="0.25">
      <c r="A2" t="s">
        <v>7</v>
      </c>
      <c r="B2" t="s">
        <v>16</v>
      </c>
      <c r="C2" t="s">
        <v>8</v>
      </c>
      <c r="D2" t="s">
        <v>12</v>
      </c>
      <c r="E2" t="s">
        <v>13</v>
      </c>
      <c r="F2" t="s">
        <v>17</v>
      </c>
      <c r="G2" t="s">
        <v>4</v>
      </c>
    </row>
    <row r="3" spans="1:7" x14ac:dyDescent="0.25">
      <c r="A3">
        <v>0</v>
      </c>
      <c r="B3" s="2" t="str">
        <f>DEC2HEX(HEX2DEC(A3)/B$1)</f>
        <v>0</v>
      </c>
      <c r="C3" s="2">
        <v>100</v>
      </c>
      <c r="D3" s="2" t="str">
        <f>DEC2HEX(HEX2DEC(C3) - HEX2DEC(A3))</f>
        <v>100</v>
      </c>
      <c r="E3">
        <f>HEX2DEC(D3)</f>
        <v>256</v>
      </c>
      <c r="F3" s="2" t="str">
        <f>DEC2HEX(E3/F$1)</f>
        <v>0</v>
      </c>
      <c r="G3" t="s">
        <v>5</v>
      </c>
    </row>
    <row r="4" spans="1:7" x14ac:dyDescent="0.25">
      <c r="A4">
        <v>100</v>
      </c>
      <c r="B4" s="2" t="str">
        <f t="shared" ref="B4:B8" si="0">DEC2HEX(HEX2DEC(A4)/B$1)</f>
        <v>0</v>
      </c>
      <c r="C4" s="2">
        <v>1000</v>
      </c>
      <c r="D4" s="2" t="str">
        <f>DEC2HEX(HEX2DEC(C4) - HEX2DEC(A4))</f>
        <v>F00</v>
      </c>
      <c r="E4">
        <f>HEX2DEC(D4)</f>
        <v>3840</v>
      </c>
      <c r="F4" s="2" t="str">
        <f t="shared" ref="F4:F5" si="1">DEC2HEX(E4/F$1)</f>
        <v>0</v>
      </c>
      <c r="G4" t="s">
        <v>6</v>
      </c>
    </row>
    <row r="5" spans="1:7" x14ac:dyDescent="0.25">
      <c r="A5">
        <v>1000</v>
      </c>
      <c r="B5" s="2" t="str">
        <f t="shared" si="0"/>
        <v>1</v>
      </c>
      <c r="C5" s="2">
        <v>3000</v>
      </c>
      <c r="D5" s="2" t="str">
        <f>DEC2HEX(HEX2DEC(C5) - HEX2DEC(A5))</f>
        <v>2000</v>
      </c>
      <c r="E5">
        <f>HEX2DEC(D5)</f>
        <v>8192</v>
      </c>
      <c r="F5" s="2" t="str">
        <f t="shared" si="1"/>
        <v>2</v>
      </c>
      <c r="G5" t="s">
        <v>9</v>
      </c>
    </row>
    <row r="6" spans="1:7" x14ac:dyDescent="0.25">
      <c r="A6">
        <v>3000</v>
      </c>
      <c r="B6" s="2" t="str">
        <f t="shared" si="0"/>
        <v>3</v>
      </c>
      <c r="C6" s="3" t="str">
        <f>DEC2HEX(3268608)</f>
        <v>31E000</v>
      </c>
      <c r="D6" s="2" t="str">
        <f t="shared" ref="D6" si="2">DEC2HEX(E6)</f>
        <v>31B000</v>
      </c>
      <c r="E6">
        <f>HEX2DEC(F6)*F$1</f>
        <v>3256320</v>
      </c>
      <c r="F6" s="2" t="s">
        <v>21</v>
      </c>
      <c r="G6" t="s">
        <v>15</v>
      </c>
    </row>
    <row r="7" spans="1:7" x14ac:dyDescent="0.25">
      <c r="A7" s="3" t="str">
        <f>DEC2HEX(7618560)</f>
        <v>744000</v>
      </c>
      <c r="B7" s="2" t="str">
        <f t="shared" si="0"/>
        <v>744</v>
      </c>
      <c r="C7" s="2" t="str">
        <f>DEC2HEX(HEX2DEC(A7)+HEX2DEC(D7))</f>
        <v>7F6000</v>
      </c>
      <c r="D7" s="2" t="str">
        <f>DEC2HEX(E7)</f>
        <v>B2000</v>
      </c>
      <c r="E7">
        <f t="shared" ref="E7:E8" si="3">HEX2DEC(F7)*F$1</f>
        <v>729088</v>
      </c>
      <c r="F7" s="2" t="s">
        <v>19</v>
      </c>
      <c r="G7" t="s">
        <v>22</v>
      </c>
    </row>
    <row r="8" spans="1:7" x14ac:dyDescent="0.25">
      <c r="A8" s="2" t="str">
        <f>C7</f>
        <v>7F6000</v>
      </c>
      <c r="B8" s="2" t="str">
        <f t="shared" si="0"/>
        <v>7F6</v>
      </c>
      <c r="C8" s="2" t="str">
        <f>DEC2HEX(HEX2DEC(A8)+HEX2DEC(D8))</f>
        <v>800000</v>
      </c>
      <c r="D8" s="2" t="str">
        <f t="shared" ref="D8" si="4">DEC2HEX(E8)</f>
        <v>A000</v>
      </c>
      <c r="E8">
        <f t="shared" si="3"/>
        <v>40960</v>
      </c>
      <c r="F8" s="2" t="s">
        <v>20</v>
      </c>
      <c r="G8" t="s">
        <v>23</v>
      </c>
    </row>
    <row r="11" spans="1:7" x14ac:dyDescent="0.25">
      <c r="A11" t="s">
        <v>14</v>
      </c>
      <c r="D11" s="2" t="str">
        <f>DEC2HEX(E11)</f>
        <v>3D7000</v>
      </c>
      <c r="E11">
        <f>SUM(E6:E8)</f>
        <v>4026368</v>
      </c>
      <c r="F11" s="2" t="str">
        <f>DEC2HEX(E11/F1)</f>
        <v>3D7</v>
      </c>
    </row>
    <row r="18" spans="11:11" x14ac:dyDescent="0.25">
      <c r="K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BTC-7A</vt:lpstr>
      <vt:lpstr>BTC-8E</vt:lpstr>
      <vt:lpstr>BTC-8E-HP5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2022-06-18T21:33:19Z</dcterms:created>
  <dcterms:modified xsi:type="dcterms:W3CDTF">2023-01-04T17:48:44Z</dcterms:modified>
</cp:coreProperties>
</file>