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abetalk\"/>
    </mc:Choice>
  </mc:AlternateContent>
  <xr:revisionPtr revIDLastSave="0" documentId="13_ncr:1_{948B47EE-DDE5-431C-935E-60BCC74D7F4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EALIA" sheetId="1" r:id="rId1"/>
    <sheet name="UMBI" sheetId="2" r:id="rId2"/>
    <sheet name="menu" sheetId="14" r:id="rId3"/>
    <sheet name="KACANG" sheetId="3" r:id="rId4"/>
    <sheet name="SAYUR" sheetId="4" r:id="rId5"/>
    <sheet name="BUAH" sheetId="5" r:id="rId6"/>
    <sheet name="DAGING" sheetId="6" r:id="rId7"/>
    <sheet name="SEAFOOD" sheetId="7" r:id="rId8"/>
    <sheet name="TELUR" sheetId="8" r:id="rId9"/>
    <sheet name="SUSU" sheetId="9" r:id="rId10"/>
    <sheet name="LAMAK" sheetId="10" r:id="rId11"/>
    <sheet name="GULA" sheetId="11" r:id="rId12"/>
    <sheet name="BUMBU" sheetId="12" r:id="rId13"/>
    <sheet name="MINUM" sheetId="13" r:id="rId14"/>
    <sheet name="Sheet2" sheetId="16" r:id="rId15"/>
    <sheet name="Sheet1" sheetId="18" r:id="rId16"/>
    <sheet name="LOMBA MENU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9" l="1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F15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F14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F13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F12" i="19"/>
  <c r="F11" i="19"/>
  <c r="F10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F8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F9" i="19"/>
  <c r="X6" i="19"/>
  <c r="X7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F7" i="19"/>
  <c r="F6" i="19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G38" i="18"/>
  <c r="G23" i="18"/>
  <c r="G10" i="18"/>
  <c r="H39" i="18" l="1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H34" i="18"/>
  <c r="H40" i="18" s="1"/>
  <c r="H41" i="18" s="1"/>
  <c r="H43" i="18" s="1"/>
  <c r="I34" i="18"/>
  <c r="I40" i="18" s="1"/>
  <c r="I41" i="18" s="1"/>
  <c r="I43" i="18" s="1"/>
  <c r="J34" i="18"/>
  <c r="J40" i="18" s="1"/>
  <c r="J41" i="18" s="1"/>
  <c r="J43" i="18" s="1"/>
  <c r="K34" i="18"/>
  <c r="K40" i="18" s="1"/>
  <c r="K41" i="18" s="1"/>
  <c r="K43" i="18" s="1"/>
  <c r="L34" i="18"/>
  <c r="L40" i="18" s="1"/>
  <c r="L41" i="18" s="1"/>
  <c r="L43" i="18" s="1"/>
  <c r="M34" i="18"/>
  <c r="M40" i="18" s="1"/>
  <c r="M41" i="18" s="1"/>
  <c r="M43" i="18" s="1"/>
  <c r="N34" i="18"/>
  <c r="N40" i="18" s="1"/>
  <c r="N41" i="18" s="1"/>
  <c r="N43" i="18" s="1"/>
  <c r="O34" i="18"/>
  <c r="O40" i="18" s="1"/>
  <c r="O41" i="18" s="1"/>
  <c r="O43" i="18" s="1"/>
  <c r="P34" i="18"/>
  <c r="P40" i="18" s="1"/>
  <c r="P41" i="18" s="1"/>
  <c r="P43" i="18" s="1"/>
  <c r="Q34" i="18"/>
  <c r="Q40" i="18" s="1"/>
  <c r="Q41" i="18" s="1"/>
  <c r="Q43" i="18" s="1"/>
  <c r="R34" i="18"/>
  <c r="R40" i="18" s="1"/>
  <c r="R41" i="18" s="1"/>
  <c r="R43" i="18" s="1"/>
  <c r="S34" i="18"/>
  <c r="S40" i="18" s="1"/>
  <c r="S41" i="18" s="1"/>
  <c r="S43" i="18" s="1"/>
  <c r="T34" i="18"/>
  <c r="T40" i="18" s="1"/>
  <c r="T41" i="18" s="1"/>
  <c r="T43" i="18" s="1"/>
  <c r="U34" i="18"/>
  <c r="U40" i="18" s="1"/>
  <c r="U41" i="18" s="1"/>
  <c r="U43" i="18" s="1"/>
  <c r="V34" i="18"/>
  <c r="V40" i="18" s="1"/>
  <c r="V41" i="18" s="1"/>
  <c r="V43" i="18" s="1"/>
  <c r="W34" i="18"/>
  <c r="W40" i="18" s="1"/>
  <c r="W41" i="18" s="1"/>
  <c r="W43" i="18" s="1"/>
  <c r="X34" i="18"/>
  <c r="X40" i="18" s="1"/>
  <c r="X41" i="18" s="1"/>
  <c r="X43" i="18" s="1"/>
  <c r="Y34" i="18"/>
  <c r="Y40" i="18" s="1"/>
  <c r="Y41" i="18" s="1"/>
  <c r="Y43" i="18" s="1"/>
  <c r="G39" i="18"/>
  <c r="G37" i="18"/>
  <c r="G36" i="18"/>
  <c r="G35" i="18"/>
  <c r="G3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H19" i="18"/>
  <c r="I19" i="18"/>
  <c r="I25" i="18" s="1"/>
  <c r="I26" i="18" s="1"/>
  <c r="I28" i="18" s="1"/>
  <c r="J19" i="18"/>
  <c r="J25" i="18" s="1"/>
  <c r="J26" i="18" s="1"/>
  <c r="J28" i="18" s="1"/>
  <c r="K19" i="18"/>
  <c r="K25" i="18" s="1"/>
  <c r="K26" i="18" s="1"/>
  <c r="K28" i="18" s="1"/>
  <c r="L19" i="18"/>
  <c r="L25" i="18" s="1"/>
  <c r="L26" i="18" s="1"/>
  <c r="L28" i="18" s="1"/>
  <c r="M19" i="18"/>
  <c r="M25" i="18" s="1"/>
  <c r="M26" i="18" s="1"/>
  <c r="M28" i="18" s="1"/>
  <c r="N19" i="18"/>
  <c r="N25" i="18" s="1"/>
  <c r="N26" i="18" s="1"/>
  <c r="N28" i="18" s="1"/>
  <c r="O19" i="18"/>
  <c r="P19" i="18"/>
  <c r="Q19" i="18"/>
  <c r="R19" i="18"/>
  <c r="S19" i="18"/>
  <c r="T19" i="18"/>
  <c r="T25" i="18" s="1"/>
  <c r="T26" i="18" s="1"/>
  <c r="T28" i="18" s="1"/>
  <c r="U19" i="18"/>
  <c r="V19" i="18"/>
  <c r="V25" i="18" s="1"/>
  <c r="V26" i="18" s="1"/>
  <c r="V28" i="18" s="1"/>
  <c r="W19" i="18"/>
  <c r="W25" i="18" s="1"/>
  <c r="W26" i="18" s="1"/>
  <c r="W28" i="18" s="1"/>
  <c r="X19" i="18"/>
  <c r="X25" i="18" s="1"/>
  <c r="X26" i="18" s="1"/>
  <c r="X28" i="18" s="1"/>
  <c r="Y19" i="18"/>
  <c r="Y25" i="18" s="1"/>
  <c r="Y26" i="18" s="1"/>
  <c r="Y28" i="18" s="1"/>
  <c r="G24" i="18"/>
  <c r="G22" i="18"/>
  <c r="G21" i="18"/>
  <c r="G20" i="18"/>
  <c r="G19" i="18"/>
  <c r="H25" i="18" l="1"/>
  <c r="H26" i="18" s="1"/>
  <c r="H28" i="18" s="1"/>
  <c r="S25" i="18"/>
  <c r="S26" i="18" s="1"/>
  <c r="S28" i="18" s="1"/>
  <c r="Q25" i="18"/>
  <c r="Q26" i="18" s="1"/>
  <c r="Q28" i="18" s="1"/>
  <c r="P25" i="18"/>
  <c r="P26" i="18" s="1"/>
  <c r="P28" i="18" s="1"/>
  <c r="O25" i="18"/>
  <c r="O26" i="18" s="1"/>
  <c r="O28" i="18" s="1"/>
  <c r="U25" i="18"/>
  <c r="U26" i="18" s="1"/>
  <c r="U28" i="18" s="1"/>
  <c r="R25" i="18"/>
  <c r="R26" i="18" s="1"/>
  <c r="R28" i="18" s="1"/>
  <c r="G25" i="18"/>
  <c r="G26" i="18" s="1"/>
  <c r="G28" i="18" s="1"/>
  <c r="G40" i="18"/>
  <c r="G41" i="18" s="1"/>
  <c r="G43" i="18" s="1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H6" i="18"/>
  <c r="H12" i="18" s="1"/>
  <c r="H13" i="18" s="1"/>
  <c r="H15" i="18" s="1"/>
  <c r="I6" i="18"/>
  <c r="I12" i="18" s="1"/>
  <c r="I13" i="18" s="1"/>
  <c r="I15" i="18" s="1"/>
  <c r="J6" i="18"/>
  <c r="K6" i="18"/>
  <c r="L6" i="18"/>
  <c r="M6" i="18"/>
  <c r="N6" i="18"/>
  <c r="O6" i="18"/>
  <c r="P6" i="18"/>
  <c r="P12" i="18" s="1"/>
  <c r="P13" i="18" s="1"/>
  <c r="P15" i="18" s="1"/>
  <c r="Q6" i="18"/>
  <c r="Q12" i="18" s="1"/>
  <c r="Q13" i="18" s="1"/>
  <c r="Q15" i="18" s="1"/>
  <c r="R6" i="18"/>
  <c r="R12" i="18" s="1"/>
  <c r="R13" i="18" s="1"/>
  <c r="R15" i="18" s="1"/>
  <c r="S6" i="18"/>
  <c r="S12" i="18" s="1"/>
  <c r="S13" i="18" s="1"/>
  <c r="S15" i="18" s="1"/>
  <c r="T6" i="18"/>
  <c r="T12" i="18" s="1"/>
  <c r="T13" i="18" s="1"/>
  <c r="T15" i="18" s="1"/>
  <c r="U6" i="18"/>
  <c r="U12" i="18" s="1"/>
  <c r="U13" i="18" s="1"/>
  <c r="U15" i="18" s="1"/>
  <c r="V6" i="18"/>
  <c r="W6" i="18"/>
  <c r="X6" i="18"/>
  <c r="Y6" i="18"/>
  <c r="G9" i="18"/>
  <c r="G8" i="18"/>
  <c r="G7" i="18"/>
  <c r="G6" i="18"/>
  <c r="Y12" i="18" l="1"/>
  <c r="Y13" i="18" s="1"/>
  <c r="Y15" i="18" s="1"/>
  <c r="L12" i="18"/>
  <c r="L13" i="18" s="1"/>
  <c r="L15" i="18" s="1"/>
  <c r="O12" i="18"/>
  <c r="O13" i="18" s="1"/>
  <c r="O15" i="18" s="1"/>
  <c r="N12" i="18"/>
  <c r="N13" i="18" s="1"/>
  <c r="N15" i="18" s="1"/>
  <c r="M12" i="18"/>
  <c r="M13" i="18" s="1"/>
  <c r="M15" i="18" s="1"/>
  <c r="X12" i="18"/>
  <c r="X13" i="18" s="1"/>
  <c r="X15" i="18" s="1"/>
  <c r="W12" i="18"/>
  <c r="W13" i="18" s="1"/>
  <c r="W15" i="18" s="1"/>
  <c r="V12" i="18"/>
  <c r="V13" i="18" s="1"/>
  <c r="V15" i="18" s="1"/>
  <c r="J12" i="18"/>
  <c r="J13" i="18" s="1"/>
  <c r="J15" i="18" s="1"/>
  <c r="K12" i="18"/>
  <c r="K13" i="18" s="1"/>
  <c r="K15" i="18" s="1"/>
  <c r="G12" i="18"/>
  <c r="G13" i="18" s="1"/>
  <c r="G15" i="18" s="1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E47" i="14"/>
  <c r="F47" i="14"/>
  <c r="G47" i="14"/>
  <c r="H47" i="14"/>
  <c r="H50" i="14" s="1"/>
  <c r="I47" i="14"/>
  <c r="I50" i="14" s="1"/>
  <c r="J47" i="14"/>
  <c r="J50" i="14" s="1"/>
  <c r="K47" i="14"/>
  <c r="K50" i="14" s="1"/>
  <c r="L47" i="14"/>
  <c r="M47" i="14"/>
  <c r="N47" i="14"/>
  <c r="O47" i="14"/>
  <c r="P47" i="14"/>
  <c r="Q47" i="14"/>
  <c r="R47" i="14"/>
  <c r="R50" i="14" s="1"/>
  <c r="S47" i="14"/>
  <c r="S50" i="14" s="1"/>
  <c r="T47" i="14"/>
  <c r="T50" i="14" s="1"/>
  <c r="U47" i="14"/>
  <c r="U50" i="14" s="1"/>
  <c r="V47" i="14"/>
  <c r="E46" i="14"/>
  <c r="E50" i="14" s="1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V50" i="14" s="1"/>
  <c r="F50" i="14"/>
  <c r="L50" i="14"/>
  <c r="N50" i="14"/>
  <c r="P50" i="14"/>
  <c r="E33" i="14"/>
  <c r="F33" i="14"/>
  <c r="G33" i="14"/>
  <c r="H33" i="14"/>
  <c r="H36" i="14" s="1"/>
  <c r="I33" i="14"/>
  <c r="I36" i="14" s="1"/>
  <c r="J33" i="14"/>
  <c r="J36" i="14" s="1"/>
  <c r="K33" i="14"/>
  <c r="K36" i="14" s="1"/>
  <c r="L33" i="14"/>
  <c r="L36" i="14" s="1"/>
  <c r="M33" i="14"/>
  <c r="M36" i="14" s="1"/>
  <c r="N33" i="14"/>
  <c r="O33" i="14"/>
  <c r="P33" i="14"/>
  <c r="Q33" i="14"/>
  <c r="R33" i="14"/>
  <c r="S33" i="14"/>
  <c r="T33" i="14"/>
  <c r="T36" i="14" s="1"/>
  <c r="U33" i="14"/>
  <c r="U36" i="14" s="1"/>
  <c r="V33" i="14"/>
  <c r="V36" i="14" s="1"/>
  <c r="D33" i="14"/>
  <c r="D34" i="14"/>
  <c r="D46" i="14"/>
  <c r="D49" i="14"/>
  <c r="D48" i="14"/>
  <c r="D47" i="14"/>
  <c r="S44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E38" i="14"/>
  <c r="E44" i="14" s="1"/>
  <c r="F38" i="14"/>
  <c r="F44" i="14" s="1"/>
  <c r="G38" i="14"/>
  <c r="G44" i="14" s="1"/>
  <c r="H38" i="14"/>
  <c r="H44" i="14" s="1"/>
  <c r="I38" i="14"/>
  <c r="I44" i="14" s="1"/>
  <c r="J38" i="14"/>
  <c r="J44" i="14" s="1"/>
  <c r="K38" i="14"/>
  <c r="K44" i="14" s="1"/>
  <c r="L38" i="14"/>
  <c r="L44" i="14" s="1"/>
  <c r="M38" i="14"/>
  <c r="M44" i="14" s="1"/>
  <c r="N38" i="14"/>
  <c r="N44" i="14" s="1"/>
  <c r="O38" i="14"/>
  <c r="O44" i="14" s="1"/>
  <c r="P38" i="14"/>
  <c r="P44" i="14" s="1"/>
  <c r="Q38" i="14"/>
  <c r="Q44" i="14" s="1"/>
  <c r="R38" i="14"/>
  <c r="R44" i="14" s="1"/>
  <c r="S38" i="14"/>
  <c r="T38" i="14"/>
  <c r="T44" i="14" s="1"/>
  <c r="U38" i="14"/>
  <c r="U44" i="14" s="1"/>
  <c r="V38" i="14"/>
  <c r="V44" i="14" s="1"/>
  <c r="D42" i="14"/>
  <c r="D41" i="14"/>
  <c r="D43" i="14"/>
  <c r="D39" i="14"/>
  <c r="D40" i="14"/>
  <c r="D38" i="14"/>
  <c r="E35" i="14"/>
  <c r="E36" i="14" s="1"/>
  <c r="F35" i="14"/>
  <c r="F36" i="14" s="1"/>
  <c r="G35" i="14"/>
  <c r="G36" i="14" s="1"/>
  <c r="H35" i="14"/>
  <c r="I35" i="14"/>
  <c r="J35" i="14"/>
  <c r="K35" i="14"/>
  <c r="L35" i="14"/>
  <c r="M35" i="14"/>
  <c r="N35" i="14"/>
  <c r="N36" i="14" s="1"/>
  <c r="O35" i="14"/>
  <c r="O36" i="14" s="1"/>
  <c r="P35" i="14"/>
  <c r="P36" i="14" s="1"/>
  <c r="Q35" i="14"/>
  <c r="Q36" i="14" s="1"/>
  <c r="R35" i="14"/>
  <c r="R36" i="14" s="1"/>
  <c r="S35" i="14"/>
  <c r="S36" i="14" s="1"/>
  <c r="T35" i="14"/>
  <c r="U35" i="14"/>
  <c r="V35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D35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E21" i="14"/>
  <c r="E31" i="14" s="1"/>
  <c r="F21" i="14"/>
  <c r="F31" i="14" s="1"/>
  <c r="G21" i="14"/>
  <c r="G31" i="14" s="1"/>
  <c r="H21" i="14"/>
  <c r="H31" i="14" s="1"/>
  <c r="I21" i="14"/>
  <c r="I31" i="14" s="1"/>
  <c r="J21" i="14"/>
  <c r="J31" i="14" s="1"/>
  <c r="K21" i="14"/>
  <c r="K31" i="14" s="1"/>
  <c r="L21" i="14"/>
  <c r="L31" i="14" s="1"/>
  <c r="M21" i="14"/>
  <c r="M31" i="14" s="1"/>
  <c r="N21" i="14"/>
  <c r="N31" i="14" s="1"/>
  <c r="O21" i="14"/>
  <c r="O31" i="14" s="1"/>
  <c r="P21" i="14"/>
  <c r="P31" i="14" s="1"/>
  <c r="Q21" i="14"/>
  <c r="Q31" i="14" s="1"/>
  <c r="R21" i="14"/>
  <c r="R31" i="14" s="1"/>
  <c r="S21" i="14"/>
  <c r="S31" i="14" s="1"/>
  <c r="T21" i="14"/>
  <c r="T31" i="14" s="1"/>
  <c r="U21" i="14"/>
  <c r="U31" i="14" s="1"/>
  <c r="V21" i="14"/>
  <c r="V31" i="14" s="1"/>
  <c r="D24" i="14"/>
  <c r="D30" i="14"/>
  <c r="D26" i="14"/>
  <c r="D25" i="14"/>
  <c r="D29" i="14"/>
  <c r="D28" i="14"/>
  <c r="D23" i="14"/>
  <c r="D21" i="14"/>
  <c r="D22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E15" i="14"/>
  <c r="E19" i="14" s="1"/>
  <c r="F15" i="14"/>
  <c r="F19" i="14" s="1"/>
  <c r="G15" i="14"/>
  <c r="G19" i="14" s="1"/>
  <c r="H15" i="14"/>
  <c r="H19" i="14" s="1"/>
  <c r="I15" i="14"/>
  <c r="I19" i="14" s="1"/>
  <c r="J15" i="14"/>
  <c r="J19" i="14" s="1"/>
  <c r="K15" i="14"/>
  <c r="K19" i="14" s="1"/>
  <c r="L15" i="14"/>
  <c r="L19" i="14" s="1"/>
  <c r="M15" i="14"/>
  <c r="M19" i="14" s="1"/>
  <c r="N15" i="14"/>
  <c r="N19" i="14" s="1"/>
  <c r="O15" i="14"/>
  <c r="O19" i="14" s="1"/>
  <c r="P15" i="14"/>
  <c r="P19" i="14" s="1"/>
  <c r="Q15" i="14"/>
  <c r="Q19" i="14" s="1"/>
  <c r="R15" i="14"/>
  <c r="R19" i="14" s="1"/>
  <c r="S15" i="14"/>
  <c r="S19" i="14" s="1"/>
  <c r="T15" i="14"/>
  <c r="T19" i="14" s="1"/>
  <c r="U15" i="14"/>
  <c r="U19" i="14" s="1"/>
  <c r="V15" i="14"/>
  <c r="V19" i="14" s="1"/>
  <c r="D15" i="14"/>
  <c r="D18" i="14"/>
  <c r="D17" i="14"/>
  <c r="D16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E7" i="14"/>
  <c r="E13" i="14" s="1"/>
  <c r="F7" i="14"/>
  <c r="G7" i="14"/>
  <c r="H7" i="14"/>
  <c r="I7" i="14"/>
  <c r="J7" i="14"/>
  <c r="K7" i="14"/>
  <c r="L7" i="14"/>
  <c r="L13" i="14" s="1"/>
  <c r="M7" i="14"/>
  <c r="M13" i="14" s="1"/>
  <c r="N7" i="14"/>
  <c r="N13" i="14" s="1"/>
  <c r="O7" i="14"/>
  <c r="O13" i="14" s="1"/>
  <c r="P7" i="14"/>
  <c r="P13" i="14" s="1"/>
  <c r="Q7" i="14"/>
  <c r="Q13" i="14" s="1"/>
  <c r="R7" i="14"/>
  <c r="S7" i="14"/>
  <c r="T7" i="14"/>
  <c r="U7" i="14"/>
  <c r="V7" i="14"/>
  <c r="E6" i="14"/>
  <c r="F6" i="14"/>
  <c r="F13" i="14" s="1"/>
  <c r="G6" i="14"/>
  <c r="G13" i="14" s="1"/>
  <c r="H6" i="14"/>
  <c r="H13" i="14" s="1"/>
  <c r="I6" i="14"/>
  <c r="I13" i="14" s="1"/>
  <c r="J6" i="14"/>
  <c r="J13" i="14" s="1"/>
  <c r="K6" i="14"/>
  <c r="K13" i="14" s="1"/>
  <c r="L6" i="14"/>
  <c r="M6" i="14"/>
  <c r="N6" i="14"/>
  <c r="O6" i="14"/>
  <c r="P6" i="14"/>
  <c r="Q6" i="14"/>
  <c r="R6" i="14"/>
  <c r="R13" i="14" s="1"/>
  <c r="S6" i="14"/>
  <c r="S13" i="14" s="1"/>
  <c r="T6" i="14"/>
  <c r="T13" i="14" s="1"/>
  <c r="U6" i="14"/>
  <c r="U13" i="14" s="1"/>
  <c r="V6" i="14"/>
  <c r="V13" i="14" s="1"/>
  <c r="D7" i="14"/>
  <c r="D9" i="14"/>
  <c r="D10" i="14"/>
  <c r="D12" i="14"/>
  <c r="D11" i="14"/>
  <c r="D8" i="14"/>
  <c r="D6" i="14"/>
  <c r="D27" i="14"/>
  <c r="K51" i="14" l="1"/>
  <c r="U51" i="14"/>
  <c r="I51" i="14"/>
  <c r="V51" i="14"/>
  <c r="P51" i="14"/>
  <c r="T51" i="14"/>
  <c r="H51" i="14"/>
  <c r="F51" i="14"/>
  <c r="N51" i="14"/>
  <c r="S51" i="14"/>
  <c r="E51" i="14"/>
  <c r="J51" i="14"/>
  <c r="L51" i="14"/>
  <c r="R51" i="14"/>
  <c r="Q50" i="14"/>
  <c r="Q51" i="14" s="1"/>
  <c r="O50" i="14"/>
  <c r="O51" i="14" s="1"/>
  <c r="G50" i="14"/>
  <c r="G51" i="14" s="1"/>
  <c r="M50" i="14"/>
  <c r="M51" i="14" s="1"/>
  <c r="D50" i="14"/>
  <c r="D44" i="14"/>
  <c r="D36" i="14"/>
  <c r="D31" i="14"/>
  <c r="D19" i="14"/>
  <c r="D13" i="14"/>
  <c r="J5" i="16"/>
  <c r="J6" i="16"/>
  <c r="J7" i="16"/>
  <c r="J8" i="16"/>
  <c r="J9" i="16"/>
  <c r="J10" i="16"/>
  <c r="J11" i="16"/>
  <c r="J16" i="16"/>
  <c r="J17" i="16"/>
  <c r="J18" i="16"/>
  <c r="J21" i="16"/>
  <c r="J22" i="16"/>
  <c r="J23" i="16"/>
  <c r="J24" i="16"/>
  <c r="J25" i="16"/>
  <c r="J26" i="16"/>
  <c r="J27" i="16"/>
  <c r="J28" i="16"/>
  <c r="J29" i="16"/>
  <c r="J30" i="16"/>
  <c r="J31" i="16"/>
  <c r="J34" i="16"/>
  <c r="J35" i="16"/>
  <c r="J36" i="16"/>
  <c r="J39" i="16"/>
  <c r="J40" i="16"/>
  <c r="J41" i="16"/>
  <c r="J42" i="16"/>
  <c r="J43" i="16"/>
  <c r="J44" i="16"/>
  <c r="J45" i="16"/>
  <c r="J46" i="16"/>
  <c r="M5" i="16"/>
  <c r="M6" i="16"/>
  <c r="M7" i="16"/>
  <c r="M8" i="16"/>
  <c r="M9" i="16"/>
  <c r="M10" i="16"/>
  <c r="M11" i="16"/>
  <c r="M16" i="16"/>
  <c r="M17" i="16"/>
  <c r="M18" i="16"/>
  <c r="M21" i="16"/>
  <c r="M22" i="16"/>
  <c r="M23" i="16"/>
  <c r="M24" i="16"/>
  <c r="M25" i="16"/>
  <c r="M26" i="16"/>
  <c r="M27" i="16"/>
  <c r="M28" i="16"/>
  <c r="M29" i="16"/>
  <c r="M30" i="16"/>
  <c r="M31" i="16"/>
  <c r="M34" i="16"/>
  <c r="M35" i="16"/>
  <c r="M36" i="16"/>
  <c r="M39" i="16"/>
  <c r="M40" i="16"/>
  <c r="M41" i="16"/>
  <c r="M42" i="16"/>
  <c r="M43" i="16"/>
  <c r="M44" i="16"/>
  <c r="M45" i="16"/>
  <c r="M46" i="16"/>
  <c r="N5" i="16"/>
  <c r="N6" i="16"/>
  <c r="N7" i="16"/>
  <c r="N8" i="16"/>
  <c r="N9" i="16"/>
  <c r="N10" i="16"/>
  <c r="N11" i="16"/>
  <c r="N16" i="16"/>
  <c r="N17" i="16"/>
  <c r="N18" i="16"/>
  <c r="O5" i="16"/>
  <c r="O6" i="16"/>
  <c r="O7" i="16"/>
  <c r="O8" i="16"/>
  <c r="O9" i="16"/>
  <c r="O10" i="16"/>
  <c r="O11" i="16"/>
  <c r="O16" i="16"/>
  <c r="O17" i="16"/>
  <c r="O18" i="16"/>
  <c r="Q5" i="16"/>
  <c r="Q6" i="16"/>
  <c r="Q7" i="16"/>
  <c r="Q8" i="16"/>
  <c r="Q9" i="16"/>
  <c r="Q10" i="16"/>
  <c r="Q11" i="16"/>
  <c r="Q16" i="16"/>
  <c r="Q17" i="16"/>
  <c r="Q18" i="16"/>
  <c r="R5" i="16"/>
  <c r="R6" i="16"/>
  <c r="R7" i="16"/>
  <c r="R8" i="16"/>
  <c r="R9" i="16"/>
  <c r="R10" i="16"/>
  <c r="R11" i="16"/>
  <c r="R16" i="16"/>
  <c r="R17" i="16"/>
  <c r="R18" i="16"/>
  <c r="T5" i="16"/>
  <c r="T6" i="16"/>
  <c r="T7" i="16"/>
  <c r="T8" i="16"/>
  <c r="T9" i="16"/>
  <c r="T10" i="16"/>
  <c r="T11" i="16"/>
  <c r="T16" i="16"/>
  <c r="T17" i="16"/>
  <c r="T18" i="16"/>
  <c r="U5" i="16"/>
  <c r="U6" i="16"/>
  <c r="U7" i="16"/>
  <c r="U8" i="16"/>
  <c r="U9" i="16"/>
  <c r="U10" i="16"/>
  <c r="U11" i="16"/>
  <c r="U16" i="16"/>
  <c r="U17" i="16"/>
  <c r="U18" i="16"/>
  <c r="V18" i="16"/>
  <c r="S18" i="16"/>
  <c r="P18" i="16"/>
  <c r="L18" i="16"/>
  <c r="K18" i="16"/>
  <c r="I18" i="16"/>
  <c r="H18" i="16"/>
  <c r="G18" i="16"/>
  <c r="F18" i="16"/>
  <c r="E18" i="16"/>
  <c r="D18" i="16"/>
  <c r="V17" i="16"/>
  <c r="S17" i="16"/>
  <c r="P17" i="16"/>
  <c r="L17" i="16"/>
  <c r="K17" i="16"/>
  <c r="I17" i="16"/>
  <c r="H17" i="16"/>
  <c r="G17" i="16"/>
  <c r="F17" i="16"/>
  <c r="E17" i="16"/>
  <c r="D17" i="16"/>
  <c r="V16" i="16"/>
  <c r="S16" i="16"/>
  <c r="P16" i="16"/>
  <c r="L16" i="16"/>
  <c r="K16" i="16"/>
  <c r="I16" i="16"/>
  <c r="H16" i="16"/>
  <c r="G16" i="16"/>
  <c r="F16" i="16"/>
  <c r="E16" i="16"/>
  <c r="D16" i="16"/>
  <c r="V11" i="16"/>
  <c r="S11" i="16"/>
  <c r="P11" i="16"/>
  <c r="L11" i="16"/>
  <c r="K11" i="16"/>
  <c r="I11" i="16"/>
  <c r="H11" i="16"/>
  <c r="G11" i="16"/>
  <c r="F11" i="16"/>
  <c r="E11" i="16"/>
  <c r="D11" i="16"/>
  <c r="V10" i="16"/>
  <c r="S10" i="16"/>
  <c r="P10" i="16"/>
  <c r="L10" i="16"/>
  <c r="K10" i="16"/>
  <c r="I10" i="16"/>
  <c r="H10" i="16"/>
  <c r="G10" i="16"/>
  <c r="F10" i="16"/>
  <c r="E10" i="16"/>
  <c r="D10" i="16"/>
  <c r="V9" i="16"/>
  <c r="S9" i="16"/>
  <c r="P9" i="16"/>
  <c r="L9" i="16"/>
  <c r="K9" i="16"/>
  <c r="I9" i="16"/>
  <c r="H9" i="16"/>
  <c r="G9" i="16"/>
  <c r="F9" i="16"/>
  <c r="E9" i="16"/>
  <c r="D9" i="16"/>
  <c r="V8" i="16"/>
  <c r="S8" i="16"/>
  <c r="P8" i="16"/>
  <c r="L8" i="16"/>
  <c r="K8" i="16"/>
  <c r="I8" i="16"/>
  <c r="H8" i="16"/>
  <c r="G8" i="16"/>
  <c r="F8" i="16"/>
  <c r="E8" i="16"/>
  <c r="D8" i="16"/>
  <c r="V7" i="16"/>
  <c r="S7" i="16"/>
  <c r="P7" i="16"/>
  <c r="L7" i="16"/>
  <c r="K7" i="16"/>
  <c r="I7" i="16"/>
  <c r="H7" i="16"/>
  <c r="G7" i="16"/>
  <c r="F7" i="16"/>
  <c r="E7" i="16"/>
  <c r="D7" i="16"/>
  <c r="V6" i="16"/>
  <c r="S6" i="16"/>
  <c r="P6" i="16"/>
  <c r="L6" i="16"/>
  <c r="K6" i="16"/>
  <c r="I6" i="16"/>
  <c r="H6" i="16"/>
  <c r="G6" i="16"/>
  <c r="F6" i="16"/>
  <c r="E6" i="16"/>
  <c r="D6" i="16"/>
  <c r="V5" i="16"/>
  <c r="S5" i="16"/>
  <c r="P5" i="16"/>
  <c r="L5" i="16"/>
  <c r="K5" i="16"/>
  <c r="I5" i="16"/>
  <c r="H5" i="16"/>
  <c r="G5" i="16"/>
  <c r="G12" i="16" s="1"/>
  <c r="G13" i="16" s="1"/>
  <c r="F5" i="16"/>
  <c r="E5" i="16"/>
  <c r="D5" i="16"/>
  <c r="V19" i="16" l="1"/>
  <c r="N19" i="16"/>
  <c r="J37" i="16"/>
  <c r="J48" i="16" s="1"/>
  <c r="D51" i="14"/>
  <c r="S12" i="16"/>
  <c r="S13" i="16" s="1"/>
  <c r="T12" i="16"/>
  <c r="T13" i="16" s="1"/>
  <c r="J47" i="16"/>
  <c r="M32" i="16"/>
  <c r="Q12" i="16"/>
  <c r="Q13" i="16" s="1"/>
  <c r="M37" i="16"/>
  <c r="I12" i="16"/>
  <c r="I13" i="16" s="1"/>
  <c r="E12" i="16"/>
  <c r="E13" i="16" s="1"/>
  <c r="N12" i="16"/>
  <c r="N13" i="16" s="1"/>
  <c r="J12" i="16"/>
  <c r="J13" i="16" s="1"/>
  <c r="R12" i="16"/>
  <c r="R19" i="16" s="1"/>
  <c r="M12" i="16"/>
  <c r="M19" i="16" s="1"/>
  <c r="U12" i="16"/>
  <c r="U19" i="16" s="1"/>
  <c r="O12" i="16"/>
  <c r="O19" i="16" s="1"/>
  <c r="M47" i="16"/>
  <c r="J32" i="16"/>
  <c r="K12" i="16"/>
  <c r="K13" i="16" s="1"/>
  <c r="D12" i="16"/>
  <c r="D13" i="16" s="1"/>
  <c r="F12" i="16"/>
  <c r="F13" i="16" s="1"/>
  <c r="H12" i="16"/>
  <c r="H13" i="16" s="1"/>
  <c r="L12" i="16"/>
  <c r="L13" i="16" s="1"/>
  <c r="P12" i="16"/>
  <c r="V12" i="16"/>
  <c r="V13" i="16" s="1"/>
  <c r="G19" i="16"/>
  <c r="I19" i="16"/>
  <c r="L46" i="16"/>
  <c r="K46" i="16"/>
  <c r="I46" i="16"/>
  <c r="H46" i="16"/>
  <c r="G46" i="16"/>
  <c r="F46" i="16"/>
  <c r="E46" i="16"/>
  <c r="D46" i="16"/>
  <c r="L45" i="16"/>
  <c r="K45" i="16"/>
  <c r="I45" i="16"/>
  <c r="H45" i="16"/>
  <c r="G45" i="16"/>
  <c r="F45" i="16"/>
  <c r="E45" i="16"/>
  <c r="D45" i="16"/>
  <c r="L44" i="16"/>
  <c r="K44" i="16"/>
  <c r="I44" i="16"/>
  <c r="H44" i="16"/>
  <c r="G44" i="16"/>
  <c r="F44" i="16"/>
  <c r="E44" i="16"/>
  <c r="D44" i="16"/>
  <c r="L43" i="16"/>
  <c r="K43" i="16"/>
  <c r="I43" i="16"/>
  <c r="H43" i="16"/>
  <c r="G43" i="16"/>
  <c r="F43" i="16"/>
  <c r="E43" i="16"/>
  <c r="D43" i="16"/>
  <c r="L42" i="16"/>
  <c r="K42" i="16"/>
  <c r="I42" i="16"/>
  <c r="H42" i="16"/>
  <c r="G42" i="16"/>
  <c r="F42" i="16"/>
  <c r="E42" i="16"/>
  <c r="D42" i="16"/>
  <c r="L41" i="16"/>
  <c r="K41" i="16"/>
  <c r="I41" i="16"/>
  <c r="H41" i="16"/>
  <c r="G41" i="16"/>
  <c r="F41" i="16"/>
  <c r="E41" i="16"/>
  <c r="D41" i="16"/>
  <c r="L40" i="16"/>
  <c r="K40" i="16"/>
  <c r="I40" i="16"/>
  <c r="H40" i="16"/>
  <c r="G40" i="16"/>
  <c r="F40" i="16"/>
  <c r="E40" i="16"/>
  <c r="D40" i="16"/>
  <c r="L39" i="16"/>
  <c r="K39" i="16"/>
  <c r="I39" i="16"/>
  <c r="H39" i="16"/>
  <c r="G39" i="16"/>
  <c r="F39" i="16"/>
  <c r="E39" i="16"/>
  <c r="D39" i="16"/>
  <c r="L36" i="16"/>
  <c r="K36" i="16"/>
  <c r="I36" i="16"/>
  <c r="H36" i="16"/>
  <c r="G36" i="16"/>
  <c r="F36" i="16"/>
  <c r="E36" i="16"/>
  <c r="D36" i="16"/>
  <c r="L35" i="16"/>
  <c r="K35" i="16"/>
  <c r="I35" i="16"/>
  <c r="H35" i="16"/>
  <c r="G35" i="16"/>
  <c r="F35" i="16"/>
  <c r="E35" i="16"/>
  <c r="D35" i="16"/>
  <c r="L34" i="16"/>
  <c r="K34" i="16"/>
  <c r="I34" i="16"/>
  <c r="H34" i="16"/>
  <c r="G34" i="16"/>
  <c r="F34" i="16"/>
  <c r="E34" i="16"/>
  <c r="D34" i="16"/>
  <c r="L31" i="16"/>
  <c r="K31" i="16"/>
  <c r="I31" i="16"/>
  <c r="H31" i="16"/>
  <c r="G31" i="16"/>
  <c r="F31" i="16"/>
  <c r="E31" i="16"/>
  <c r="D31" i="16"/>
  <c r="L30" i="16"/>
  <c r="K30" i="16"/>
  <c r="I30" i="16"/>
  <c r="H30" i="16"/>
  <c r="G30" i="16"/>
  <c r="F30" i="16"/>
  <c r="E30" i="16"/>
  <c r="D30" i="16"/>
  <c r="L29" i="16"/>
  <c r="K29" i="16"/>
  <c r="I29" i="16"/>
  <c r="H29" i="16"/>
  <c r="G29" i="16"/>
  <c r="F29" i="16"/>
  <c r="E29" i="16"/>
  <c r="D29" i="16"/>
  <c r="L28" i="16"/>
  <c r="K28" i="16"/>
  <c r="I28" i="16"/>
  <c r="H28" i="16"/>
  <c r="G28" i="16"/>
  <c r="F28" i="16"/>
  <c r="E28" i="16"/>
  <c r="D28" i="16"/>
  <c r="L27" i="16"/>
  <c r="K27" i="16"/>
  <c r="I27" i="16"/>
  <c r="H27" i="16"/>
  <c r="G27" i="16"/>
  <c r="F27" i="16"/>
  <c r="E27" i="16"/>
  <c r="D27" i="16"/>
  <c r="L26" i="16"/>
  <c r="K26" i="16"/>
  <c r="I26" i="16"/>
  <c r="H26" i="16"/>
  <c r="G26" i="16"/>
  <c r="F26" i="16"/>
  <c r="E26" i="16"/>
  <c r="D26" i="16"/>
  <c r="L25" i="16"/>
  <c r="K25" i="16"/>
  <c r="I25" i="16"/>
  <c r="H25" i="16"/>
  <c r="G25" i="16"/>
  <c r="F25" i="16"/>
  <c r="E25" i="16"/>
  <c r="D25" i="16"/>
  <c r="L24" i="16"/>
  <c r="K24" i="16"/>
  <c r="I24" i="16"/>
  <c r="H24" i="16"/>
  <c r="G24" i="16"/>
  <c r="F24" i="16"/>
  <c r="E24" i="16"/>
  <c r="D24" i="16"/>
  <c r="L23" i="16"/>
  <c r="K23" i="16"/>
  <c r="I23" i="16"/>
  <c r="H23" i="16"/>
  <c r="G23" i="16"/>
  <c r="F23" i="16"/>
  <c r="E23" i="16"/>
  <c r="D23" i="16"/>
  <c r="L22" i="16"/>
  <c r="K22" i="16"/>
  <c r="I22" i="16"/>
  <c r="H22" i="16"/>
  <c r="G22" i="16"/>
  <c r="F22" i="16"/>
  <c r="E22" i="16"/>
  <c r="D22" i="16"/>
  <c r="L21" i="16"/>
  <c r="K21" i="16"/>
  <c r="I21" i="16"/>
  <c r="I32" i="16" s="1"/>
  <c r="H21" i="16"/>
  <c r="G21" i="16"/>
  <c r="G32" i="16" s="1"/>
  <c r="F21" i="16"/>
  <c r="E21" i="16"/>
  <c r="D21" i="16"/>
  <c r="O13" i="16" l="1"/>
  <c r="I47" i="16"/>
  <c r="M13" i="16"/>
  <c r="D19" i="16"/>
  <c r="R13" i="16"/>
  <c r="S19" i="16"/>
  <c r="E19" i="16"/>
  <c r="J19" i="16"/>
  <c r="Q19" i="16"/>
  <c r="G47" i="16"/>
  <c r="P13" i="16"/>
  <c r="P19" i="16"/>
  <c r="T19" i="16"/>
  <c r="E32" i="16"/>
  <c r="M48" i="16"/>
  <c r="E47" i="16"/>
  <c r="U13" i="16"/>
  <c r="K19" i="16"/>
  <c r="H19" i="16"/>
  <c r="L19" i="16"/>
  <c r="F19" i="16"/>
  <c r="L32" i="16"/>
  <c r="L47" i="16"/>
  <c r="E37" i="16"/>
  <c r="E48" i="16" s="1"/>
  <c r="G37" i="16"/>
  <c r="I37" i="16"/>
  <c r="L37" i="16"/>
  <c r="D47" i="16"/>
  <c r="F47" i="16"/>
  <c r="H47" i="16"/>
  <c r="K47" i="16"/>
  <c r="D32" i="16"/>
  <c r="F32" i="16"/>
  <c r="H32" i="16"/>
  <c r="D37" i="16"/>
  <c r="F37" i="16"/>
  <c r="H37" i="16"/>
  <c r="K32" i="16"/>
  <c r="K37" i="16"/>
  <c r="I48" i="16"/>
  <c r="G48" i="16" l="1"/>
  <c r="L48" i="16"/>
  <c r="F48" i="16"/>
  <c r="K48" i="16"/>
  <c r="H48" i="16"/>
  <c r="D48" i="16"/>
</calcChain>
</file>

<file path=xl/sharedStrings.xml><?xml version="1.0" encoding="utf-8"?>
<sst xmlns="http://schemas.openxmlformats.org/spreadsheetml/2006/main" count="2752" uniqueCount="1379">
  <si>
    <r>
      <rPr>
        <b/>
        <sz val="8"/>
        <rFont val="Calibri"/>
        <family val="1"/>
      </rPr>
      <t>NAMA BAHAN</t>
    </r>
  </si>
  <si>
    <r>
      <rPr>
        <b/>
        <sz val="8"/>
        <rFont val="Calibri"/>
        <family val="1"/>
      </rPr>
      <t>BDD (%)</t>
    </r>
  </si>
  <si>
    <r>
      <rPr>
        <b/>
        <sz val="8"/>
        <rFont val="Calibri"/>
        <family val="1"/>
      </rPr>
      <t>ENERGI</t>
    </r>
  </si>
  <si>
    <r>
      <rPr>
        <b/>
        <sz val="8"/>
        <rFont val="Calibri"/>
        <family val="1"/>
      </rPr>
      <t>PROTEIN</t>
    </r>
  </si>
  <si>
    <r>
      <rPr>
        <b/>
        <sz val="8"/>
        <rFont val="Calibri"/>
        <family val="1"/>
      </rPr>
      <t>LEMAK</t>
    </r>
  </si>
  <si>
    <r>
      <rPr>
        <b/>
        <sz val="8"/>
        <rFont val="Calibri"/>
        <family val="1"/>
      </rPr>
      <t>KH</t>
    </r>
  </si>
  <si>
    <r>
      <rPr>
        <b/>
        <sz val="8"/>
        <rFont val="Calibri"/>
        <family val="1"/>
      </rPr>
      <t>SERAT</t>
    </r>
  </si>
  <si>
    <r>
      <rPr>
        <b/>
        <sz val="8"/>
        <rFont val="Calibri"/>
        <family val="1"/>
      </rPr>
      <t>KALSIUM</t>
    </r>
  </si>
  <si>
    <r>
      <rPr>
        <b/>
        <sz val="8"/>
        <rFont val="Calibri"/>
        <family val="1"/>
      </rPr>
      <t>FOSFOR</t>
    </r>
  </si>
  <si>
    <r>
      <rPr>
        <b/>
        <sz val="8"/>
        <rFont val="Calibri"/>
        <family val="1"/>
      </rPr>
      <t>BESI</t>
    </r>
  </si>
  <si>
    <r>
      <rPr>
        <b/>
        <sz val="8"/>
        <rFont val="Calibri"/>
        <family val="1"/>
      </rPr>
      <t>NATRIUM</t>
    </r>
  </si>
  <si>
    <r>
      <rPr>
        <b/>
        <sz val="8"/>
        <rFont val="Calibri"/>
        <family val="1"/>
      </rPr>
      <t>KALIUM</t>
    </r>
  </si>
  <si>
    <r>
      <rPr>
        <b/>
        <sz val="8"/>
        <rFont val="Calibri"/>
        <family val="1"/>
      </rPr>
      <t>TEMBAGA</t>
    </r>
  </si>
  <si>
    <r>
      <rPr>
        <b/>
        <sz val="8"/>
        <rFont val="Calibri"/>
        <family val="1"/>
      </rPr>
      <t>SENG</t>
    </r>
  </si>
  <si>
    <r>
      <rPr>
        <b/>
        <sz val="8"/>
        <rFont val="Calibri"/>
        <family val="1"/>
      </rPr>
      <t>RETINOL</t>
    </r>
  </si>
  <si>
    <r>
      <rPr>
        <b/>
        <sz val="8"/>
        <rFont val="Calibri"/>
        <family val="1"/>
      </rPr>
      <t>B-KAR</t>
    </r>
  </si>
  <si>
    <r>
      <rPr>
        <b/>
        <sz val="8"/>
        <rFont val="Calibri"/>
        <family val="1"/>
      </rPr>
      <t>KAR-TOTAL</t>
    </r>
  </si>
  <si>
    <r>
      <rPr>
        <b/>
        <sz val="8"/>
        <rFont val="Calibri"/>
        <family val="1"/>
      </rPr>
      <t>THIAMIN</t>
    </r>
  </si>
  <si>
    <r>
      <rPr>
        <b/>
        <sz val="8"/>
        <rFont val="Calibri"/>
        <family val="1"/>
      </rPr>
      <t>RIBOFLAVIN</t>
    </r>
  </si>
  <si>
    <r>
      <rPr>
        <b/>
        <sz val="8"/>
        <rFont val="Calibri"/>
        <family val="1"/>
      </rPr>
      <t>NIASIN</t>
    </r>
  </si>
  <si>
    <r>
      <rPr>
        <b/>
        <sz val="8"/>
        <rFont val="Calibri"/>
        <family val="1"/>
      </rPr>
      <t>VIT_C</t>
    </r>
  </si>
  <si>
    <r>
      <rPr>
        <b/>
        <sz val="6"/>
        <rFont val="Calibri"/>
        <family val="1"/>
      </rPr>
      <t>(g)</t>
    </r>
  </si>
  <si>
    <r>
      <rPr>
        <b/>
        <sz val="6"/>
        <rFont val="Calibri"/>
        <family val="1"/>
      </rPr>
      <t>(Kal)</t>
    </r>
  </si>
  <si>
    <r>
      <rPr>
        <b/>
        <sz val="6"/>
        <rFont val="Calibri"/>
        <family val="1"/>
      </rPr>
      <t>(mg)</t>
    </r>
  </si>
  <si>
    <r>
      <rPr>
        <b/>
        <sz val="6"/>
        <rFont val="Calibri"/>
        <family val="1"/>
      </rPr>
      <t>(mcg)</t>
    </r>
  </si>
  <si>
    <r>
      <rPr>
        <sz val="8"/>
        <rFont val="Calibri"/>
        <family val="1"/>
      </rPr>
      <t>Beras giling, mentah</t>
    </r>
  </si>
  <si>
    <r>
      <rPr>
        <sz val="8"/>
        <rFont val="Calibri"/>
        <family val="1"/>
      </rPr>
      <t xml:space="preserve">Beras giling var pelita,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</si>
  <si>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Beras giling var
</t>
    </r>
    <r>
      <rPr>
        <sz val="8"/>
        <rFont val="Calibri"/>
        <family val="1"/>
      </rPr>
      <t>rojolele, mentah</t>
    </r>
  </si>
  <si>
    <r>
      <rPr>
        <sz val="8"/>
        <rFont val="Calibri"/>
        <family val="1"/>
      </rPr>
      <t>Beras hitam, mentah</t>
    </r>
  </si>
  <si>
    <r>
      <rPr>
        <sz val="8"/>
        <rFont val="Calibri"/>
        <family val="1"/>
      </rPr>
      <t>Beras jagung kuning, kering, mentah</t>
    </r>
  </si>
  <si>
    <r>
      <rPr>
        <sz val="8"/>
        <rFont val="Calibri"/>
        <family val="1"/>
      </rPr>
      <t xml:space="preserve">Beras jagung putih,
</t>
    </r>
    <r>
      <rPr>
        <sz val="8"/>
        <rFont val="Calibri"/>
        <family val="1"/>
      </rPr>
      <t>kering, mentah</t>
    </r>
  </si>
  <si>
    <r>
      <rPr>
        <sz val="8"/>
        <rFont val="Calibri"/>
        <family val="1"/>
      </rPr>
      <t>Beras ketan hitam tumbuk, mentah</t>
    </r>
  </si>
  <si>
    <r>
      <rPr>
        <sz val="8"/>
        <rFont val="Calibri"/>
        <family val="1"/>
      </rPr>
      <t xml:space="preserve">Beras ketan putih
</t>
    </r>
    <r>
      <rPr>
        <sz val="8"/>
        <rFont val="Calibri"/>
        <family val="1"/>
      </rPr>
      <t>tumbuk, mentah</t>
    </r>
  </si>
  <si>
    <r>
      <rPr>
        <sz val="8"/>
        <rFont val="Calibri"/>
        <family val="1"/>
      </rPr>
      <t>Beras ladang, mentah</t>
    </r>
  </si>
  <si>
    <r>
      <rPr>
        <sz val="8"/>
        <rFont val="Calibri"/>
        <family val="1"/>
      </rPr>
      <t>Beras menir, mentah</t>
    </r>
  </si>
  <si>
    <r>
      <rPr>
        <sz val="8"/>
        <rFont val="Calibri"/>
        <family val="1"/>
      </rPr>
      <t>Beras parboiled</t>
    </r>
  </si>
  <si>
    <r>
      <rPr>
        <sz val="8"/>
        <rFont val="Calibri"/>
        <family val="1"/>
      </rPr>
      <t>Beras tumbuk, mentah</t>
    </r>
  </si>
  <si>
    <r>
      <rPr>
        <sz val="8"/>
        <rFont val="Calibri"/>
        <family val="1"/>
      </rPr>
      <t xml:space="preserve">Beras tumbuk merah,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</si>
  <si>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Cantel, mentah</t>
    </r>
  </si>
  <si>
    <r>
      <rPr>
        <sz val="8"/>
        <rFont val="Calibri"/>
        <family val="1"/>
      </rPr>
      <t xml:space="preserve">Jagung muda, kuning,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</si>
  <si>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Jagung kuning pipil,
</t>
    </r>
    <r>
      <rPr>
        <sz val="8"/>
        <rFont val="Calibri"/>
        <family val="1"/>
      </rPr>
      <t>kering, mentah</t>
    </r>
  </si>
  <si>
    <r>
      <rPr>
        <sz val="8"/>
        <rFont val="Calibri"/>
        <family val="1"/>
      </rPr>
      <t xml:space="preserve">Jagung pipil var,
</t>
    </r>
    <r>
      <rPr>
        <sz val="8"/>
        <rFont val="Calibri"/>
        <family val="1"/>
      </rPr>
      <t>harapan, kering</t>
    </r>
  </si>
  <si>
    <r>
      <rPr>
        <sz val="8"/>
        <rFont val="Calibri"/>
        <family val="1"/>
      </rPr>
      <t xml:space="preserve">Jagung pipil var,
</t>
    </r>
    <r>
      <rPr>
        <sz val="8"/>
        <rFont val="Calibri"/>
        <family val="1"/>
      </rPr>
      <t>metro, kering</t>
    </r>
  </si>
  <si>
    <r>
      <rPr>
        <sz val="8"/>
        <rFont val="Calibri"/>
        <family val="1"/>
      </rPr>
      <t>Jali, mentah</t>
    </r>
  </si>
  <si>
    <r>
      <rPr>
        <sz val="8"/>
        <rFont val="Calibri"/>
        <family val="1"/>
      </rPr>
      <t xml:space="preserve">11.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</si>
  <si>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Jawawut, mentah</t>
    </r>
  </si>
  <si>
    <r>
      <rPr>
        <sz val="8"/>
        <rFont val="Calibri"/>
        <family val="1"/>
      </rPr>
      <t>-</t>
    </r>
  </si>
  <si>
    <r>
      <rPr>
        <sz val="8"/>
        <rFont val="Calibri"/>
        <family val="1"/>
      </rPr>
      <t xml:space="preserve">Jampang huma,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</si>
  <si>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Nasi</t>
    </r>
  </si>
  <si>
    <r>
      <rPr>
        <sz val="8"/>
        <rFont val="Calibri"/>
        <family val="1"/>
      </rPr>
      <t>Nasi tim</t>
    </r>
  </si>
  <si>
    <r>
      <rPr>
        <sz val="8"/>
        <rFont val="Calibri"/>
        <family val="1"/>
      </rPr>
      <t>Beras, tapai</t>
    </r>
  </si>
  <si>
    <r>
      <rPr>
        <sz val="8"/>
        <rFont val="Calibri"/>
        <family val="1"/>
      </rPr>
      <t>Beras, tepung, mentah</t>
    </r>
  </si>
  <si>
    <r>
      <rPr>
        <sz val="8"/>
        <rFont val="Calibri"/>
        <family val="1"/>
      </rPr>
      <t>Beras merah, Nasi</t>
    </r>
  </si>
  <si>
    <r>
      <rPr>
        <sz val="8"/>
        <rFont val="Calibri"/>
        <family val="1"/>
      </rPr>
      <t>Bihun, mentah</t>
    </r>
  </si>
  <si>
    <r>
      <rPr>
        <sz val="8"/>
        <rFont val="Calibri"/>
        <family val="1"/>
      </rPr>
      <t>Bihun goreng instan</t>
    </r>
  </si>
  <si>
    <r>
      <rPr>
        <sz val="8"/>
        <rFont val="Calibri"/>
        <family val="1"/>
      </rPr>
      <t>Bihun Jagung, mentah</t>
    </r>
  </si>
  <si>
    <r>
      <rPr>
        <sz val="8"/>
        <rFont val="Calibri"/>
        <family val="1"/>
      </rPr>
      <t>Jagung nasi, mentah</t>
    </r>
  </si>
  <si>
    <r>
      <rPr>
        <sz val="8"/>
        <rFont val="Calibri"/>
        <family val="1"/>
      </rPr>
      <t>Jagung muda, rebus</t>
    </r>
  </si>
  <si>
    <r>
      <rPr>
        <sz val="8"/>
        <rFont val="Calibri"/>
        <family val="1"/>
      </rPr>
      <t>Jagung kuning, tepung</t>
    </r>
  </si>
  <si>
    <r>
      <rPr>
        <sz val="8"/>
        <rFont val="Calibri"/>
        <family val="1"/>
      </rPr>
      <t xml:space="preserve">Jagung kuning pipil,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</si>
  <si>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>Jagung, tepung putih</t>
    </r>
  </si>
  <si>
    <r>
      <rPr>
        <sz val="8"/>
        <rFont val="Calibri"/>
        <family val="1"/>
      </rPr>
      <t>Ketan, ketupat</t>
    </r>
  </si>
  <si>
    <r>
      <rPr>
        <sz val="8"/>
        <rFont val="Calibri"/>
        <family val="1"/>
      </rPr>
      <t>Ketan hitam, matang</t>
    </r>
  </si>
  <si>
    <r>
      <rPr>
        <sz val="8"/>
        <rFont val="Calibri"/>
        <family val="1"/>
      </rPr>
      <t>Ketan hitam, tapai</t>
    </r>
  </si>
  <si>
    <r>
      <rPr>
        <sz val="8"/>
        <rFont val="Calibri"/>
        <family val="1"/>
      </rPr>
      <t>Ketan putih, matang</t>
    </r>
  </si>
  <si>
    <r>
      <rPr>
        <sz val="8"/>
        <rFont val="Calibri"/>
        <family val="1"/>
      </rPr>
      <t>Ketan putih, tapai</t>
    </r>
  </si>
  <si>
    <r>
      <rPr>
        <sz val="8"/>
        <rFont val="Calibri"/>
        <family val="1"/>
      </rPr>
      <t>Maizena, tepung</t>
    </r>
  </si>
  <si>
    <r>
      <rPr>
        <sz val="8"/>
        <rFont val="Calibri"/>
        <family val="1"/>
      </rPr>
      <t>Makaroni, mentah</t>
    </r>
  </si>
  <si>
    <r>
      <rPr>
        <sz val="8"/>
        <rFont val="Calibri"/>
        <family val="1"/>
      </rPr>
      <t>Mi basah</t>
    </r>
  </si>
  <si>
    <r>
      <rPr>
        <sz val="8"/>
        <rFont val="Calibri"/>
        <family val="1"/>
      </rPr>
      <t>Mi kering</t>
    </r>
  </si>
  <si>
    <r>
      <rPr>
        <sz val="8"/>
        <rFont val="Calibri"/>
        <family val="1"/>
      </rPr>
      <t>Misoa</t>
    </r>
  </si>
  <si>
    <r>
      <rPr>
        <sz val="8"/>
        <rFont val="Calibri"/>
        <family val="1"/>
      </rPr>
      <t>Roti putih</t>
    </r>
  </si>
  <si>
    <r>
      <rPr>
        <sz val="8"/>
        <rFont val="Calibri"/>
        <family val="1"/>
      </rPr>
      <t>Tepung terigu</t>
    </r>
  </si>
  <si>
    <r>
      <rPr>
        <sz val="8"/>
        <rFont val="Calibri"/>
        <family val="1"/>
      </rPr>
      <t>Amparan tatak</t>
    </r>
  </si>
  <si>
    <r>
      <rPr>
        <sz val="8"/>
        <rFont val="Calibri"/>
        <family val="1"/>
      </rPr>
      <t>Apang kukus, kue</t>
    </r>
  </si>
  <si>
    <r>
      <rPr>
        <sz val="8"/>
        <rFont val="Calibri"/>
        <family val="1"/>
      </rPr>
      <t>Apem, kue</t>
    </r>
  </si>
  <si>
    <r>
      <rPr>
        <sz val="8"/>
        <rFont val="Calibri"/>
        <family val="1"/>
      </rPr>
      <t>Biskuit</t>
    </r>
  </si>
  <si>
    <r>
      <rPr>
        <sz val="8"/>
        <rFont val="Calibri"/>
        <family val="1"/>
      </rPr>
      <t>Bakpia, kue</t>
    </r>
  </si>
  <si>
    <r>
      <rPr>
        <sz val="8"/>
        <rFont val="Calibri"/>
        <family val="1"/>
      </rPr>
      <t>Bakwan</t>
    </r>
  </si>
  <si>
    <r>
      <rPr>
        <sz val="8"/>
        <rFont val="Calibri"/>
        <family val="1"/>
      </rPr>
      <t>Bantal</t>
    </r>
  </si>
  <si>
    <r>
      <rPr>
        <sz val="8"/>
        <rFont val="Calibri"/>
        <family val="1"/>
      </rPr>
      <t>Baruasa</t>
    </r>
  </si>
  <si>
    <r>
      <rPr>
        <sz val="8"/>
        <rFont val="Calibri"/>
        <family val="1"/>
      </rPr>
      <t>Batar daan</t>
    </r>
  </si>
  <si>
    <r>
      <rPr>
        <sz val="8"/>
        <rFont val="Calibri"/>
        <family val="1"/>
      </rPr>
      <t xml:space="preserve">200.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</si>
  <si>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Bika ambon</t>
    </r>
  </si>
  <si>
    <r>
      <rPr>
        <sz val="8"/>
        <rFont val="Calibri"/>
        <family val="1"/>
      </rPr>
      <t>Bingka</t>
    </r>
  </si>
  <si>
    <r>
      <rPr>
        <sz val="8"/>
        <rFont val="Calibri"/>
        <family val="1"/>
      </rPr>
      <t>Bobengka</t>
    </r>
  </si>
  <si>
    <r>
      <rPr>
        <sz val="8"/>
        <rFont val="Calibri"/>
        <family val="1"/>
      </rPr>
      <t>Bolu peca</t>
    </r>
  </si>
  <si>
    <r>
      <rPr>
        <sz val="8"/>
        <rFont val="Calibri"/>
        <family val="1"/>
      </rPr>
      <t>Brem</t>
    </r>
  </si>
  <si>
    <r>
      <rPr>
        <sz val="8"/>
        <rFont val="Calibri"/>
        <family val="1"/>
      </rPr>
      <t xml:space="preserve">Bubur tinotuan
</t>
    </r>
    <r>
      <rPr>
        <sz val="8"/>
        <rFont val="Calibri"/>
        <family val="1"/>
      </rPr>
      <t>(Manado)</t>
    </r>
  </si>
  <si>
    <r>
      <rPr>
        <sz val="8"/>
        <rFont val="Calibri"/>
        <family val="1"/>
      </rPr>
      <t>Cake tape</t>
    </r>
  </si>
  <si>
    <r>
      <rPr>
        <sz val="8"/>
        <rFont val="Calibri"/>
        <family val="1"/>
      </rPr>
      <t>Cangkuning</t>
    </r>
  </si>
  <si>
    <r>
      <rPr>
        <sz val="8"/>
        <rFont val="Calibri"/>
        <family val="1"/>
      </rPr>
      <t>Dodol bali</t>
    </r>
  </si>
  <si>
    <r>
      <rPr>
        <sz val="8"/>
        <rFont val="Calibri"/>
        <family val="1"/>
      </rPr>
      <t>Dodol galamai</t>
    </r>
  </si>
  <si>
    <r>
      <rPr>
        <sz val="8"/>
        <rFont val="Calibri"/>
        <family val="1"/>
      </rPr>
      <t>Dodol kedondong</t>
    </r>
  </si>
  <si>
    <r>
      <rPr>
        <sz val="8"/>
        <rFont val="Calibri"/>
        <family val="1"/>
      </rPr>
      <t>Dodol manado</t>
    </r>
  </si>
  <si>
    <r>
      <rPr>
        <sz val="8"/>
        <rFont val="Calibri"/>
        <family val="1"/>
      </rPr>
      <t>Emping beras</t>
    </r>
  </si>
  <si>
    <r>
      <rPr>
        <sz val="8"/>
        <rFont val="Calibri"/>
        <family val="1"/>
      </rPr>
      <t>Gemblong</t>
    </r>
  </si>
  <si>
    <r>
      <rPr>
        <sz val="8"/>
        <rFont val="Calibri"/>
        <family val="1"/>
      </rPr>
      <t>Gendar goreng</t>
    </r>
  </si>
  <si>
    <r>
      <rPr>
        <sz val="8"/>
        <rFont val="Calibri"/>
        <family val="1"/>
      </rPr>
      <t>Intip goreng</t>
    </r>
  </si>
  <si>
    <r>
      <rPr>
        <sz val="8"/>
        <rFont val="Calibri"/>
        <family val="1"/>
      </rPr>
      <t>Jagung gerontol</t>
    </r>
  </si>
  <si>
    <r>
      <rPr>
        <sz val="8"/>
        <rFont val="Calibri"/>
        <family val="1"/>
      </rPr>
      <t>Jagung titi</t>
    </r>
  </si>
  <si>
    <r>
      <rPr>
        <sz val="8"/>
        <rFont val="Calibri"/>
        <family val="1"/>
      </rPr>
      <t>Japilus</t>
    </r>
  </si>
  <si>
    <r>
      <rPr>
        <sz val="8"/>
        <rFont val="Calibri"/>
        <family val="1"/>
      </rPr>
      <t>Kakicak</t>
    </r>
  </si>
  <si>
    <r>
      <rPr>
        <sz val="8"/>
        <rFont val="Calibri"/>
        <family val="1"/>
      </rPr>
      <t>Kambose</t>
    </r>
  </si>
  <si>
    <r>
      <rPr>
        <sz val="8"/>
        <rFont val="Calibri"/>
        <family val="1"/>
      </rPr>
      <t>Kapusa</t>
    </r>
  </si>
  <si>
    <r>
      <rPr>
        <sz val="8"/>
        <rFont val="Calibri"/>
        <family val="1"/>
      </rPr>
      <t>Keddo bodong</t>
    </r>
  </si>
  <si>
    <r>
      <rPr>
        <sz val="8"/>
        <rFont val="Calibri"/>
        <family val="1"/>
      </rPr>
      <t>Kelepon, kue</t>
    </r>
  </si>
  <si>
    <r>
      <rPr>
        <sz val="8"/>
        <rFont val="Calibri"/>
        <family val="1"/>
      </rPr>
      <t>Kereput</t>
    </r>
  </si>
  <si>
    <r>
      <rPr>
        <sz val="8"/>
        <rFont val="Calibri"/>
        <family val="1"/>
      </rPr>
      <t>Ketoprak</t>
    </r>
  </si>
  <si>
    <r>
      <rPr>
        <sz val="8"/>
        <rFont val="Calibri"/>
        <family val="1"/>
      </rPr>
      <t>Ketupat kandangan</t>
    </r>
  </si>
  <si>
    <r>
      <rPr>
        <sz val="8"/>
        <rFont val="Calibri"/>
        <family val="1"/>
      </rPr>
      <t>Koya</t>
    </r>
  </si>
  <si>
    <r>
      <rPr>
        <sz val="8"/>
        <rFont val="Calibri"/>
        <family val="1"/>
      </rPr>
      <t>Koya mirasa</t>
    </r>
  </si>
  <si>
    <r>
      <rPr>
        <sz val="8"/>
        <rFont val="Calibri"/>
        <family val="1"/>
      </rPr>
      <t xml:space="preserve">17.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</si>
  <si>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Koyabu</t>
    </r>
  </si>
  <si>
    <r>
      <rPr>
        <sz val="8"/>
        <rFont val="Calibri"/>
        <family val="1"/>
      </rPr>
      <t>Kue ali</t>
    </r>
  </si>
  <si>
    <r>
      <rPr>
        <sz val="8"/>
        <rFont val="Calibri"/>
        <family val="1"/>
      </rPr>
      <t>Kue bangen</t>
    </r>
  </si>
  <si>
    <r>
      <rPr>
        <sz val="8"/>
        <rFont val="Calibri"/>
        <family val="1"/>
      </rPr>
      <t>Kue gelang</t>
    </r>
  </si>
  <si>
    <r>
      <rPr>
        <sz val="8"/>
        <rFont val="Calibri"/>
        <family val="1"/>
      </rPr>
      <t>Kue jahe</t>
    </r>
  </si>
  <si>
    <r>
      <rPr>
        <sz val="8"/>
        <rFont val="Calibri"/>
        <family val="1"/>
      </rPr>
      <t>Kue kelapa</t>
    </r>
  </si>
  <si>
    <r>
      <rPr>
        <sz val="8"/>
        <rFont val="Calibri"/>
        <family val="1"/>
      </rPr>
      <t>Kue koa</t>
    </r>
  </si>
  <si>
    <r>
      <rPr>
        <sz val="8"/>
        <rFont val="Calibri"/>
        <family val="1"/>
      </rPr>
      <t>Kue ku temu</t>
    </r>
  </si>
  <si>
    <r>
      <rPr>
        <sz val="8"/>
        <rFont val="Calibri"/>
        <family val="1"/>
      </rPr>
      <t>Kue lumpur</t>
    </r>
  </si>
  <si>
    <r>
      <rPr>
        <sz val="8"/>
        <rFont val="Calibri"/>
        <family val="1"/>
      </rPr>
      <t>Kue pelita</t>
    </r>
  </si>
  <si>
    <r>
      <rPr>
        <sz val="8"/>
        <rFont val="Calibri"/>
        <family val="1"/>
      </rPr>
      <t>Kue putu cangkir</t>
    </r>
  </si>
  <si>
    <r>
      <rPr>
        <sz val="8"/>
        <rFont val="Calibri"/>
        <family val="1"/>
      </rPr>
      <t>Kue sus</t>
    </r>
  </si>
  <si>
    <r>
      <rPr>
        <sz val="8"/>
        <rFont val="Calibri"/>
        <family val="1"/>
      </rPr>
      <t>Kue thipan</t>
    </r>
  </si>
  <si>
    <r>
      <rPr>
        <sz val="8"/>
        <rFont val="Calibri"/>
        <family val="1"/>
      </rPr>
      <t>Laksa/Putu mayang</t>
    </r>
  </si>
  <si>
    <r>
      <rPr>
        <sz val="8"/>
        <rFont val="Calibri"/>
        <family val="1"/>
      </rPr>
      <t>Lapis legit</t>
    </r>
  </si>
  <si>
    <r>
      <rPr>
        <sz val="8"/>
        <rFont val="Calibri"/>
        <family val="1"/>
      </rPr>
      <t>Lupis ketan</t>
    </r>
  </si>
  <si>
    <r>
      <rPr>
        <sz val="8"/>
        <rFont val="Calibri"/>
        <family val="1"/>
      </rPr>
      <t>Manan samin</t>
    </r>
  </si>
  <si>
    <r>
      <rPr>
        <sz val="8"/>
        <rFont val="Calibri"/>
        <family val="1"/>
      </rPr>
      <t>Martabak india</t>
    </r>
  </si>
  <si>
    <r>
      <rPr>
        <sz val="8"/>
        <rFont val="Calibri"/>
        <family val="1"/>
      </rPr>
      <t>Martabak mesir</t>
    </r>
  </si>
  <si>
    <r>
      <rPr>
        <sz val="8"/>
        <rFont val="Calibri"/>
        <family val="1"/>
      </rPr>
      <t>Masekat</t>
    </r>
  </si>
  <si>
    <r>
      <rPr>
        <sz val="8"/>
        <rFont val="Calibri"/>
        <family val="1"/>
      </rPr>
      <t>Mie aceh rebus</t>
    </r>
  </si>
  <si>
    <r>
      <rPr>
        <sz val="8"/>
        <rFont val="Calibri"/>
        <family val="1"/>
      </rPr>
      <t>Mie ayam</t>
    </r>
  </si>
  <si>
    <r>
      <rPr>
        <sz val="8"/>
        <rFont val="Calibri"/>
        <family val="1"/>
      </rPr>
      <t>Mie bakso</t>
    </r>
  </si>
  <si>
    <r>
      <rPr>
        <sz val="8"/>
        <rFont val="Calibri"/>
        <family val="1"/>
      </rPr>
      <t>Mie celon</t>
    </r>
  </si>
  <si>
    <r>
      <rPr>
        <sz val="8"/>
        <rFont val="Calibri"/>
        <family val="1"/>
      </rPr>
      <t>Mie pangsit basah</t>
    </r>
  </si>
  <si>
    <r>
      <rPr>
        <sz val="8"/>
        <rFont val="Calibri"/>
        <family val="1"/>
      </rPr>
      <t>Nasi gemuk</t>
    </r>
  </si>
  <si>
    <r>
      <rPr>
        <sz val="8"/>
        <rFont val="Calibri"/>
        <family val="1"/>
      </rPr>
      <t>Nasi gurih</t>
    </r>
  </si>
  <si>
    <r>
      <rPr>
        <sz val="8"/>
        <rFont val="Calibri"/>
        <family val="1"/>
      </rPr>
      <t>Nasi minyak</t>
    </r>
  </si>
  <si>
    <r>
      <rPr>
        <sz val="8"/>
        <rFont val="Calibri"/>
        <family val="1"/>
      </rPr>
      <t>Nasi rames</t>
    </r>
  </si>
  <si>
    <r>
      <rPr>
        <sz val="8"/>
        <rFont val="Calibri"/>
        <family val="1"/>
      </rPr>
      <t>Nopia spesial</t>
    </r>
  </si>
  <si>
    <r>
      <rPr>
        <sz val="8"/>
        <rFont val="Calibri"/>
        <family val="1"/>
      </rPr>
      <t>Onde-onde</t>
    </r>
  </si>
  <si>
    <r>
      <rPr>
        <sz val="8"/>
        <rFont val="Calibri"/>
        <family val="1"/>
      </rPr>
      <t>Padamaran</t>
    </r>
  </si>
  <si>
    <r>
      <rPr>
        <sz val="8"/>
        <rFont val="Calibri"/>
        <family val="1"/>
      </rPr>
      <t>Pastel</t>
    </r>
  </si>
  <si>
    <r>
      <rPr>
        <sz val="8"/>
        <rFont val="Calibri"/>
        <family val="1"/>
      </rPr>
      <t>Pulut</t>
    </r>
  </si>
  <si>
    <r>
      <rPr>
        <sz val="8"/>
        <rFont val="Calibri"/>
        <family val="1"/>
      </rPr>
      <t>Pundut nasi</t>
    </r>
  </si>
  <si>
    <r>
      <rPr>
        <sz val="8"/>
        <rFont val="Calibri"/>
        <family val="1"/>
      </rPr>
      <t>Putri hijau</t>
    </r>
  </si>
  <si>
    <r>
      <rPr>
        <sz val="8"/>
        <rFont val="Calibri"/>
        <family val="1"/>
      </rPr>
      <t>Putri selat</t>
    </r>
  </si>
  <si>
    <r>
      <rPr>
        <sz val="8"/>
        <rFont val="Calibri"/>
        <family val="1"/>
      </rPr>
      <t>Putu sopa</t>
    </r>
  </si>
  <si>
    <r>
      <rPr>
        <sz val="8"/>
        <rFont val="Calibri"/>
        <family val="1"/>
      </rPr>
      <t>Renggi goreng</t>
    </r>
  </si>
  <si>
    <r>
      <rPr>
        <sz val="8"/>
        <rFont val="Calibri"/>
        <family val="1"/>
      </rPr>
      <t>Roti boong</t>
    </r>
  </si>
  <si>
    <r>
      <rPr>
        <sz val="8"/>
        <rFont val="Calibri"/>
        <family val="1"/>
      </rPr>
      <t xml:space="preserve">Roti warna sawo
</t>
    </r>
    <r>
      <rPr>
        <sz val="8"/>
        <rFont val="Calibri"/>
        <family val="1"/>
      </rPr>
      <t>matang</t>
    </r>
  </si>
  <si>
    <r>
      <rPr>
        <sz val="8"/>
        <rFont val="Calibri"/>
        <family val="1"/>
      </rPr>
      <t>Sarimuka</t>
    </r>
  </si>
  <si>
    <r>
      <rPr>
        <sz val="8"/>
        <rFont val="Calibri"/>
        <family val="1"/>
      </rPr>
      <t>Spaghetti</t>
    </r>
  </si>
  <si>
    <r>
      <rPr>
        <sz val="8"/>
        <rFont val="Calibri"/>
        <family val="1"/>
      </rPr>
      <t>Srikaya ketan</t>
    </r>
  </si>
  <si>
    <r>
      <rPr>
        <sz val="8"/>
        <rFont val="Calibri"/>
        <family val="1"/>
      </rPr>
      <t>Sunduk lawang</t>
    </r>
  </si>
  <si>
    <r>
      <rPr>
        <sz val="8"/>
        <rFont val="Calibri"/>
        <family val="1"/>
      </rPr>
      <t>Suwir-suwir</t>
    </r>
  </si>
  <si>
    <r>
      <rPr>
        <sz val="8"/>
        <rFont val="Calibri"/>
        <family val="1"/>
      </rPr>
      <t>Tipa-tipa</t>
    </r>
  </si>
  <si>
    <r>
      <rPr>
        <sz val="8"/>
        <rFont val="Calibri"/>
        <family val="1"/>
      </rPr>
      <t>Wajit camilan</t>
    </r>
  </si>
  <si>
    <r>
      <rPr>
        <sz val="8"/>
        <rFont val="Calibri"/>
        <family val="1"/>
      </rPr>
      <t>Widaran</t>
    </r>
  </si>
  <si>
    <r>
      <rPr>
        <sz val="8"/>
        <rFont val="Calibri"/>
        <family val="1"/>
      </rPr>
      <t>Wingko babat</t>
    </r>
  </si>
  <si>
    <r>
      <rPr>
        <sz val="8"/>
        <rFont val="Calibri"/>
        <family val="1"/>
      </rPr>
      <t>Yangko</t>
    </r>
  </si>
  <si>
    <r>
      <rPr>
        <b/>
        <sz val="8"/>
        <rFont val="Calibri"/>
        <family val="1"/>
      </rPr>
      <t>KAR -TOTAL</t>
    </r>
  </si>
  <si>
    <r>
      <rPr>
        <sz val="8"/>
        <rFont val="Calibri"/>
        <family val="1"/>
      </rPr>
      <t>Arrowroot, segar</t>
    </r>
  </si>
  <si>
    <r>
      <rPr>
        <sz val="8"/>
        <rFont val="Calibri"/>
        <family val="1"/>
      </rPr>
      <t>Batatas gembili, segar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</si>
  <si>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</si>
  <si>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Belitung, talas, segar</t>
    </r>
  </si>
  <si>
    <r>
      <rPr>
        <sz val="8"/>
        <rFont val="Calibri"/>
        <family val="1"/>
      </rPr>
      <t>Bengkuang, segar</t>
    </r>
  </si>
  <si>
    <r>
      <rPr>
        <sz val="8"/>
        <rFont val="Calibri"/>
        <family val="1"/>
      </rPr>
      <t xml:space="preserve">Bentul (Komba), talas,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</si>
  <si>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Gadeng/Gadung,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</si>
  <si>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Gadung, ubi, segar</t>
    </r>
  </si>
  <si>
    <r>
      <rPr>
        <sz val="8"/>
        <rFont val="Calibri"/>
        <family val="1"/>
      </rPr>
      <t>Ganyong, segar</t>
    </r>
  </si>
  <si>
    <r>
      <rPr>
        <sz val="8"/>
        <rFont val="Calibri"/>
        <family val="1"/>
      </rPr>
      <t>Gembili, ubi, segar</t>
    </r>
  </si>
  <si>
    <r>
      <rPr>
        <sz val="8"/>
        <rFont val="Calibri"/>
        <family val="1"/>
      </rPr>
      <t>Hofa/Ubi hutan, segar</t>
    </r>
  </si>
  <si>
    <r>
      <rPr>
        <sz val="8"/>
        <rFont val="Calibri"/>
        <family val="1"/>
      </rPr>
      <t>Kaburan, ubi, segar</t>
    </r>
  </si>
  <si>
    <r>
      <rPr>
        <sz val="8"/>
        <rFont val="Calibri"/>
        <family val="1"/>
      </rPr>
      <t>Kentang, segar</t>
    </r>
  </si>
  <si>
    <r>
      <rPr>
        <sz val="8"/>
        <rFont val="Calibri"/>
        <family val="1"/>
      </rPr>
      <t>Kentang hitam, segar</t>
    </r>
  </si>
  <si>
    <r>
      <rPr>
        <sz val="8"/>
        <rFont val="Calibri"/>
        <family val="1"/>
      </rPr>
      <t>Keribang, ubi, segar</t>
    </r>
  </si>
  <si>
    <r>
      <rPr>
        <sz val="8"/>
        <rFont val="Calibri"/>
        <family val="1"/>
      </rPr>
      <t xml:space="preserve">Ketela pohon/
</t>
    </r>
    <r>
      <rPr>
        <sz val="8"/>
        <rFont val="Calibri"/>
        <family val="1"/>
      </rPr>
      <t>singkong, segar</t>
    </r>
  </si>
  <si>
    <r>
      <rPr>
        <sz val="8"/>
        <rFont val="Calibri"/>
        <family val="1"/>
      </rPr>
      <t>Lepok/Ubi rumput</t>
    </r>
  </si>
  <si>
    <r>
      <rPr>
        <sz val="8"/>
        <rFont val="Calibri"/>
        <family val="1"/>
      </rPr>
      <t>Sagu aren, kering</t>
    </r>
  </si>
  <si>
    <r>
      <rPr>
        <sz val="8"/>
        <rFont val="Calibri"/>
        <family val="1"/>
      </rPr>
      <t>Sagu aren, segar</t>
    </r>
  </si>
  <si>
    <r>
      <rPr>
        <sz val="8"/>
        <rFont val="Calibri"/>
        <family val="1"/>
      </rPr>
      <t>Sagu kasbi segar</t>
    </r>
  </si>
  <si>
    <r>
      <rPr>
        <sz val="8"/>
        <rFont val="Calibri"/>
        <family val="1"/>
      </rPr>
      <t>Sagu lempeng</t>
    </r>
  </si>
  <si>
    <r>
      <rPr>
        <sz val="8"/>
        <rFont val="Calibri"/>
        <family val="1"/>
      </rPr>
      <t>Sagu singkong, kering</t>
    </r>
  </si>
  <si>
    <r>
      <rPr>
        <sz val="8"/>
        <rFont val="Calibri"/>
        <family val="1"/>
      </rPr>
      <t>Sente, talas, segar</t>
    </r>
  </si>
  <si>
    <r>
      <rPr>
        <sz val="8"/>
        <rFont val="Calibri"/>
        <family val="1"/>
      </rPr>
      <t>Suweg, talas, segar</t>
    </r>
  </si>
  <si>
    <r>
      <rPr>
        <sz val="8"/>
        <rFont val="Calibri"/>
        <family val="1"/>
      </rPr>
      <t>Talas bogor, segar</t>
    </r>
  </si>
  <si>
    <r>
      <rPr>
        <sz val="8"/>
        <rFont val="Calibri"/>
        <family val="1"/>
      </rPr>
      <t>Talas pontianak, segar</t>
    </r>
  </si>
  <si>
    <r>
      <rPr>
        <sz val="8"/>
        <rFont val="Calibri"/>
        <family val="1"/>
      </rPr>
      <t>Talas viqueque, segar</t>
    </r>
  </si>
  <si>
    <r>
      <rPr>
        <sz val="8"/>
        <rFont val="Calibri"/>
        <family val="1"/>
      </rPr>
      <t>Ubi jalar, kuning, segar</t>
    </r>
  </si>
  <si>
    <r>
      <rPr>
        <sz val="8"/>
        <rFont val="Calibri"/>
        <family val="1"/>
      </rPr>
      <t>Ubi jalar manis, segar</t>
    </r>
  </si>
  <si>
    <r>
      <rPr>
        <sz val="8"/>
        <rFont val="Calibri"/>
        <family val="1"/>
      </rPr>
      <t>Ubi jalar merah, segar</t>
    </r>
  </si>
  <si>
    <r>
      <rPr>
        <sz val="8"/>
        <rFont val="Calibri"/>
        <family val="1"/>
      </rPr>
      <t>Ubi jalar putih, segar</t>
    </r>
  </si>
  <si>
    <r>
      <rPr>
        <sz val="8"/>
        <rFont val="Calibri"/>
        <family val="1"/>
      </rPr>
      <t xml:space="preserve">Ubi jalar tinta/
</t>
    </r>
    <r>
      <rPr>
        <sz val="8"/>
        <rFont val="Calibri"/>
        <family val="1"/>
      </rPr>
      <t>kemayung</t>
    </r>
  </si>
  <si>
    <r>
      <rPr>
        <sz val="8"/>
        <rFont val="Calibri"/>
        <family val="1"/>
      </rPr>
      <t>Umbi Uwi, segar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</si>
  <si>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bakar</t>
    </r>
  </si>
  <si>
    <r>
      <rPr>
        <sz val="8"/>
        <rFont val="Calibri"/>
        <family val="1"/>
      </rPr>
      <t xml:space="preserve">Batatas kelapa, ubi,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</si>
  <si>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Batatas tali, ubi, rebus</t>
    </r>
  </si>
  <si>
    <r>
      <rPr>
        <sz val="8"/>
        <rFont val="Calibri"/>
        <family val="1"/>
      </rPr>
      <t>Belitung, talas, kukus</t>
    </r>
  </si>
  <si>
    <r>
      <rPr>
        <sz val="8"/>
        <rFont val="Calibri"/>
        <family val="1"/>
      </rPr>
      <t>Bentul, talas, kukus</t>
    </r>
  </si>
  <si>
    <r>
      <rPr>
        <sz val="8"/>
        <rFont val="Calibri"/>
        <family val="1"/>
      </rPr>
      <t>Gadung, ubi, kukus</t>
    </r>
  </si>
  <si>
    <r>
      <rPr>
        <sz val="8"/>
        <rFont val="Calibri"/>
        <family val="1"/>
      </rPr>
      <t>Ganyong, rebus</t>
    </r>
  </si>
  <si>
    <r>
      <rPr>
        <sz val="8"/>
        <rFont val="Calibri"/>
        <family val="1"/>
      </rPr>
      <t xml:space="preserve">Ketela pohon/
</t>
    </r>
    <r>
      <rPr>
        <sz val="8"/>
        <rFont val="Calibri"/>
        <family val="1"/>
      </rPr>
      <t>singkong kukus</t>
    </r>
  </si>
  <si>
    <r>
      <rPr>
        <sz val="8"/>
        <rFont val="Calibri"/>
        <family val="1"/>
      </rPr>
      <t>Suweg, talas, kukus</t>
    </r>
  </si>
  <si>
    <r>
      <rPr>
        <sz val="8"/>
        <rFont val="Calibri"/>
        <family val="1"/>
      </rPr>
      <t>Talas bogor, kukus</t>
    </r>
  </si>
  <si>
    <r>
      <rPr>
        <sz val="8"/>
        <rFont val="Calibri"/>
        <family val="1"/>
      </rPr>
      <t xml:space="preserve">Ubi jalar, kuning,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</si>
  <si>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 xml:space="preserve">Ubi jalar tinta/
</t>
    </r>
    <r>
      <rPr>
        <sz val="8"/>
        <rFont val="Calibri"/>
        <family val="1"/>
      </rPr>
      <t>kemayung kukus</t>
    </r>
  </si>
  <si>
    <r>
      <rPr>
        <sz val="8"/>
        <rFont val="Calibri"/>
        <family val="1"/>
      </rPr>
      <t>Bagea kelapa asin</t>
    </r>
  </si>
  <si>
    <r>
      <rPr>
        <sz val="8"/>
        <rFont val="Calibri"/>
        <family val="1"/>
      </rPr>
      <t>Bagea kelapa manis</t>
    </r>
  </si>
  <si>
    <r>
      <rPr>
        <sz val="8"/>
        <rFont val="Calibri"/>
        <family val="1"/>
      </rPr>
      <t>Bagea kenari asin</t>
    </r>
  </si>
  <si>
    <r>
      <rPr>
        <sz val="8"/>
        <rFont val="Calibri"/>
        <family val="1"/>
      </rPr>
      <t>Bagea kenari manis</t>
    </r>
  </si>
  <si>
    <r>
      <rPr>
        <sz val="8"/>
        <rFont val="Calibri"/>
        <family val="1"/>
      </rPr>
      <t>Bagea kw 1</t>
    </r>
  </si>
  <si>
    <r>
      <rPr>
        <sz val="8"/>
        <rFont val="Calibri"/>
        <family val="1"/>
      </rPr>
      <t>Bagea kw 2</t>
    </r>
  </si>
  <si>
    <r>
      <rPr>
        <sz val="8"/>
        <rFont val="Calibri"/>
        <family val="1"/>
      </rPr>
      <t>Beras Cerdas</t>
    </r>
  </si>
  <si>
    <r>
      <rPr>
        <sz val="8"/>
        <rFont val="Calibri"/>
        <family val="1"/>
      </rPr>
      <t>Beras ganyong</t>
    </r>
  </si>
  <si>
    <r>
      <rPr>
        <sz val="8"/>
        <rFont val="Calibri"/>
        <family val="1"/>
      </rPr>
      <t>Beras Siger</t>
    </r>
  </si>
  <si>
    <r>
      <rPr>
        <sz val="8"/>
        <rFont val="Calibri"/>
        <family val="1"/>
      </rPr>
      <t>Biji nangka/Biji salak</t>
    </r>
  </si>
  <si>
    <r>
      <rPr>
        <sz val="8"/>
        <rFont val="Calibri"/>
        <family val="1"/>
      </rPr>
      <t>Bubur sagu</t>
    </r>
  </si>
  <si>
    <r>
      <rPr>
        <sz val="8"/>
        <rFont val="Calibri"/>
        <family val="1"/>
      </rPr>
      <t>Cassavastick</t>
    </r>
  </si>
  <si>
    <r>
      <rPr>
        <sz val="8"/>
        <rFont val="Calibri"/>
        <family val="1"/>
      </rPr>
      <t xml:space="preserve">Ceriping getuk
</t>
    </r>
    <r>
      <rPr>
        <sz val="8"/>
        <rFont val="Calibri"/>
        <family val="1"/>
      </rPr>
      <t>singkong</t>
    </r>
  </si>
  <si>
    <r>
      <rPr>
        <sz val="8"/>
        <rFont val="Calibri"/>
        <family val="1"/>
      </rPr>
      <t>Gatot</t>
    </r>
  </si>
  <si>
    <r>
      <rPr>
        <sz val="8"/>
        <rFont val="Calibri"/>
        <family val="1"/>
      </rPr>
      <t>Geblek</t>
    </r>
  </si>
  <si>
    <r>
      <rPr>
        <sz val="8"/>
        <rFont val="Calibri"/>
        <family val="1"/>
      </rPr>
      <t>Getuk goreng</t>
    </r>
  </si>
  <si>
    <r>
      <rPr>
        <sz val="8"/>
        <rFont val="Calibri"/>
        <family val="1"/>
      </rPr>
      <t>Getuk singkong</t>
    </r>
  </si>
  <si>
    <r>
      <rPr>
        <sz val="8"/>
        <rFont val="Calibri"/>
        <family val="1"/>
      </rPr>
      <t>Gurandil</t>
    </r>
  </si>
  <si>
    <r>
      <rPr>
        <sz val="8"/>
        <rFont val="Calibri"/>
        <family val="1"/>
      </rPr>
      <t>Kabuto</t>
    </r>
  </si>
  <si>
    <r>
      <rPr>
        <sz val="8"/>
        <rFont val="Calibri"/>
        <family val="1"/>
      </rPr>
      <t>Kapurung</t>
    </r>
  </si>
  <si>
    <r>
      <rPr>
        <sz val="8"/>
        <rFont val="Calibri"/>
        <family val="1"/>
      </rPr>
      <t xml:space="preserve">Kecimpring singkong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</si>
  <si>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Keremes</t>
    </r>
  </si>
  <si>
    <r>
      <rPr>
        <sz val="8"/>
        <rFont val="Calibri"/>
        <family val="1"/>
      </rPr>
      <t>Keripik gadung</t>
    </r>
  </si>
  <si>
    <r>
      <rPr>
        <sz val="8"/>
        <rFont val="Calibri"/>
        <family val="1"/>
      </rPr>
      <t>Keripik kentang</t>
    </r>
  </si>
  <si>
    <r>
      <rPr>
        <sz val="8"/>
        <rFont val="Calibri"/>
        <family val="1"/>
      </rPr>
      <t>Keripik singkong</t>
    </r>
  </si>
  <si>
    <r>
      <rPr>
        <sz val="8"/>
        <rFont val="Calibri"/>
        <family val="1"/>
      </rPr>
      <t xml:space="preserve">Keripik singkong
</t>
    </r>
    <r>
      <rPr>
        <sz val="8"/>
        <rFont val="Calibri"/>
        <family val="1"/>
      </rPr>
      <t>berbumbu</t>
    </r>
  </si>
  <si>
    <r>
      <rPr>
        <sz val="8"/>
        <rFont val="Calibri"/>
        <family val="1"/>
      </rPr>
      <t>Keripik ubi</t>
    </r>
  </si>
  <si>
    <r>
      <rPr>
        <sz val="8"/>
        <rFont val="Calibri"/>
        <family val="1"/>
      </rPr>
      <t>Kerupuk cumi goreng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</si>
  <si>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(ikan) mentah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</si>
  <si>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</si>
  <si>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 xml:space="preserve">Kerupuk kemplang
</t>
    </r>
    <r>
      <rPr>
        <sz val="8"/>
        <rFont val="Calibri"/>
        <family val="1"/>
      </rPr>
      <t>panggang</t>
    </r>
  </si>
  <si>
    <r>
      <rPr>
        <sz val="8"/>
        <rFont val="Calibri"/>
        <family val="1"/>
      </rPr>
      <t xml:space="preserve">Kerupuk mie kuning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</si>
  <si>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Kerupuk udang goreng</t>
    </r>
  </si>
  <si>
    <r>
      <rPr>
        <sz val="8"/>
        <rFont val="Calibri"/>
        <family val="1"/>
      </rPr>
      <t>Kue bangket</t>
    </r>
  </si>
  <si>
    <r>
      <rPr>
        <sz val="8"/>
        <rFont val="Calibri"/>
        <family val="1"/>
      </rPr>
      <t>Kue putu singkong</t>
    </r>
  </si>
  <si>
    <r>
      <rPr>
        <sz val="8"/>
        <rFont val="Calibri"/>
        <family val="1"/>
      </rPr>
      <t>Lanting getuk</t>
    </r>
  </si>
  <si>
    <r>
      <rPr>
        <sz val="8"/>
        <rFont val="Calibri"/>
        <family val="1"/>
      </rPr>
      <t>Mi golosor</t>
    </r>
  </si>
  <si>
    <r>
      <rPr>
        <sz val="8"/>
        <rFont val="Calibri"/>
        <family val="1"/>
      </rPr>
      <t>Mie Bendo</t>
    </r>
  </si>
  <si>
    <r>
      <rPr>
        <sz val="8"/>
        <rFont val="Calibri"/>
        <family val="1"/>
      </rPr>
      <t>Mie Sagu</t>
    </r>
  </si>
  <si>
    <r>
      <rPr>
        <sz val="8"/>
        <rFont val="Calibri"/>
        <family val="1"/>
      </rPr>
      <t>Ongol-ongol sagu</t>
    </r>
  </si>
  <si>
    <r>
      <rPr>
        <sz val="8"/>
        <rFont val="Calibri"/>
        <family val="1"/>
      </rPr>
      <t>Oyek</t>
    </r>
  </si>
  <si>
    <r>
      <rPr>
        <sz val="8"/>
        <rFont val="Calibri"/>
        <family val="1"/>
      </rPr>
      <t>Papeda</t>
    </r>
  </si>
  <si>
    <r>
      <rPr>
        <sz val="8"/>
        <rFont val="Calibri"/>
        <family val="1"/>
      </rPr>
      <t>Rasbi (Beras Ubi)</t>
    </r>
  </si>
  <si>
    <r>
      <rPr>
        <sz val="8"/>
        <rFont val="Calibri"/>
        <family val="1"/>
      </rPr>
      <t>Rasi (Beras Singkong)</t>
    </r>
  </si>
  <si>
    <r>
      <rPr>
        <sz val="8"/>
        <rFont val="Calibri"/>
        <family val="1"/>
      </rPr>
      <t>Sagu forno</t>
    </r>
  </si>
  <si>
    <r>
      <rPr>
        <sz val="8"/>
        <rFont val="Calibri"/>
        <family val="1"/>
      </rPr>
      <t xml:space="preserve">Sagu Lemak (Kue
</t>
    </r>
    <r>
      <rPr>
        <sz val="8"/>
        <rFont val="Calibri"/>
        <family val="1"/>
      </rPr>
      <t>Sagon)</t>
    </r>
  </si>
  <si>
    <r>
      <rPr>
        <sz val="8"/>
        <rFont val="Calibri"/>
        <family val="1"/>
      </rPr>
      <t>Sagu manis</t>
    </r>
  </si>
  <si>
    <r>
      <rPr>
        <sz val="8"/>
        <rFont val="Calibri"/>
        <family val="1"/>
      </rPr>
      <t>Sagu Rendang</t>
    </r>
  </si>
  <si>
    <r>
      <rPr>
        <sz val="8"/>
        <rFont val="Calibri"/>
        <family val="1"/>
      </rPr>
      <t>Sagu sinole</t>
    </r>
  </si>
  <si>
    <r>
      <rPr>
        <sz val="8"/>
        <rFont val="Calibri"/>
        <family val="1"/>
      </rPr>
      <t xml:space="preserve">Serimping talas
</t>
    </r>
    <r>
      <rPr>
        <sz val="8"/>
        <rFont val="Calibri"/>
        <family val="1"/>
      </rPr>
      <t>kebumen</t>
    </r>
  </si>
  <si>
    <r>
      <rPr>
        <sz val="8"/>
        <rFont val="Calibri"/>
        <family val="1"/>
      </rPr>
      <t>Tapai singkong</t>
    </r>
  </si>
  <si>
    <r>
      <rPr>
        <sz val="8"/>
        <rFont val="Calibri"/>
        <family val="1"/>
      </rPr>
      <t>Tepung Arrowroot</t>
    </r>
  </si>
  <si>
    <r>
      <rPr>
        <sz val="8"/>
        <rFont val="Calibri"/>
        <family val="1"/>
      </rPr>
      <t>Tepung Ganyong</t>
    </r>
  </si>
  <si>
    <r>
      <rPr>
        <sz val="8"/>
        <rFont val="Calibri"/>
        <family val="1"/>
      </rPr>
      <t>Tepung Gaplek</t>
    </r>
  </si>
  <si>
    <r>
      <rPr>
        <sz val="8"/>
        <rFont val="Calibri"/>
        <family val="1"/>
      </rPr>
      <t xml:space="preserve">Tepung kentang,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</si>
  <si>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Tepung Mocaf</t>
    </r>
  </si>
  <si>
    <r>
      <rPr>
        <sz val="8"/>
        <rFont val="Calibri"/>
        <family val="1"/>
      </rPr>
      <t>Tepung Sente</t>
    </r>
  </si>
  <si>
    <r>
      <rPr>
        <sz val="8"/>
        <rFont val="Calibri"/>
        <family val="1"/>
      </rPr>
      <t xml:space="preserve">1602.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</si>
  <si>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Tepung singkong/
</t>
    </r>
    <r>
      <rPr>
        <sz val="8"/>
        <rFont val="Calibri"/>
        <family val="1"/>
      </rPr>
      <t>Tapioka</t>
    </r>
  </si>
  <si>
    <r>
      <rPr>
        <sz val="8"/>
        <rFont val="Calibri"/>
        <family val="1"/>
      </rPr>
      <t>Tepung Tales Beneng</t>
    </r>
  </si>
  <si>
    <r>
      <rPr>
        <sz val="8"/>
        <rFont val="Calibri"/>
        <family val="1"/>
      </rPr>
      <t xml:space="preserve">1404.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</si>
  <si>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Tepung Ubi Ungu</t>
    </r>
  </si>
  <si>
    <r>
      <rPr>
        <sz val="8"/>
        <rFont val="Calibri"/>
        <family val="1"/>
      </rPr>
      <t>Tiwul</t>
    </r>
  </si>
  <si>
    <r>
      <rPr>
        <sz val="8"/>
        <rFont val="Calibri"/>
        <family val="1"/>
      </rPr>
      <t>Tiwul Instan</t>
    </r>
  </si>
  <si>
    <r>
      <rPr>
        <sz val="8"/>
        <rFont val="Calibri"/>
        <family val="1"/>
      </rPr>
      <t>Ubi Cilembu</t>
    </r>
  </si>
  <si>
    <r>
      <rPr>
        <sz val="8"/>
        <rFont val="Calibri"/>
        <family val="1"/>
      </rPr>
      <t>Uli batatas</t>
    </r>
  </si>
  <si>
    <r>
      <rPr>
        <sz val="8"/>
        <rFont val="Calibri"/>
        <family val="1"/>
      </rPr>
      <t>Kacang arab, kering</t>
    </r>
  </si>
  <si>
    <r>
      <rPr>
        <sz val="8"/>
        <rFont val="Calibri"/>
        <family val="1"/>
      </rPr>
      <t>Kacang babi, kering</t>
    </r>
  </si>
  <si>
    <r>
      <rPr>
        <sz val="8"/>
        <rFont val="Calibri"/>
        <family val="1"/>
      </rPr>
      <t xml:space="preserve">Kacang belimbing
</t>
    </r>
    <r>
      <rPr>
        <sz val="8"/>
        <rFont val="Calibri"/>
        <family val="1"/>
      </rPr>
      <t>(kecipir), kering</t>
    </r>
  </si>
  <si>
    <r>
      <rPr>
        <sz val="8"/>
        <rFont val="Calibri"/>
        <family val="1"/>
      </rPr>
      <t>Kacang beracun, segar</t>
    </r>
  </si>
  <si>
    <r>
      <rPr>
        <sz val="8"/>
        <rFont val="Calibri"/>
        <family val="1"/>
      </rPr>
      <t>Kacang bogor, kering</t>
    </r>
  </si>
  <si>
    <r>
      <rPr>
        <sz val="8"/>
        <rFont val="Calibri"/>
        <family val="1"/>
      </rPr>
      <t>Kacang bogor, segar</t>
    </r>
  </si>
  <si>
    <r>
      <rPr>
        <sz val="8"/>
        <rFont val="Calibri"/>
        <family val="1"/>
      </rPr>
      <t xml:space="preserve">Kacang endel,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</si>
  <si>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ercis, segar</t>
    </r>
  </si>
  <si>
    <r>
      <rPr>
        <sz val="8"/>
        <rFont val="Calibri"/>
        <family val="1"/>
      </rPr>
      <t>kacang galing, segar</t>
    </r>
  </si>
  <si>
    <r>
      <rPr>
        <sz val="8"/>
        <rFont val="Calibri"/>
        <family val="1"/>
      </rPr>
      <t xml:space="preserve">Kacang gude,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</si>
  <si>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gude, biji,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</si>
  <si>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Kacang hijau var,
</t>
    </r>
    <r>
      <rPr>
        <sz val="8"/>
        <rFont val="Calibri"/>
        <family val="1"/>
      </rPr>
      <t>bakti, kering</t>
    </r>
  </si>
  <si>
    <r>
      <rPr>
        <sz val="8"/>
        <rFont val="Calibri"/>
        <family val="1"/>
      </rPr>
      <t xml:space="preserve">Kacang hijau var,
</t>
    </r>
    <r>
      <rPr>
        <sz val="8"/>
        <rFont val="Calibri"/>
        <family val="1"/>
      </rPr>
      <t>siwalik, kering</t>
    </r>
  </si>
  <si>
    <r>
      <rPr>
        <sz val="8"/>
        <rFont val="Calibri"/>
        <family val="1"/>
      </rPr>
      <t>Kacang hijau, kering</t>
    </r>
  </si>
  <si>
    <r>
      <rPr>
        <sz val="8"/>
        <rFont val="Calibri"/>
        <family val="1"/>
      </rPr>
      <t>Kacang hitam, kering</t>
    </r>
  </si>
  <si>
    <r>
      <rPr>
        <sz val="8"/>
        <rFont val="Calibri"/>
        <family val="1"/>
      </rPr>
      <t>Kacang kapri, segar</t>
    </r>
  </si>
  <si>
    <r>
      <rPr>
        <sz val="8"/>
        <rFont val="Calibri"/>
        <family val="1"/>
      </rPr>
      <t>Kacang kedelai, kering</t>
    </r>
  </si>
  <si>
    <r>
      <rPr>
        <sz val="8"/>
        <rFont val="Calibri"/>
        <family val="1"/>
      </rPr>
      <t>Kacang kedelai, segar</t>
    </r>
  </si>
  <si>
    <r>
      <rPr>
        <sz val="8"/>
        <rFont val="Calibri"/>
        <family val="1"/>
      </rPr>
      <t>Kacang kincai, kering</t>
    </r>
  </si>
  <si>
    <r>
      <rPr>
        <sz val="8"/>
        <rFont val="Calibri"/>
        <family val="1"/>
      </rPr>
      <t>Kacang komak, segar</t>
    </r>
  </si>
  <si>
    <r>
      <rPr>
        <sz val="8"/>
        <rFont val="Calibri"/>
        <family val="1"/>
      </rPr>
      <t>Kacang kuning, kering</t>
    </r>
  </si>
  <si>
    <r>
      <rPr>
        <sz val="8"/>
        <rFont val="Calibri"/>
        <family val="1"/>
      </rPr>
      <t xml:space="preserve">Kacang lebui /iris,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</si>
  <si>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mentega,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</si>
  <si>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merah /banda,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</si>
  <si>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Kacang merah tua,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</si>
  <si>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merah, kering</t>
    </r>
  </si>
  <si>
    <r>
      <rPr>
        <sz val="8"/>
        <rFont val="Calibri"/>
        <family val="1"/>
      </rPr>
      <t>Kacang merah, segar</t>
    </r>
  </si>
  <si>
    <r>
      <rPr>
        <sz val="8"/>
        <rFont val="Calibri"/>
        <family val="1"/>
      </rPr>
      <t xml:space="preserve">Kacang mete/biji
</t>
    </r>
    <r>
      <rPr>
        <sz val="8"/>
        <rFont val="Calibri"/>
        <family val="1"/>
      </rPr>
      <t>jambu monyet, segar</t>
    </r>
  </si>
  <si>
    <r>
      <rPr>
        <sz val="8"/>
        <rFont val="Calibri"/>
        <family val="1"/>
      </rPr>
      <t xml:space="preserve">Kacang panjang,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</si>
  <si>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218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</si>
  <si>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>Kacang tanah sangan</t>
    </r>
  </si>
  <si>
    <r>
      <rPr>
        <sz val="8"/>
        <rFont val="Calibri"/>
        <family val="1"/>
      </rPr>
      <t xml:space="preserve">Kacang tanah sangan
</t>
    </r>
    <r>
      <rPr>
        <sz val="8"/>
        <rFont val="Calibri"/>
        <family val="1"/>
      </rPr>
      <t>tanpa selaput</t>
    </r>
  </si>
  <si>
    <r>
      <rPr>
        <sz val="8"/>
        <rFont val="Calibri"/>
        <family val="1"/>
      </rPr>
      <t xml:space="preserve">520.4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</si>
  <si>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29.4
</t>
    </r>
    <r>
      <rPr>
        <sz val="8"/>
        <rFont val="Calibri"/>
        <family val="1"/>
      </rPr>
      <t>7</t>
    </r>
  </si>
  <si>
    <r>
      <rPr>
        <sz val="8"/>
        <rFont val="Calibri"/>
        <family val="1"/>
      </rPr>
      <t>Kacang tanah, kering</t>
    </r>
  </si>
  <si>
    <r>
      <rPr>
        <sz val="8"/>
        <rFont val="Calibri"/>
        <family val="1"/>
      </rPr>
      <t xml:space="preserve">Kacang tolo / tunggak,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</si>
  <si>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>Kacang tunis, kering</t>
    </r>
  </si>
  <si>
    <r>
      <rPr>
        <sz val="8"/>
        <rFont val="Calibri"/>
        <family val="1"/>
      </rPr>
      <t>Kacang uci, kering</t>
    </r>
  </si>
  <si>
    <r>
      <rPr>
        <sz val="8"/>
        <rFont val="Calibri"/>
        <family val="1"/>
      </rPr>
      <t>Kacang urei, kering</t>
    </r>
  </si>
  <si>
    <r>
      <rPr>
        <sz val="8"/>
        <rFont val="Calibri"/>
        <family val="1"/>
      </rPr>
      <t>Kenari banda, kering</t>
    </r>
  </si>
  <si>
    <r>
      <rPr>
        <sz val="8"/>
        <rFont val="Calibri"/>
        <family val="1"/>
      </rPr>
      <t>Kenari, kering</t>
    </r>
  </si>
  <si>
    <r>
      <rPr>
        <sz val="8"/>
        <rFont val="Calibri"/>
        <family val="1"/>
      </rPr>
      <t>Komak polong, segar</t>
    </r>
  </si>
  <si>
    <r>
      <rPr>
        <sz val="8"/>
        <rFont val="Calibri"/>
        <family val="1"/>
      </rPr>
      <t>Koro andong, kering</t>
    </r>
  </si>
  <si>
    <r>
      <rPr>
        <sz val="8"/>
        <rFont val="Calibri"/>
        <family val="1"/>
      </rPr>
      <t xml:space="preserve">Koro benguk,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</si>
  <si>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Koro kerupuk, biji,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</si>
  <si>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Koro loke, biji, segar</t>
    </r>
  </si>
  <si>
    <r>
      <rPr>
        <sz val="8"/>
        <rFont val="Calibri"/>
        <family val="1"/>
      </rPr>
      <t>Koro roay, kering</t>
    </r>
  </si>
  <si>
    <r>
      <rPr>
        <sz val="8"/>
        <rFont val="Calibri"/>
        <family val="1"/>
      </rPr>
      <t xml:space="preserve">Koro wedus, biji,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</si>
  <si>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Lamtoro biji, muda,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</si>
  <si>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Lamtoro biji, tua,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</si>
  <si>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Lamtoro var, gung
</t>
    </r>
    <r>
      <rPr>
        <sz val="8"/>
        <rFont val="Calibri"/>
        <family val="1"/>
      </rPr>
      <t>tanpa kulit</t>
    </r>
  </si>
  <si>
    <r>
      <rPr>
        <sz val="8"/>
        <rFont val="Calibri"/>
        <family val="1"/>
      </rPr>
      <t xml:space="preserve">Lamtoro var, lokal
</t>
    </r>
    <r>
      <rPr>
        <sz val="8"/>
        <rFont val="Calibri"/>
        <family val="1"/>
      </rPr>
      <t>dengan kulit</t>
    </r>
  </si>
  <si>
    <r>
      <rPr>
        <sz val="8"/>
        <rFont val="Calibri"/>
        <family val="1"/>
      </rPr>
      <t>Nangka, biji, segar</t>
    </r>
  </si>
  <si>
    <r>
      <rPr>
        <sz val="8"/>
        <rFont val="Calibri"/>
        <family val="1"/>
      </rPr>
      <t xml:space="preserve">Saga merah terkupas,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</si>
  <si>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Wijen, mentah</t>
    </r>
  </si>
  <si>
    <r>
      <rPr>
        <sz val="8"/>
        <rFont val="Calibri"/>
        <family val="1"/>
      </rPr>
      <t xml:space="preserve">Kacang belimbing,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</si>
  <si>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>Kacang bogor, goreng</t>
    </r>
  </si>
  <si>
    <r>
      <rPr>
        <sz val="8"/>
        <rFont val="Calibri"/>
        <family val="1"/>
      </rPr>
      <t>Kacang bogor, rebus</t>
    </r>
  </si>
  <si>
    <r>
      <rPr>
        <sz val="8"/>
        <rFont val="Calibri"/>
        <family val="1"/>
      </rPr>
      <t>Kacang gude, rebus</t>
    </r>
  </si>
  <si>
    <r>
      <rPr>
        <sz val="8"/>
        <rFont val="Calibri"/>
        <family val="1"/>
      </rPr>
      <t>kacang hijau, rebus</t>
    </r>
  </si>
  <si>
    <r>
      <rPr>
        <sz val="8"/>
        <rFont val="Calibri"/>
        <family val="1"/>
      </rPr>
      <t xml:space="preserve">Kacang kedelai,
</t>
    </r>
    <r>
      <rPr>
        <sz val="8"/>
        <rFont val="Calibri"/>
        <family val="1"/>
      </rPr>
      <t>goreng</t>
    </r>
  </si>
  <si>
    <r>
      <rPr>
        <sz val="7"/>
        <rFont val="Calibri"/>
        <family val="1"/>
      </rPr>
      <t xml:space="preserve">11890.
</t>
    </r>
    <r>
      <rPr>
        <sz val="7"/>
        <rFont val="Calibri"/>
        <family val="1"/>
      </rPr>
      <t>0</t>
    </r>
  </si>
  <si>
    <r>
      <rPr>
        <sz val="8"/>
        <rFont val="Calibri"/>
        <family val="1"/>
      </rPr>
      <t>Kacang kedelai, rebus</t>
    </r>
  </si>
  <si>
    <r>
      <rPr>
        <sz val="8"/>
        <rFont val="Calibri"/>
        <family val="1"/>
      </rPr>
      <t xml:space="preserve">Kacang merah kering,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</si>
  <si>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 xml:space="preserve">Kacang merah segar,
</t>
    </r>
    <r>
      <rPr>
        <sz val="8"/>
        <rFont val="Calibri"/>
        <family val="1"/>
      </rPr>
      <t>rebus</t>
    </r>
  </si>
  <si>
    <r>
      <rPr>
        <sz val="8"/>
        <rFont val="Calibri"/>
        <family val="1"/>
      </rPr>
      <t xml:space="preserve">Kacang mete/biji
</t>
    </r>
    <r>
      <rPr>
        <sz val="8"/>
        <rFont val="Calibri"/>
        <family val="1"/>
      </rPr>
      <t>jambu monyet, goreng</t>
    </r>
  </si>
  <si>
    <r>
      <rPr>
        <sz val="8"/>
        <rFont val="Calibri"/>
        <family val="1"/>
      </rPr>
      <t xml:space="preserve">Kacang tanah rebus dg
</t>
    </r>
    <r>
      <rPr>
        <sz val="8"/>
        <rFont val="Calibri"/>
        <family val="1"/>
      </rPr>
      <t>kulit</t>
    </r>
  </si>
  <si>
    <r>
      <rPr>
        <sz val="8"/>
        <rFont val="Calibri"/>
        <family val="1"/>
      </rPr>
      <t>Kacang tanah, goreng</t>
    </r>
  </si>
  <si>
    <r>
      <rPr>
        <sz val="8"/>
        <rFont val="Calibri"/>
        <family val="1"/>
      </rPr>
      <t>Kacang tanah, rebus</t>
    </r>
  </si>
  <si>
    <r>
      <rPr>
        <sz val="8"/>
        <rFont val="Calibri"/>
        <family val="1"/>
      </rPr>
      <t>Kacang tolo, rebus</t>
    </r>
  </si>
  <si>
    <r>
      <rPr>
        <sz val="8"/>
        <rFont val="Calibri"/>
        <family val="1"/>
      </rPr>
      <t>Ampas kacang hijau</t>
    </r>
  </si>
  <si>
    <r>
      <rPr>
        <sz val="8"/>
        <rFont val="Calibri"/>
        <family val="1"/>
      </rPr>
      <t>Ampas tahu, mentah</t>
    </r>
  </si>
  <si>
    <r>
      <rPr>
        <sz val="8"/>
        <rFont val="Calibri"/>
        <family val="1"/>
      </rPr>
      <t>Ampas tahu kukus</t>
    </r>
  </si>
  <si>
    <r>
      <rPr>
        <sz val="8"/>
        <rFont val="Calibri"/>
        <family val="1"/>
      </rPr>
      <t>Ampas tahu, kering</t>
    </r>
  </si>
  <si>
    <r>
      <rPr>
        <sz val="8"/>
        <rFont val="Calibri"/>
        <family val="1"/>
      </rPr>
      <t xml:space="preserve">Pepea oncom ampas
</t>
    </r>
    <r>
      <rPr>
        <sz val="8"/>
        <rFont val="Calibri"/>
        <family val="1"/>
      </rPr>
      <t>tahu</t>
    </r>
  </si>
  <si>
    <r>
      <rPr>
        <sz val="8"/>
        <rFont val="Calibri"/>
        <family val="1"/>
      </rPr>
      <t>Bungkil biji karet</t>
    </r>
  </si>
  <si>
    <r>
      <rPr>
        <sz val="8"/>
        <rFont val="Calibri"/>
        <family val="1"/>
      </rPr>
      <t>Bungkil kacang tanah</t>
    </r>
  </si>
  <si>
    <r>
      <rPr>
        <sz val="8"/>
        <rFont val="Calibri"/>
        <family val="1"/>
      </rPr>
      <t>Bungkil kelapa</t>
    </r>
  </si>
  <si>
    <r>
      <rPr>
        <sz val="8"/>
        <rFont val="Calibri"/>
        <family val="1"/>
      </rPr>
      <t>Dodol banjarmasin</t>
    </r>
  </si>
  <si>
    <r>
      <rPr>
        <sz val="8"/>
        <rFont val="Calibri"/>
        <family val="1"/>
      </rPr>
      <t xml:space="preserve">Emping (kerupuk
</t>
    </r>
    <r>
      <rPr>
        <sz val="8"/>
        <rFont val="Calibri"/>
        <family val="1"/>
      </rPr>
      <t>melinjo)</t>
    </r>
  </si>
  <si>
    <r>
      <rPr>
        <sz val="8"/>
        <rFont val="Calibri"/>
        <family val="1"/>
      </rPr>
      <t>Emping komak</t>
    </r>
  </si>
  <si>
    <r>
      <rPr>
        <sz val="8"/>
        <rFont val="Calibri"/>
        <family val="1"/>
      </rPr>
      <t xml:space="preserve">Enting-enting gepuk
</t>
    </r>
    <r>
      <rPr>
        <sz val="8"/>
        <rFont val="Calibri"/>
        <family val="1"/>
      </rPr>
      <t>hello kity</t>
    </r>
  </si>
  <si>
    <r>
      <rPr>
        <sz val="8"/>
        <rFont val="Calibri"/>
        <family val="1"/>
      </rPr>
      <t xml:space="preserve">Enting-enting gepuk
</t>
    </r>
    <r>
      <rPr>
        <sz val="8"/>
        <rFont val="Calibri"/>
        <family val="1"/>
      </rPr>
      <t>kacang tanah</t>
    </r>
  </si>
  <si>
    <r>
      <rPr>
        <sz val="8"/>
        <rFont val="Calibri"/>
        <family val="1"/>
      </rPr>
      <t>Enting-enting wijen</t>
    </r>
  </si>
  <si>
    <r>
      <rPr>
        <sz val="8"/>
        <rFont val="Calibri"/>
        <family val="1"/>
      </rPr>
      <t>Geplak</t>
    </r>
  </si>
  <si>
    <r>
      <rPr>
        <sz val="8"/>
        <rFont val="Calibri"/>
        <family val="1"/>
      </rPr>
      <t>Geplak jahe</t>
    </r>
  </si>
  <si>
    <r>
      <rPr>
        <sz val="8"/>
        <rFont val="Calibri"/>
        <family val="1"/>
      </rPr>
      <t>Kacang atom</t>
    </r>
  </si>
  <si>
    <r>
      <rPr>
        <sz val="8"/>
        <rFont val="Calibri"/>
        <family val="1"/>
      </rPr>
      <t>Kacang goyang</t>
    </r>
  </si>
  <si>
    <r>
      <rPr>
        <sz val="8"/>
        <rFont val="Calibri"/>
        <family val="1"/>
      </rPr>
      <t>Kacang negara</t>
    </r>
  </si>
  <si>
    <r>
      <rPr>
        <sz val="8"/>
        <rFont val="Calibri"/>
        <family val="1"/>
      </rPr>
      <t>Kacang sukro</t>
    </r>
  </si>
  <si>
    <r>
      <rPr>
        <sz val="8"/>
        <rFont val="Calibri"/>
        <family val="1"/>
      </rPr>
      <t>Kacang tanah sari</t>
    </r>
  </si>
  <si>
    <r>
      <rPr>
        <sz val="8"/>
        <rFont val="Calibri"/>
        <family val="1"/>
      </rPr>
      <t xml:space="preserve">Keju kacang tanah
</t>
    </r>
    <r>
      <rPr>
        <sz val="8"/>
        <rFont val="Calibri"/>
        <family val="1"/>
      </rPr>
      <t>(peanut butter)</t>
    </r>
  </si>
  <si>
    <r>
      <rPr>
        <sz val="8"/>
        <rFont val="Calibri"/>
        <family val="1"/>
      </rPr>
      <t>Kembang tahu</t>
    </r>
  </si>
  <si>
    <r>
      <rPr>
        <sz val="8"/>
        <rFont val="Calibri"/>
        <family val="1"/>
      </rPr>
      <t>Kembang tahu rebus</t>
    </r>
  </si>
  <si>
    <r>
      <rPr>
        <sz val="8"/>
        <rFont val="Calibri"/>
        <family val="1"/>
      </rPr>
      <t>Keripik oncom</t>
    </r>
  </si>
  <si>
    <r>
      <rPr>
        <sz val="8"/>
        <rFont val="Calibri"/>
        <family val="1"/>
      </rPr>
      <t>Keripik tempe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</si>
  <si>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besar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</si>
  <si>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murni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</si>
  <si>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sedang</t>
    </r>
  </si>
  <si>
    <r>
      <rPr>
        <sz val="8"/>
        <rFont val="Calibri"/>
        <family val="1"/>
      </rPr>
      <t xml:space="preserve">Keripik tempe abadi
</t>
    </r>
    <r>
      <rPr>
        <sz val="8"/>
        <rFont val="Calibri"/>
        <family val="1"/>
      </rPr>
      <t>telur</t>
    </r>
  </si>
  <si>
    <r>
      <rPr>
        <sz val="8"/>
        <rFont val="Calibri"/>
        <family val="1"/>
      </rPr>
      <t xml:space="preserve">Kerupik tempe abadi
</t>
    </r>
    <r>
      <rPr>
        <sz val="8"/>
        <rFont val="Calibri"/>
        <family val="1"/>
      </rPr>
      <t>prima</t>
    </r>
  </si>
  <si>
    <r>
      <rPr>
        <sz val="8"/>
        <rFont val="Calibri"/>
        <family val="1"/>
      </rPr>
      <t>Kwaci</t>
    </r>
  </si>
  <si>
    <r>
      <rPr>
        <sz val="8"/>
        <rFont val="Calibri"/>
        <family val="1"/>
      </rPr>
      <t xml:space="preserve">Melinjo emping tebal
</t>
    </r>
    <r>
      <rPr>
        <sz val="8"/>
        <rFont val="Calibri"/>
        <family val="1"/>
      </rPr>
      <t>goreng manis</t>
    </r>
  </si>
  <si>
    <r>
      <rPr>
        <sz val="8"/>
        <rFont val="Calibri"/>
        <family val="1"/>
      </rPr>
      <t xml:space="preserve">Melinjo emping tebal,
</t>
    </r>
    <r>
      <rPr>
        <sz val="8"/>
        <rFont val="Calibri"/>
        <family val="1"/>
      </rPr>
      <t>goreng asin</t>
    </r>
  </si>
  <si>
    <r>
      <rPr>
        <sz val="8"/>
        <rFont val="Calibri"/>
        <family val="1"/>
      </rPr>
      <t xml:space="preserve">Melinjo emping tipis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</si>
  <si>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>Moon tahu</t>
    </r>
  </si>
  <si>
    <r>
      <rPr>
        <sz val="8"/>
        <rFont val="Calibri"/>
        <family val="1"/>
      </rPr>
      <t>Oncom</t>
    </r>
  </si>
  <si>
    <r>
      <rPr>
        <sz val="8"/>
        <rFont val="Calibri"/>
        <family val="1"/>
      </rPr>
      <t xml:space="preserve">Oncom ampas kacang
</t>
    </r>
    <r>
      <rPr>
        <sz val="8"/>
        <rFont val="Calibri"/>
        <family val="1"/>
      </rPr>
      <t>hijau</t>
    </r>
  </si>
  <si>
    <r>
      <rPr>
        <sz val="8"/>
        <rFont val="Calibri"/>
        <family val="1"/>
      </rPr>
      <t xml:space="preserve">Oncom kacang hijau +
</t>
    </r>
    <r>
      <rPr>
        <sz val="8"/>
        <rFont val="Calibri"/>
        <family val="1"/>
      </rPr>
      <t>singkong</t>
    </r>
  </si>
  <si>
    <r>
      <rPr>
        <sz val="8"/>
        <rFont val="Calibri"/>
        <family val="1"/>
      </rPr>
      <t xml:space="preserve">Oncom kacang tanah
</t>
    </r>
    <r>
      <rPr>
        <sz val="8"/>
        <rFont val="Calibri"/>
        <family val="1"/>
      </rPr>
      <t>pepes</t>
    </r>
  </si>
  <si>
    <r>
      <rPr>
        <sz val="8"/>
        <rFont val="Calibri"/>
        <family val="1"/>
      </rPr>
      <t xml:space="preserve">Rempeyek kacang
</t>
    </r>
    <r>
      <rPr>
        <sz val="8"/>
        <rFont val="Calibri"/>
        <family val="1"/>
      </rPr>
      <t>tanah</t>
    </r>
  </si>
  <si>
    <r>
      <rPr>
        <sz val="8"/>
        <rFont val="Calibri"/>
        <family val="1"/>
      </rPr>
      <t>Rempeyek kacang tolo</t>
    </r>
  </si>
  <si>
    <r>
      <rPr>
        <sz val="8"/>
        <rFont val="Calibri"/>
        <family val="1"/>
      </rPr>
      <t>Rempeyek kacang uci</t>
    </r>
  </si>
  <si>
    <r>
      <rPr>
        <sz val="8"/>
        <rFont val="Calibri"/>
        <family val="1"/>
      </rPr>
      <t>Sayur lebui</t>
    </r>
  </si>
  <si>
    <r>
      <rPr>
        <sz val="8"/>
        <rFont val="Calibri"/>
        <family val="1"/>
      </rPr>
      <t>Saridele, bubuk</t>
    </r>
  </si>
  <si>
    <r>
      <rPr>
        <sz val="8"/>
        <rFont val="Calibri"/>
        <family val="1"/>
      </rPr>
      <t>Susu kedelai</t>
    </r>
  </si>
  <si>
    <r>
      <rPr>
        <sz val="8"/>
        <rFont val="Calibri"/>
        <family val="1"/>
      </rPr>
      <t>Tahu, mentah</t>
    </r>
  </si>
  <si>
    <r>
      <rPr>
        <sz val="8"/>
        <rFont val="Calibri"/>
        <family val="1"/>
      </rPr>
      <t>Tahu goreng</t>
    </r>
  </si>
  <si>
    <r>
      <rPr>
        <sz val="8"/>
        <rFont val="Calibri"/>
        <family val="1"/>
      </rPr>
      <t>Tahu telur</t>
    </r>
  </si>
  <si>
    <r>
      <rPr>
        <sz val="8"/>
        <rFont val="Calibri"/>
        <family val="1"/>
      </rPr>
      <t>Takwa</t>
    </r>
  </si>
  <si>
    <r>
      <rPr>
        <sz val="8"/>
        <rFont val="Calibri"/>
        <family val="1"/>
      </rPr>
      <t>Tauco</t>
    </r>
  </si>
  <si>
    <r>
      <rPr>
        <sz val="8"/>
        <rFont val="Calibri"/>
        <family val="1"/>
      </rPr>
      <t xml:space="preserve">Tauco cap beruang,
</t>
    </r>
    <r>
      <rPr>
        <sz val="8"/>
        <rFont val="Calibri"/>
        <family val="1"/>
      </rPr>
      <t>cake</t>
    </r>
  </si>
  <si>
    <r>
      <rPr>
        <sz val="8"/>
        <rFont val="Calibri"/>
        <family val="1"/>
      </rPr>
      <t>Tauco cap DAS, cake</t>
    </r>
  </si>
  <si>
    <r>
      <rPr>
        <sz val="8"/>
        <rFont val="Calibri"/>
        <family val="1"/>
      </rPr>
      <t>Tauco cap meong</t>
    </r>
  </si>
  <si>
    <r>
      <rPr>
        <sz val="8"/>
        <rFont val="Calibri"/>
        <family val="1"/>
      </rPr>
      <t>Tauji cap singa</t>
    </r>
  </si>
  <si>
    <r>
      <rPr>
        <sz val="8"/>
        <rFont val="Calibri"/>
        <family val="1"/>
      </rPr>
      <t>Tempe bongkrek</t>
    </r>
  </si>
  <si>
    <r>
      <rPr>
        <sz val="8"/>
        <rFont val="Calibri"/>
        <family val="1"/>
      </rPr>
      <t>Tempe gembus P3G</t>
    </r>
  </si>
  <si>
    <r>
      <rPr>
        <sz val="8"/>
        <rFont val="Calibri"/>
        <family val="1"/>
      </rPr>
      <t>Tempe gembus yogya</t>
    </r>
  </si>
  <si>
    <r>
      <rPr>
        <sz val="8"/>
        <rFont val="Calibri"/>
        <family val="1"/>
      </rPr>
      <t>Tempe kacang babi</t>
    </r>
  </si>
  <si>
    <r>
      <rPr>
        <sz val="8"/>
        <rFont val="Calibri"/>
        <family val="1"/>
      </rPr>
      <t xml:space="preserve">Tempe kacang
</t>
    </r>
    <r>
      <rPr>
        <sz val="8"/>
        <rFont val="Calibri"/>
        <family val="1"/>
      </rPr>
      <t>belimbing</t>
    </r>
  </si>
  <si>
    <r>
      <rPr>
        <sz val="8"/>
        <rFont val="Calibri"/>
        <family val="1"/>
      </rPr>
      <t xml:space="preserve">Tempe kedelai +
</t>
    </r>
    <r>
      <rPr>
        <sz val="8"/>
        <rFont val="Calibri"/>
        <family val="1"/>
      </rPr>
      <t>jagung</t>
    </r>
  </si>
  <si>
    <r>
      <rPr>
        <sz val="8"/>
        <rFont val="Calibri"/>
        <family val="1"/>
      </rPr>
      <t xml:space="preserve">Tempe kedelai murni,
</t>
    </r>
    <r>
      <rPr>
        <sz val="8"/>
        <rFont val="Calibri"/>
        <family val="1"/>
      </rPr>
      <t>goreng</t>
    </r>
  </si>
  <si>
    <r>
      <rPr>
        <sz val="8"/>
        <rFont val="Calibri"/>
        <family val="1"/>
      </rPr>
      <t xml:space="preserve">Tempe kedelai murni,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</si>
  <si>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Tempe koro benguk</t>
    </r>
  </si>
  <si>
    <r>
      <rPr>
        <sz val="8"/>
        <rFont val="Calibri"/>
        <family val="1"/>
      </rPr>
      <t>Tempe lamtoro</t>
    </r>
  </si>
  <si>
    <r>
      <rPr>
        <sz val="8"/>
        <rFont val="Calibri"/>
        <family val="1"/>
      </rPr>
      <t xml:space="preserve">Tempe lamtoro var,
</t>
    </r>
    <r>
      <rPr>
        <sz val="8"/>
        <rFont val="Calibri"/>
        <family val="1"/>
      </rPr>
      <t>gung dengan kulit</t>
    </r>
  </si>
  <si>
    <r>
      <rPr>
        <sz val="8"/>
        <rFont val="Calibri"/>
        <family val="1"/>
      </rPr>
      <t xml:space="preserve">Tempe lamtoro var,
</t>
    </r>
    <r>
      <rPr>
        <sz val="8"/>
        <rFont val="Calibri"/>
        <family val="1"/>
      </rPr>
      <t>gung tanpa kulit</t>
    </r>
  </si>
  <si>
    <r>
      <rPr>
        <sz val="8"/>
        <rFont val="Calibri"/>
        <family val="1"/>
      </rPr>
      <t>Tempe pasar</t>
    </r>
  </si>
  <si>
    <r>
      <rPr>
        <sz val="8"/>
        <rFont val="Calibri"/>
        <family val="1"/>
      </rPr>
      <t>Tempe pasar goreng</t>
    </r>
  </si>
  <si>
    <r>
      <rPr>
        <sz val="8"/>
        <rFont val="Calibri"/>
        <family val="1"/>
      </rPr>
      <t xml:space="preserve">Tepung hunkwe (pati
</t>
    </r>
    <r>
      <rPr>
        <sz val="8"/>
        <rFont val="Calibri"/>
        <family val="1"/>
      </rPr>
      <t>kacang ijo)</t>
    </r>
  </si>
  <si>
    <r>
      <rPr>
        <sz val="8"/>
        <rFont val="Calibri"/>
        <family val="1"/>
      </rPr>
      <t>Tepung Jalejo</t>
    </r>
  </si>
  <si>
    <r>
      <rPr>
        <sz val="8"/>
        <rFont val="Calibri"/>
        <family val="1"/>
      </rPr>
      <t xml:space="preserve">100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</si>
  <si>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Tepung kacang kedelai</t>
    </r>
  </si>
  <si>
    <r>
      <rPr>
        <sz val="7.5"/>
        <rFont val="Calibri"/>
        <family val="1"/>
      </rPr>
      <t xml:space="preserve">4303.
</t>
    </r>
    <r>
      <rPr>
        <sz val="7.5"/>
        <rFont val="Calibri"/>
        <family val="1"/>
      </rPr>
      <t>45</t>
    </r>
  </si>
  <si>
    <r>
      <rPr>
        <sz val="8"/>
        <rFont val="Calibri"/>
        <family val="1"/>
      </rPr>
      <t>Akar tonjong, segar</t>
    </r>
  </si>
  <si>
    <r>
      <rPr>
        <sz val="8"/>
        <rFont val="Calibri"/>
        <family val="1"/>
      </rPr>
      <t>Ale,toge, segar</t>
    </r>
  </si>
  <si>
    <r>
      <rPr>
        <sz val="8"/>
        <rFont val="Calibri"/>
        <family val="1"/>
      </rPr>
      <t>Andaliman, segar</t>
    </r>
  </si>
  <si>
    <r>
      <rPr>
        <sz val="8"/>
        <rFont val="Calibri"/>
        <family val="1"/>
      </rPr>
      <t>Andewi, segar</t>
    </r>
  </si>
  <si>
    <r>
      <rPr>
        <sz val="8"/>
        <rFont val="Calibri"/>
        <family val="1"/>
      </rPr>
      <t>Bakung, segar</t>
    </r>
  </si>
  <si>
    <r>
      <rPr>
        <sz val="8"/>
        <rFont val="Calibri"/>
        <family val="1"/>
      </rPr>
      <t>Baligo, segar</t>
    </r>
  </si>
  <si>
    <r>
      <rPr>
        <sz val="8"/>
        <rFont val="Calibri"/>
        <family val="1"/>
      </rPr>
      <t xml:space="preserve">Bawang bombay,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</si>
  <si>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Bayam, segar</t>
    </r>
  </si>
  <si>
    <r>
      <rPr>
        <sz val="8"/>
        <rFont val="Calibri"/>
        <family val="1"/>
      </rPr>
      <t>Bayam merah, segar</t>
    </r>
  </si>
  <si>
    <r>
      <rPr>
        <sz val="8"/>
        <rFont val="Calibri"/>
        <family val="1"/>
      </rPr>
      <t>Bit, segar</t>
    </r>
  </si>
  <si>
    <r>
      <rPr>
        <sz val="8"/>
        <rFont val="Calibri"/>
        <family val="1"/>
      </rPr>
      <t>Buah kelor</t>
    </r>
  </si>
  <si>
    <r>
      <rPr>
        <sz val="8"/>
        <rFont val="Calibri"/>
        <family val="1"/>
      </rPr>
      <t>Buah merah</t>
    </r>
  </si>
  <si>
    <r>
      <rPr>
        <sz val="8"/>
        <rFont val="Calibri"/>
        <family val="1"/>
      </rPr>
      <t>Buncis, segar</t>
    </r>
  </si>
  <si>
    <r>
      <rPr>
        <sz val="8"/>
        <rFont val="Calibri"/>
        <family val="1"/>
      </rPr>
      <t>Bunga pepaya, segar</t>
    </r>
  </si>
  <si>
    <r>
      <rPr>
        <sz val="8"/>
        <rFont val="Calibri"/>
        <family val="1"/>
      </rPr>
      <t>Bunga turi, segar</t>
    </r>
  </si>
  <si>
    <r>
      <rPr>
        <sz val="8"/>
        <rFont val="Calibri"/>
        <family val="1"/>
      </rPr>
      <t>Caisin, segar</t>
    </r>
  </si>
  <si>
    <r>
      <rPr>
        <sz val="8"/>
        <rFont val="Calibri"/>
        <family val="1"/>
      </rPr>
      <t xml:space="preserve">Daun bangun-bangun,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</si>
  <si>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bawang 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</si>
  <si>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bebuas, segar</t>
    </r>
  </si>
  <si>
    <r>
      <rPr>
        <sz val="8"/>
        <rFont val="Calibri"/>
        <family val="1"/>
      </rPr>
      <t>Daun belem, segar</t>
    </r>
  </si>
  <si>
    <r>
      <rPr>
        <sz val="8"/>
        <rFont val="Calibri"/>
        <family val="1"/>
      </rPr>
      <t>Daun bluntas, segar</t>
    </r>
  </si>
  <si>
    <r>
      <rPr>
        <sz val="8"/>
        <rFont val="Calibri"/>
        <family val="1"/>
      </rPr>
      <t>Daun gandaria, segar</t>
    </r>
  </si>
  <si>
    <r>
      <rPr>
        <sz val="8"/>
        <rFont val="Calibri"/>
        <family val="1"/>
      </rPr>
      <t>Daun gedi besar, segar</t>
    </r>
  </si>
  <si>
    <r>
      <rPr>
        <sz val="8"/>
        <rFont val="Calibri"/>
        <family val="1"/>
      </rPr>
      <t>Daun gedi kecil, segar</t>
    </r>
  </si>
  <si>
    <r>
      <rPr>
        <sz val="8"/>
        <rFont val="Calibri"/>
        <family val="1"/>
      </rPr>
      <t>Daun gelang, segar</t>
    </r>
  </si>
  <si>
    <r>
      <rPr>
        <sz val="8"/>
        <rFont val="Calibri"/>
        <family val="1"/>
      </rPr>
      <t xml:space="preserve">Daun gunda bali,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</si>
  <si>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gunda serang,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</si>
  <si>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jambu mete
</t>
    </r>
    <r>
      <rPr>
        <sz val="8"/>
        <rFont val="Calibri"/>
        <family val="1"/>
      </rPr>
      <t>muda, segar</t>
    </r>
  </si>
  <si>
    <r>
      <rPr>
        <sz val="8"/>
        <rFont val="Calibri"/>
        <family val="1"/>
      </rPr>
      <t>Daun jampang, segar</t>
    </r>
  </si>
  <si>
    <r>
      <rPr>
        <sz val="8"/>
        <rFont val="Calibri"/>
        <family val="1"/>
      </rPr>
      <t xml:space="preserve">Daun jawaw seluang,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</si>
  <si>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jonghe, segar</t>
    </r>
  </si>
  <si>
    <r>
      <rPr>
        <sz val="8"/>
        <rFont val="Calibri"/>
        <family val="1"/>
      </rPr>
      <t xml:space="preserve">Daun kacang ma,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</si>
  <si>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kacang panjang,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</si>
  <si>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kasbi/singkong
</t>
    </r>
    <r>
      <rPr>
        <sz val="8"/>
        <rFont val="Calibri"/>
        <family val="1"/>
      </rPr>
      <t>karet, segar</t>
    </r>
  </si>
  <si>
    <r>
      <rPr>
        <sz val="8"/>
        <rFont val="Calibri"/>
        <family val="1"/>
      </rPr>
      <t>Daun katuk, segar</t>
    </r>
  </si>
  <si>
    <r>
      <rPr>
        <sz val="8"/>
        <rFont val="Calibri"/>
        <family val="1"/>
      </rPr>
      <t>Daun kecipir, segar</t>
    </r>
  </si>
  <si>
    <r>
      <rPr>
        <sz val="8"/>
        <rFont val="Calibri"/>
        <family val="1"/>
      </rPr>
      <t xml:space="preserve">Daun kedondong,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</si>
  <si>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kelor, segar</t>
    </r>
  </si>
  <si>
    <r>
      <rPr>
        <sz val="8"/>
        <rFont val="Calibri"/>
        <family val="1"/>
      </rPr>
      <t>Daun kemang, segar</t>
    </r>
  </si>
  <si>
    <r>
      <rPr>
        <sz val="8"/>
        <rFont val="Calibri"/>
        <family val="1"/>
      </rPr>
      <t>Daun kenikir, segar</t>
    </r>
  </si>
  <si>
    <r>
      <rPr>
        <sz val="8"/>
        <rFont val="Calibri"/>
        <family val="1"/>
      </rPr>
      <t>Daun kesum, segar</t>
    </r>
  </si>
  <si>
    <r>
      <rPr>
        <sz val="8"/>
        <rFont val="Calibri"/>
        <family val="1"/>
      </rPr>
      <t>Daun kol sawi, segar</t>
    </r>
  </si>
  <si>
    <r>
      <rPr>
        <sz val="8"/>
        <rFont val="Calibri"/>
        <family val="1"/>
      </rPr>
      <t>Daun koro, segar</t>
    </r>
  </si>
  <si>
    <r>
      <rPr>
        <sz val="8"/>
        <rFont val="Calibri"/>
        <family val="1"/>
      </rPr>
      <t>Daun kubis, segar</t>
    </r>
  </si>
  <si>
    <r>
      <rPr>
        <sz val="8"/>
        <rFont val="Calibri"/>
        <family val="1"/>
      </rPr>
      <t>Daun kumak, segar</t>
    </r>
  </si>
  <si>
    <r>
      <rPr>
        <sz val="8"/>
        <rFont val="Calibri"/>
        <family val="1"/>
      </rPr>
      <t>Daun labu siam, segar</t>
    </r>
  </si>
  <si>
    <r>
      <rPr>
        <sz val="8"/>
        <rFont val="Calibri"/>
        <family val="1"/>
      </rPr>
      <t xml:space="preserve">Daun labu
</t>
    </r>
    <r>
      <rPr>
        <sz val="8"/>
        <rFont val="Calibri"/>
        <family val="1"/>
      </rPr>
      <t>waluh/kuning, segar</t>
    </r>
  </si>
  <si>
    <r>
      <rPr>
        <sz val="8"/>
        <rFont val="Calibri"/>
        <family val="1"/>
      </rPr>
      <t>Daun lamtoro, segar</t>
    </r>
  </si>
  <si>
    <r>
      <rPr>
        <sz val="8"/>
        <rFont val="Calibri"/>
        <family val="1"/>
      </rPr>
      <t>Daun leilem, segar</t>
    </r>
  </si>
  <si>
    <r>
      <rPr>
        <sz val="8"/>
        <rFont val="Calibri"/>
        <family val="1"/>
      </rPr>
      <t>Daun leunca, segar</t>
    </r>
  </si>
  <si>
    <r>
      <rPr>
        <sz val="8"/>
        <rFont val="Calibri"/>
        <family val="1"/>
      </rPr>
      <t>Daun lobak,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</si>
  <si>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9</t>
    </r>
  </si>
  <si>
    <r>
      <rPr>
        <sz val="8"/>
        <rFont val="Calibri"/>
        <family val="1"/>
      </rPr>
      <t xml:space="preserve">Daun lompong talas,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</si>
  <si>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mangkokan,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</si>
  <si>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matel ambon,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</si>
  <si>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melinjo, segar</t>
    </r>
  </si>
  <si>
    <r>
      <rPr>
        <sz val="8"/>
        <rFont val="Calibri"/>
        <family val="1"/>
      </rPr>
      <t xml:space="preserve">Daun mengkudu,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</si>
  <si>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ndusuk, segar</t>
    </r>
  </si>
  <si>
    <r>
      <rPr>
        <sz val="8"/>
        <rFont val="Calibri"/>
        <family val="1"/>
      </rPr>
      <t>Daun oyong, segar</t>
    </r>
  </si>
  <si>
    <r>
      <rPr>
        <sz val="8"/>
        <rFont val="Calibri"/>
        <family val="1"/>
      </rPr>
      <t xml:space="preserve">15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</si>
  <si>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Daun pakis, segar</t>
    </r>
  </si>
  <si>
    <r>
      <rPr>
        <sz val="8"/>
        <rFont val="Calibri"/>
        <family val="1"/>
      </rPr>
      <t xml:space="preserve">Daun pakis longgiho,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</si>
  <si>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Daun pakis
</t>
    </r>
    <r>
      <rPr>
        <sz val="8"/>
        <rFont val="Calibri"/>
        <family val="1"/>
      </rPr>
      <t>wambateu, segar</t>
    </r>
  </si>
  <si>
    <r>
      <rPr>
        <sz val="8"/>
        <rFont val="Calibri"/>
        <family val="1"/>
      </rPr>
      <t>Daun paku, segar</t>
    </r>
  </si>
  <si>
    <r>
      <rPr>
        <sz val="8"/>
        <rFont val="Calibri"/>
        <family val="1"/>
      </rPr>
      <t>Daun pangi,segar</t>
    </r>
  </si>
  <si>
    <r>
      <rPr>
        <sz val="8"/>
        <rFont val="Calibri"/>
        <family val="1"/>
      </rPr>
      <t>Daun pare, segar</t>
    </r>
  </si>
  <si>
    <r>
      <rPr>
        <sz val="8"/>
        <rFont val="Calibri"/>
        <family val="1"/>
      </rPr>
      <t>Daun pepaya, segar</t>
    </r>
  </si>
  <si>
    <r>
      <rPr>
        <sz val="8"/>
        <rFont val="Calibri"/>
        <family val="1"/>
      </rPr>
      <t xml:space="preserve">14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</si>
  <si>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Daun pohpohan, segar</t>
    </r>
  </si>
  <si>
    <r>
      <rPr>
        <sz val="8"/>
        <rFont val="Calibri"/>
        <family val="1"/>
      </rPr>
      <t>Daun selasih, segar</t>
    </r>
  </si>
  <si>
    <r>
      <rPr>
        <sz val="8"/>
        <rFont val="Calibri"/>
        <family val="1"/>
      </rPr>
      <t>Daun semanggi, segar</t>
    </r>
  </si>
  <si>
    <r>
      <rPr>
        <sz val="8"/>
        <rFont val="Calibri"/>
        <family val="1"/>
      </rPr>
      <t>Daun simpur, segar</t>
    </r>
  </si>
  <si>
    <r>
      <rPr>
        <sz val="8"/>
        <rFont val="Calibri"/>
        <family val="1"/>
      </rPr>
      <t>Daun singkil, segar</t>
    </r>
  </si>
  <si>
    <r>
      <rPr>
        <sz val="8"/>
        <rFont val="Calibri"/>
        <family val="1"/>
      </rPr>
      <t>Daun singkong,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</si>
  <si>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3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</si>
  <si>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ambon, segar</t>
    </r>
  </si>
  <si>
    <r>
      <rPr>
        <sz val="8"/>
        <rFont val="Calibri"/>
        <family val="1"/>
      </rPr>
      <t xml:space="preserve">22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</si>
  <si>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ampenan, segar</t>
    </r>
  </si>
  <si>
    <r>
      <rPr>
        <sz val="8"/>
        <rFont val="Calibri"/>
        <family val="1"/>
      </rPr>
      <t xml:space="preserve">Daun singkong
</t>
    </r>
    <r>
      <rPr>
        <sz val="8"/>
        <rFont val="Calibri"/>
        <family val="1"/>
      </rPr>
      <t>kopang, segar</t>
    </r>
  </si>
  <si>
    <r>
      <rPr>
        <sz val="8"/>
        <rFont val="Calibri"/>
        <family val="1"/>
      </rPr>
      <t xml:space="preserve">21
</t>
    </r>
    <r>
      <rPr>
        <sz val="8"/>
        <rFont val="Calibri"/>
        <family val="1"/>
      </rPr>
      <t>1</t>
    </r>
  </si>
  <si>
    <r>
      <rPr>
        <sz val="8"/>
        <rFont val="Calibri"/>
        <family val="1"/>
      </rPr>
      <t>Daun sintrong, segar</t>
    </r>
  </si>
  <si>
    <r>
      <rPr>
        <sz val="8"/>
        <rFont val="Calibri"/>
        <family val="1"/>
      </rPr>
      <t>Daun talas, segar</t>
    </r>
  </si>
  <si>
    <r>
      <rPr>
        <sz val="8"/>
        <rFont val="Calibri"/>
        <family val="1"/>
      </rPr>
      <t>Daun tespong, segar</t>
    </r>
  </si>
  <si>
    <r>
      <rPr>
        <sz val="8"/>
        <rFont val="Calibri"/>
        <family val="1"/>
      </rPr>
      <t xml:space="preserve">Daun ubi kuning,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</si>
  <si>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Daun ubi merah, segar</t>
    </r>
  </si>
  <si>
    <r>
      <rPr>
        <sz val="8"/>
        <rFont val="Calibri"/>
        <family val="1"/>
      </rPr>
      <t>Daun ubi putih, segar</t>
    </r>
  </si>
  <si>
    <r>
      <rPr>
        <sz val="8"/>
        <rFont val="Calibri"/>
        <family val="1"/>
      </rPr>
      <t>Daun ubi tinta, segar</t>
    </r>
  </si>
  <si>
    <r>
      <rPr>
        <sz val="8"/>
        <rFont val="Calibri"/>
        <family val="1"/>
      </rPr>
      <t>Eceng, segar</t>
    </r>
  </si>
  <si>
    <r>
      <rPr>
        <sz val="8"/>
        <rFont val="Calibri"/>
        <family val="1"/>
      </rPr>
      <t xml:space="preserve">Gambas (oyong),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</si>
  <si>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Genjer, segar</t>
    </r>
  </si>
  <si>
    <r>
      <rPr>
        <sz val="8"/>
        <rFont val="Calibri"/>
        <family val="1"/>
      </rPr>
      <t xml:space="preserve">Jagung muda / semi,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</si>
  <si>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Jamur encik</t>
    </r>
  </si>
  <si>
    <r>
      <rPr>
        <sz val="8"/>
        <rFont val="Calibri"/>
        <family val="1"/>
      </rPr>
      <t>Jamur kuping, kering</t>
    </r>
  </si>
  <si>
    <r>
      <rPr>
        <sz val="8"/>
        <rFont val="Calibri"/>
        <family val="1"/>
      </rPr>
      <t>Jamur kuping, segar</t>
    </r>
  </si>
  <si>
    <r>
      <rPr>
        <sz val="8"/>
        <rFont val="Calibri"/>
        <family val="1"/>
      </rPr>
      <t>Jamur merang, segar</t>
    </r>
  </si>
  <si>
    <r>
      <rPr>
        <sz val="8"/>
        <rFont val="Calibri"/>
        <family val="1"/>
      </rPr>
      <t>Jamur tiram, segar</t>
    </r>
  </si>
  <si>
    <r>
      <rPr>
        <sz val="8"/>
        <rFont val="Calibri"/>
        <family val="1"/>
      </rPr>
      <t>Jamur sagu</t>
    </r>
  </si>
  <si>
    <r>
      <rPr>
        <sz val="8"/>
        <rFont val="Calibri"/>
        <family val="1"/>
      </rPr>
      <t>Jantung pisang, segar</t>
    </r>
  </si>
  <si>
    <r>
      <rPr>
        <sz val="8"/>
        <rFont val="Calibri"/>
        <family val="1"/>
      </rPr>
      <t>Jengkol, segar</t>
    </r>
  </si>
  <si>
    <r>
      <rPr>
        <sz val="8"/>
        <rFont val="Calibri"/>
        <family val="1"/>
      </rPr>
      <t>Jotang, segar</t>
    </r>
  </si>
  <si>
    <r>
      <rPr>
        <sz val="8"/>
        <rFont val="Calibri"/>
        <family val="1"/>
      </rPr>
      <t>Kabau, segar</t>
    </r>
  </si>
  <si>
    <r>
      <rPr>
        <sz val="8"/>
        <rFont val="Calibri"/>
        <family val="1"/>
      </rPr>
      <t xml:space="preserve">Kacang mekah,
</t>
    </r>
    <r>
      <rPr>
        <sz val="8"/>
        <rFont val="Calibri"/>
        <family val="1"/>
      </rPr>
      <t>polong, segar</t>
    </r>
  </si>
  <si>
    <r>
      <rPr>
        <sz val="8"/>
        <rFont val="Calibri"/>
        <family val="1"/>
      </rPr>
      <t>Kacang panjang, segar</t>
    </r>
  </si>
  <si>
    <r>
      <rPr>
        <sz val="8"/>
        <rFont val="Calibri"/>
        <family val="1"/>
      </rPr>
      <t>Kacang ranti polong</t>
    </r>
  </si>
  <si>
    <r>
      <rPr>
        <sz val="8"/>
        <rFont val="Calibri"/>
        <family val="1"/>
      </rPr>
      <t>Kalakai, segar</t>
    </r>
  </si>
  <si>
    <r>
      <rPr>
        <sz val="8"/>
        <rFont val="Calibri"/>
        <family val="1"/>
      </rPr>
      <t>Kangkung, segar</t>
    </r>
  </si>
  <si>
    <r>
      <rPr>
        <sz val="8"/>
        <rFont val="Calibri"/>
        <family val="1"/>
      </rPr>
      <t>Kangkung tondano</t>
    </r>
  </si>
  <si>
    <r>
      <rPr>
        <sz val="8"/>
        <rFont val="Calibri"/>
        <family val="1"/>
      </rPr>
      <t>Kapri muda, segar</t>
    </r>
  </si>
  <si>
    <r>
      <rPr>
        <sz val="8"/>
        <rFont val="Calibri"/>
        <family val="1"/>
      </rPr>
      <t>Karawila</t>
    </r>
  </si>
  <si>
    <r>
      <rPr>
        <sz val="8"/>
        <rFont val="Calibri"/>
        <family val="1"/>
      </rPr>
      <t>Kecipir muda, segar</t>
    </r>
  </si>
  <si>
    <r>
      <rPr>
        <sz val="8"/>
        <rFont val="Calibri"/>
        <family val="1"/>
      </rPr>
      <t>Kecombrang, segar</t>
    </r>
  </si>
  <si>
    <r>
      <rPr>
        <sz val="8"/>
        <rFont val="Calibri"/>
        <family val="1"/>
      </rPr>
      <t>Kelawi,kluwih, segar</t>
    </r>
  </si>
  <si>
    <r>
      <rPr>
        <sz val="8"/>
        <rFont val="Calibri"/>
        <family val="1"/>
      </rPr>
      <t>Kembang turi, segar</t>
    </r>
  </si>
  <si>
    <r>
      <rPr>
        <sz val="8"/>
        <rFont val="Calibri"/>
        <family val="1"/>
      </rPr>
      <t>Kerokot, segar</t>
    </r>
  </si>
  <si>
    <r>
      <rPr>
        <sz val="8"/>
        <rFont val="Calibri"/>
        <family val="1"/>
      </rPr>
      <t>Ketimun, segar</t>
    </r>
  </si>
  <si>
    <r>
      <rPr>
        <sz val="8"/>
        <rFont val="Calibri"/>
        <family val="1"/>
      </rPr>
      <t>Ketimun krai, segar</t>
    </r>
  </si>
  <si>
    <r>
      <rPr>
        <sz val="8"/>
        <rFont val="Calibri"/>
        <family val="1"/>
      </rPr>
      <t xml:space="preserve">Ketimun madura,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</si>
  <si>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Komak, segar</t>
    </r>
  </si>
  <si>
    <r>
      <rPr>
        <sz val="8"/>
        <rFont val="Calibri"/>
        <family val="1"/>
      </rPr>
      <t>Kool kembang</t>
    </r>
  </si>
  <si>
    <r>
      <rPr>
        <sz val="8"/>
        <rFont val="Calibri"/>
        <family val="1"/>
      </rPr>
      <t>Kool merah,kool putih</t>
    </r>
  </si>
  <si>
    <r>
      <rPr>
        <sz val="8"/>
        <rFont val="Calibri"/>
        <family val="1"/>
      </rPr>
      <t>Koro kerupuk, polong</t>
    </r>
  </si>
  <si>
    <r>
      <rPr>
        <sz val="8"/>
        <rFont val="Calibri"/>
        <family val="1"/>
      </rPr>
      <t>Koro wedus, polong</t>
    </r>
  </si>
  <si>
    <r>
      <rPr>
        <sz val="8"/>
        <rFont val="Calibri"/>
        <family val="1"/>
      </rPr>
      <t>Kucai, segar</t>
    </r>
  </si>
  <si>
    <r>
      <rPr>
        <sz val="8"/>
        <rFont val="Calibri"/>
        <family val="1"/>
      </rPr>
      <t xml:space="preserve">Kucai muda (Lokio),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</si>
  <si>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Kulit melinjo</t>
    </r>
  </si>
  <si>
    <r>
      <rPr>
        <sz val="8"/>
        <rFont val="Calibri"/>
        <family val="1"/>
      </rPr>
      <t>Kundur, segar</t>
    </r>
  </si>
  <si>
    <r>
      <rPr>
        <sz val="8"/>
        <rFont val="Calibri"/>
        <family val="1"/>
      </rPr>
      <t>Labu air, segar</t>
    </r>
  </si>
  <si>
    <r>
      <rPr>
        <sz val="8"/>
        <rFont val="Calibri"/>
        <family val="1"/>
      </rPr>
      <t>Labu kuning, segar</t>
    </r>
  </si>
  <si>
    <r>
      <rPr>
        <sz val="8"/>
        <rFont val="Calibri"/>
        <family val="1"/>
      </rPr>
      <t>Labu siam, segar</t>
    </r>
  </si>
  <si>
    <r>
      <rPr>
        <sz val="8"/>
        <rFont val="Calibri"/>
        <family val="1"/>
      </rPr>
      <t>Labu waluh, segar</t>
    </r>
  </si>
  <si>
    <r>
      <rPr>
        <sz val="8"/>
        <rFont val="Calibri"/>
        <family val="1"/>
      </rPr>
      <t>Lantar, segar</t>
    </r>
  </si>
  <si>
    <r>
      <rPr>
        <sz val="8"/>
        <rFont val="Calibri"/>
        <family val="1"/>
      </rPr>
      <t>Lobak, segar</t>
    </r>
  </si>
  <si>
    <r>
      <rPr>
        <sz val="8"/>
        <rFont val="Calibri"/>
        <family val="1"/>
      </rPr>
      <t>Lumai/Leunca, segar</t>
    </r>
  </si>
  <si>
    <r>
      <rPr>
        <sz val="8"/>
        <rFont val="Calibri"/>
        <family val="1"/>
      </rPr>
      <t>Melinjo, segar</t>
    </r>
  </si>
  <si>
    <r>
      <rPr>
        <sz val="8"/>
        <rFont val="Calibri"/>
        <family val="1"/>
      </rPr>
      <t>Mostarda metan -sawi</t>
    </r>
  </si>
  <si>
    <r>
      <rPr>
        <sz val="8"/>
        <rFont val="Calibri"/>
        <family val="1"/>
      </rPr>
      <t>Nangka muda, segar</t>
    </r>
  </si>
  <si>
    <r>
      <rPr>
        <sz val="8"/>
        <rFont val="Calibri"/>
        <family val="1"/>
      </rPr>
      <t>Paria putih, segar</t>
    </r>
  </si>
  <si>
    <r>
      <rPr>
        <sz val="8"/>
        <rFont val="Calibri"/>
        <family val="1"/>
      </rPr>
      <t>Pepare ular, segar</t>
    </r>
  </si>
  <si>
    <r>
      <rPr>
        <sz val="8"/>
        <rFont val="Calibri"/>
        <family val="1"/>
      </rPr>
      <t>Pepaya muda, segar</t>
    </r>
  </si>
  <si>
    <r>
      <rPr>
        <sz val="8"/>
        <rFont val="Calibri"/>
        <family val="1"/>
      </rPr>
      <t>Petai, segar</t>
    </r>
  </si>
  <si>
    <r>
      <rPr>
        <sz val="8"/>
        <rFont val="Calibri"/>
        <family val="1"/>
      </rPr>
      <t>Peterseli, segar</t>
    </r>
  </si>
  <si>
    <r>
      <rPr>
        <sz val="8"/>
        <rFont val="Calibri"/>
        <family val="1"/>
      </rPr>
      <t xml:space="preserve">1125.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</si>
  <si>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 xml:space="preserve">19
</t>
    </r>
    <r>
      <rPr>
        <sz val="8"/>
        <rFont val="Calibri"/>
        <family val="1"/>
      </rPr>
      <t>3</t>
    </r>
  </si>
  <si>
    <r>
      <rPr>
        <sz val="8"/>
        <rFont val="Calibri"/>
        <family val="1"/>
      </rPr>
      <t xml:space="preserve">Pucuk lumai/daun
</t>
    </r>
    <r>
      <rPr>
        <sz val="8"/>
        <rFont val="Calibri"/>
        <family val="1"/>
      </rPr>
      <t>leunca, segar</t>
    </r>
  </si>
  <si>
    <r>
      <rPr>
        <sz val="8"/>
        <rFont val="Calibri"/>
        <family val="1"/>
      </rPr>
      <t>Putri malu, segar</t>
    </r>
  </si>
  <si>
    <r>
      <rPr>
        <sz val="8"/>
        <rFont val="Calibri"/>
        <family val="1"/>
      </rPr>
      <t>Rebung, segar</t>
    </r>
  </si>
  <si>
    <r>
      <rPr>
        <sz val="8"/>
        <rFont val="Calibri"/>
        <family val="1"/>
      </rPr>
      <t>Rimbang, segar</t>
    </r>
  </si>
  <si>
    <r>
      <rPr>
        <sz val="8"/>
        <rFont val="Calibri"/>
        <family val="1"/>
      </rPr>
      <t>Rumput laut</t>
    </r>
  </si>
  <si>
    <r>
      <rPr>
        <sz val="8"/>
        <rFont val="Calibri"/>
        <family val="1"/>
      </rPr>
      <t>Sawi, segar</t>
    </r>
  </si>
  <si>
    <r>
      <rPr>
        <sz val="8"/>
        <rFont val="Calibri"/>
        <family val="1"/>
      </rPr>
      <t xml:space="preserve">10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</si>
  <si>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 xml:space="preserve">Sawi putih / pecai,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</si>
  <si>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Sawi taiwan, segar</t>
    </r>
  </si>
  <si>
    <r>
      <rPr>
        <sz val="8"/>
        <rFont val="Calibri"/>
        <family val="1"/>
      </rPr>
      <t>Sawi tanah, segar</t>
    </r>
  </si>
  <si>
    <r>
      <rPr>
        <sz val="8"/>
        <rFont val="Calibri"/>
        <family val="1"/>
      </rPr>
      <t>Selada, segar</t>
    </r>
  </si>
  <si>
    <r>
      <rPr>
        <sz val="8"/>
        <rFont val="Calibri"/>
        <family val="1"/>
      </rPr>
      <t>Selada air, segar</t>
    </r>
  </si>
  <si>
    <r>
      <rPr>
        <sz val="8"/>
        <rFont val="Calibri"/>
        <family val="1"/>
      </rPr>
      <t>Seledri, segar</t>
    </r>
  </si>
  <si>
    <r>
      <rPr>
        <sz val="8"/>
        <rFont val="Calibri"/>
        <family val="1"/>
      </rPr>
      <t>Taoge, segar</t>
    </r>
  </si>
  <si>
    <r>
      <rPr>
        <sz val="8"/>
        <rFont val="Calibri"/>
        <family val="1"/>
      </rPr>
      <t xml:space="preserve">Taoge kacang kedelai,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</si>
  <si>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Taoge kacang
</t>
    </r>
    <r>
      <rPr>
        <sz val="8"/>
        <rFont val="Calibri"/>
        <family val="1"/>
      </rPr>
      <t>tunggak, segar</t>
    </r>
  </si>
  <si>
    <r>
      <rPr>
        <sz val="8"/>
        <rFont val="Calibri"/>
        <family val="1"/>
      </rPr>
      <t xml:space="preserve">Tebu terubuk (lilin),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</si>
  <si>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Tekokak, segar</t>
    </r>
  </si>
  <si>
    <r>
      <rPr>
        <sz val="8"/>
        <rFont val="Calibri"/>
        <family val="1"/>
      </rPr>
      <t>Tekokak, kering</t>
    </r>
  </si>
  <si>
    <r>
      <rPr>
        <sz val="8"/>
        <rFont val="Calibri"/>
        <family val="1"/>
      </rPr>
      <t xml:space="preserve">1044.2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</si>
  <si>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Terong, segar</t>
    </r>
  </si>
  <si>
    <r>
      <rPr>
        <sz val="8"/>
        <rFont val="Calibri"/>
        <family val="1"/>
      </rPr>
      <t>Terong asam, segar</t>
    </r>
  </si>
  <si>
    <r>
      <rPr>
        <sz val="8"/>
        <rFont val="Calibri"/>
        <family val="1"/>
      </rPr>
      <t>Terung belanda, segar</t>
    </r>
  </si>
  <si>
    <r>
      <rPr>
        <sz val="8"/>
        <rFont val="Calibri"/>
        <family val="1"/>
      </rPr>
      <t xml:space="preserve">Terung bengkulu,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</si>
  <si>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Terong hintalo, segar</t>
    </r>
  </si>
  <si>
    <r>
      <rPr>
        <sz val="8"/>
        <rFont val="Calibri"/>
        <family val="1"/>
      </rPr>
      <t>Terung panjang</t>
    </r>
  </si>
  <si>
    <r>
      <rPr>
        <sz val="8"/>
        <rFont val="Calibri"/>
        <family val="1"/>
      </rPr>
      <t>Tomat, air (sari), segar</t>
    </r>
  </si>
  <si>
    <r>
      <rPr>
        <sz val="8"/>
        <rFont val="Calibri"/>
        <family val="1"/>
      </rPr>
      <t>Tomat merah, segar</t>
    </r>
  </si>
  <si>
    <r>
      <rPr>
        <sz val="8"/>
        <rFont val="Calibri"/>
        <family val="1"/>
      </rPr>
      <t>Tomat muda, segar</t>
    </r>
  </si>
  <si>
    <r>
      <rPr>
        <sz val="8"/>
        <rFont val="Calibri"/>
        <family val="1"/>
      </rPr>
      <t xml:space="preserve">Uceng/ bunga melinjo,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</si>
  <si>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Umbut kelapa, segar</t>
    </r>
  </si>
  <si>
    <r>
      <rPr>
        <sz val="8"/>
        <rFont val="Calibri"/>
        <family val="1"/>
      </rPr>
      <t>Umbut rotan</t>
    </r>
  </si>
  <si>
    <r>
      <rPr>
        <sz val="8"/>
        <rFont val="Calibri"/>
        <family val="1"/>
      </rPr>
      <t>Wortel, segar</t>
    </r>
  </si>
  <si>
    <r>
      <rPr>
        <sz val="8"/>
        <rFont val="Calibri"/>
        <family val="1"/>
      </rPr>
      <t>Bayam, kukus</t>
    </r>
  </si>
  <si>
    <r>
      <rPr>
        <sz val="8"/>
        <rFont val="Calibri"/>
        <family val="1"/>
      </rPr>
      <t>Bayam ,rebus</t>
    </r>
  </si>
  <si>
    <r>
      <rPr>
        <sz val="8"/>
        <rFont val="Calibri"/>
        <family val="1"/>
      </rPr>
      <t>Buncis, rebus</t>
    </r>
  </si>
  <si>
    <r>
      <rPr>
        <sz val="8"/>
        <rFont val="Calibri"/>
        <family val="1"/>
      </rPr>
      <t xml:space="preserve">Daun kacang panjang,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</si>
  <si>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Daun katuk, rebus</t>
    </r>
  </si>
  <si>
    <r>
      <rPr>
        <sz val="8"/>
        <rFont val="Calibri"/>
        <family val="1"/>
      </rPr>
      <t>Daun kelor, rebus</t>
    </r>
  </si>
  <si>
    <r>
      <rPr>
        <sz val="8"/>
        <rFont val="Calibri"/>
        <family val="1"/>
      </rPr>
      <t xml:space="preserve">Daun mengkudu,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</si>
  <si>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Daun singkong, rebus</t>
    </r>
  </si>
  <si>
    <r>
      <rPr>
        <sz val="8"/>
        <rFont val="Calibri"/>
        <family val="1"/>
      </rPr>
      <t>Daun talas, rebus</t>
    </r>
  </si>
  <si>
    <r>
      <rPr>
        <sz val="8"/>
        <rFont val="Calibri"/>
        <family val="1"/>
      </rPr>
      <t xml:space="preserve">Daun ubi merah,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</si>
  <si>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 xml:space="preserve">Kacang panjang
</t>
    </r>
    <r>
      <rPr>
        <sz val="8"/>
        <rFont val="Calibri"/>
        <family val="1"/>
      </rPr>
      <t>,kukus</t>
    </r>
  </si>
  <si>
    <r>
      <rPr>
        <sz val="8"/>
        <rFont val="Calibri"/>
        <family val="1"/>
      </rPr>
      <t>Kacang panjang, rebus</t>
    </r>
  </si>
  <si>
    <r>
      <rPr>
        <sz val="8"/>
        <rFont val="Calibri"/>
        <family val="1"/>
      </rPr>
      <t>Kangkung, kukus</t>
    </r>
  </si>
  <si>
    <r>
      <rPr>
        <sz val="8"/>
        <rFont val="Calibri"/>
        <family val="1"/>
      </rPr>
      <t>Kangkung, rebus</t>
    </r>
  </si>
  <si>
    <r>
      <rPr>
        <sz val="8"/>
        <rFont val="Calibri"/>
        <family val="1"/>
      </rPr>
      <t>Paria putih, kukus</t>
    </r>
  </si>
  <si>
    <r>
      <rPr>
        <sz val="8"/>
        <rFont val="Calibri"/>
        <family val="1"/>
      </rPr>
      <t>Selada, rebus</t>
    </r>
  </si>
  <si>
    <r>
      <rPr>
        <sz val="8"/>
        <rFont val="Calibri"/>
        <family val="1"/>
      </rPr>
      <t>Taoge, goreng</t>
    </r>
  </si>
  <si>
    <r>
      <rPr>
        <sz val="8"/>
        <rFont val="Calibri"/>
        <family val="1"/>
      </rPr>
      <t>Taoge, seduh</t>
    </r>
  </si>
  <si>
    <r>
      <rPr>
        <sz val="8"/>
        <rFont val="Calibri"/>
        <family val="1"/>
      </rPr>
      <t xml:space="preserve">Terung panjang,
</t>
    </r>
    <r>
      <rPr>
        <sz val="8"/>
        <rFont val="Calibri"/>
        <family val="1"/>
      </rPr>
      <t>kukus</t>
    </r>
  </si>
  <si>
    <r>
      <rPr>
        <sz val="8"/>
        <rFont val="Calibri"/>
        <family val="1"/>
      </rPr>
      <t>Wortel, rebus</t>
    </r>
  </si>
  <si>
    <r>
      <rPr>
        <sz val="8"/>
        <rFont val="Calibri"/>
        <family val="1"/>
      </rPr>
      <t>Wortel, kukus</t>
    </r>
  </si>
  <si>
    <r>
      <rPr>
        <sz val="8"/>
        <rFont val="Calibri"/>
        <family val="1"/>
      </rPr>
      <t>Asinan Bogor, sayuran</t>
    </r>
  </si>
  <si>
    <r>
      <rPr>
        <sz val="8"/>
        <rFont val="Calibri"/>
        <family val="1"/>
      </rPr>
      <t>Anyang, sayur</t>
    </r>
  </si>
  <si>
    <r>
      <rPr>
        <sz val="8"/>
        <rFont val="Calibri"/>
        <family val="1"/>
      </rPr>
      <t>Ares, sayur</t>
    </r>
  </si>
  <si>
    <r>
      <rPr>
        <sz val="8"/>
        <rFont val="Calibri"/>
        <family val="1"/>
      </rPr>
      <t xml:space="preserve">1030.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</si>
  <si>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Arwan sirsir</t>
    </r>
  </si>
  <si>
    <r>
      <rPr>
        <sz val="8"/>
        <rFont val="Calibri"/>
        <family val="1"/>
      </rPr>
      <t>Beberuk</t>
    </r>
  </si>
  <si>
    <r>
      <rPr>
        <sz val="8"/>
        <rFont val="Calibri"/>
        <family val="1"/>
      </rPr>
      <t>Botok lamtoro</t>
    </r>
  </si>
  <si>
    <r>
      <rPr>
        <sz val="8"/>
        <rFont val="Calibri"/>
        <family val="1"/>
      </rPr>
      <t>Buntil daun talas</t>
    </r>
  </si>
  <si>
    <r>
      <rPr>
        <sz val="8"/>
        <rFont val="Calibri"/>
        <family val="1"/>
      </rPr>
      <t>Cammetutu</t>
    </r>
  </si>
  <si>
    <r>
      <rPr>
        <sz val="8"/>
        <rFont val="Calibri"/>
        <family val="1"/>
      </rPr>
      <t>Cap cai, sayur</t>
    </r>
  </si>
  <si>
    <r>
      <rPr>
        <sz val="8"/>
        <rFont val="Calibri"/>
        <family val="1"/>
      </rPr>
      <t>Gado-gado</t>
    </r>
  </si>
  <si>
    <r>
      <rPr>
        <sz val="8"/>
        <rFont val="Calibri"/>
        <family val="1"/>
      </rPr>
      <t>Gudeg, sayur</t>
    </r>
  </si>
  <si>
    <r>
      <rPr>
        <sz val="8"/>
        <rFont val="Calibri"/>
        <family val="1"/>
      </rPr>
      <t>Gulai pakis</t>
    </r>
  </si>
  <si>
    <r>
      <rPr>
        <sz val="8"/>
        <rFont val="Calibri"/>
        <family val="1"/>
      </rPr>
      <t>Gulai pliek</t>
    </r>
  </si>
  <si>
    <r>
      <rPr>
        <sz val="8"/>
        <rFont val="Calibri"/>
        <family val="1"/>
      </rPr>
      <t>Kadada katembe</t>
    </r>
  </si>
  <si>
    <r>
      <rPr>
        <sz val="8"/>
        <rFont val="Calibri"/>
        <family val="1"/>
      </rPr>
      <t>Kaparende, sayur</t>
    </r>
  </si>
  <si>
    <r>
      <rPr>
        <sz val="8"/>
        <rFont val="Calibri"/>
        <family val="1"/>
      </rPr>
      <t>Karedok, sayur</t>
    </r>
  </si>
  <si>
    <r>
      <rPr>
        <sz val="8"/>
        <rFont val="Calibri"/>
        <family val="1"/>
      </rPr>
      <t>Keripik bayam</t>
    </r>
  </si>
  <si>
    <r>
      <rPr>
        <sz val="8"/>
        <rFont val="Calibri"/>
        <family val="1"/>
      </rPr>
      <t xml:space="preserve">Kotiu hinela tawang
</t>
    </r>
    <r>
      <rPr>
        <sz val="8"/>
        <rFont val="Calibri"/>
        <family val="1"/>
      </rPr>
      <t>nggole</t>
    </r>
  </si>
  <si>
    <r>
      <rPr>
        <sz val="8"/>
        <rFont val="Calibri"/>
        <family val="1"/>
      </rPr>
      <t>Lema/ Rebung asam</t>
    </r>
  </si>
  <si>
    <r>
      <rPr>
        <sz val="8"/>
        <rFont val="Calibri"/>
        <family val="1"/>
      </rPr>
      <t>Lilin bungkus gedi</t>
    </r>
  </si>
  <si>
    <r>
      <rPr>
        <sz val="8"/>
        <rFont val="Calibri"/>
        <family val="1"/>
      </rPr>
      <t>Olah-olah</t>
    </r>
  </si>
  <si>
    <r>
      <rPr>
        <sz val="8"/>
        <rFont val="Calibri"/>
        <family val="1"/>
      </rPr>
      <t xml:space="preserve">Paku hinela
</t>
    </r>
    <r>
      <rPr>
        <sz val="8"/>
        <rFont val="Calibri"/>
        <family val="1"/>
      </rPr>
      <t>wulelenggapaya</t>
    </r>
  </si>
  <si>
    <r>
      <rPr>
        <sz val="8"/>
        <rFont val="Calibri"/>
        <family val="1"/>
      </rPr>
      <t>Pelecing kangkung</t>
    </r>
  </si>
  <si>
    <r>
      <rPr>
        <sz val="8"/>
        <rFont val="Calibri"/>
        <family val="1"/>
      </rPr>
      <t>Purundawa</t>
    </r>
  </si>
  <si>
    <r>
      <rPr>
        <sz val="8"/>
        <rFont val="Calibri"/>
        <family val="1"/>
      </rPr>
      <t>Rujak cingur</t>
    </r>
  </si>
  <si>
    <r>
      <rPr>
        <sz val="8"/>
        <rFont val="Calibri"/>
        <family val="1"/>
      </rPr>
      <t>Sayur asem</t>
    </r>
  </si>
  <si>
    <r>
      <rPr>
        <sz val="8"/>
        <rFont val="Calibri"/>
        <family val="1"/>
      </rPr>
      <t>Sayur bunga pepaya</t>
    </r>
  </si>
  <si>
    <r>
      <rPr>
        <sz val="8"/>
        <rFont val="Calibri"/>
        <family val="1"/>
      </rPr>
      <t>Sayur garu</t>
    </r>
  </si>
  <si>
    <r>
      <rPr>
        <sz val="8"/>
        <rFont val="Calibri"/>
        <family val="1"/>
      </rPr>
      <t>Sayur kohu-kohu</t>
    </r>
  </si>
  <si>
    <r>
      <rPr>
        <sz val="8"/>
        <rFont val="Calibri"/>
        <family val="1"/>
      </rPr>
      <t>Sayur lilin-terubuk</t>
    </r>
  </si>
  <si>
    <r>
      <rPr>
        <sz val="8"/>
        <rFont val="Calibri"/>
        <family val="1"/>
      </rPr>
      <t>Sayur ndusuk</t>
    </r>
  </si>
  <si>
    <r>
      <rPr>
        <sz val="8"/>
        <rFont val="Calibri"/>
        <family val="1"/>
      </rPr>
      <t>Sayur sop</t>
    </r>
  </si>
  <si>
    <r>
      <rPr>
        <sz val="8"/>
        <rFont val="Calibri"/>
        <family val="1"/>
      </rPr>
      <t>Sayur umbut kelapa</t>
    </r>
  </si>
  <si>
    <r>
      <rPr>
        <sz val="8"/>
        <rFont val="Calibri"/>
        <family val="1"/>
      </rPr>
      <t>Sayur umbut rotan</t>
    </r>
  </si>
  <si>
    <r>
      <rPr>
        <sz val="8"/>
        <rFont val="Calibri"/>
        <family val="1"/>
      </rPr>
      <t>Shabu-shabu</t>
    </r>
  </si>
  <si>
    <r>
      <rPr>
        <sz val="8"/>
        <rFont val="Calibri"/>
        <family val="1"/>
      </rPr>
      <t>Semur jengkol</t>
    </r>
  </si>
  <si>
    <r>
      <rPr>
        <sz val="8"/>
        <rFont val="Calibri"/>
        <family val="1"/>
      </rPr>
      <t xml:space="preserve">Tinira ninahu
</t>
    </r>
    <r>
      <rPr>
        <sz val="8"/>
        <rFont val="Calibri"/>
        <family val="1"/>
      </rPr>
      <t>nggaluku</t>
    </r>
  </si>
  <si>
    <r>
      <rPr>
        <sz val="8"/>
        <rFont val="Calibri"/>
        <family val="1"/>
      </rPr>
      <t xml:space="preserve">Tumis bayam
</t>
    </r>
    <r>
      <rPr>
        <sz val="8"/>
        <rFont val="Calibri"/>
        <family val="1"/>
      </rPr>
      <t>bersantan</t>
    </r>
  </si>
  <si>
    <r>
      <rPr>
        <sz val="8"/>
        <rFont val="Calibri"/>
        <family val="1"/>
      </rPr>
      <t>Waluh balamak</t>
    </r>
  </si>
  <si>
    <r>
      <rPr>
        <sz val="8"/>
        <rFont val="Calibri"/>
        <family val="1"/>
      </rPr>
      <t>Woku ubi</t>
    </r>
  </si>
  <si>
    <r>
      <rPr>
        <sz val="8"/>
        <rFont val="Calibri"/>
        <family val="1"/>
      </rPr>
      <t>Alpukat, segar</t>
    </r>
  </si>
  <si>
    <r>
      <rPr>
        <sz val="8"/>
        <rFont val="Calibri"/>
        <family val="1"/>
      </rPr>
      <t>Anggur hutan, segar</t>
    </r>
  </si>
  <si>
    <r>
      <rPr>
        <sz val="8"/>
        <rFont val="Calibri"/>
        <family val="1"/>
      </rPr>
      <t>Apel malang, segar</t>
    </r>
  </si>
  <si>
    <r>
      <rPr>
        <sz val="8"/>
        <rFont val="Calibri"/>
        <family val="1"/>
      </rPr>
      <t>Apel, segar</t>
    </r>
  </si>
  <si>
    <r>
      <rPr>
        <sz val="8"/>
        <rFont val="Calibri"/>
        <family val="1"/>
      </rPr>
      <t>Arbai, segar</t>
    </r>
  </si>
  <si>
    <r>
      <rPr>
        <sz val="8"/>
        <rFont val="Calibri"/>
        <family val="1"/>
      </rPr>
      <t>Belimbing, segar</t>
    </r>
  </si>
  <si>
    <r>
      <rPr>
        <sz val="8"/>
        <rFont val="Calibri"/>
        <family val="1"/>
      </rPr>
      <t>Biwah, segar</t>
    </r>
  </si>
  <si>
    <r>
      <rPr>
        <sz val="8"/>
        <rFont val="Calibri"/>
        <family val="1"/>
      </rPr>
      <t>Buah atung, segar</t>
    </r>
  </si>
  <si>
    <r>
      <rPr>
        <sz val="8"/>
        <rFont val="Calibri"/>
        <family val="1"/>
      </rPr>
      <t>Buah kelenting, segar</t>
    </r>
  </si>
  <si>
    <r>
      <rPr>
        <sz val="8"/>
        <rFont val="Calibri"/>
        <family val="1"/>
      </rPr>
      <t>Buah kom, segar</t>
    </r>
  </si>
  <si>
    <r>
      <rPr>
        <sz val="8"/>
        <rFont val="Calibri"/>
        <family val="1"/>
      </rPr>
      <t xml:space="preserve">Buah mentega
</t>
    </r>
    <r>
      <rPr>
        <sz val="8"/>
        <rFont val="Calibri"/>
        <family val="1"/>
      </rPr>
      <t>(Bisbul), segar</t>
    </r>
  </si>
  <si>
    <r>
      <rPr>
        <sz val="8"/>
        <rFont val="Calibri"/>
        <family val="1"/>
      </rPr>
      <t xml:space="preserve">Buah Naga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</si>
  <si>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Buah Naga Putih,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</si>
  <si>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Buah negri, segar</t>
    </r>
  </si>
  <si>
    <r>
      <rPr>
        <sz val="8"/>
        <rFont val="Calibri"/>
        <family val="1"/>
      </rPr>
      <t>Buah nona, segar</t>
    </r>
  </si>
  <si>
    <r>
      <rPr>
        <sz val="8"/>
        <rFont val="Calibri"/>
        <family val="1"/>
      </rPr>
      <t>Buah rotan, segar</t>
    </r>
  </si>
  <si>
    <r>
      <rPr>
        <sz val="8"/>
        <rFont val="Calibri"/>
        <family val="1"/>
      </rPr>
      <t>Buah rukam, segar</t>
    </r>
  </si>
  <si>
    <r>
      <rPr>
        <sz val="8"/>
        <rFont val="Calibri"/>
        <family val="1"/>
      </rPr>
      <t>Buah ruruhi, segar</t>
    </r>
  </si>
  <si>
    <r>
      <rPr>
        <sz val="8"/>
        <rFont val="Calibri"/>
        <family val="1"/>
      </rPr>
      <t>Buah tuppa, segar</t>
    </r>
  </si>
  <si>
    <r>
      <rPr>
        <sz val="8"/>
        <rFont val="Calibri"/>
        <family val="1"/>
      </rPr>
      <t>Carica papaya, segar</t>
    </r>
  </si>
  <si>
    <r>
      <rPr>
        <sz val="8"/>
        <rFont val="Calibri"/>
        <family val="1"/>
      </rPr>
      <t>Cempedak, segar</t>
    </r>
  </si>
  <si>
    <r>
      <rPr>
        <sz val="8"/>
        <rFont val="Calibri"/>
        <family val="1"/>
      </rPr>
      <t>Duku, segar</t>
    </r>
  </si>
  <si>
    <r>
      <rPr>
        <sz val="8"/>
        <rFont val="Calibri"/>
        <family val="1"/>
      </rPr>
      <t>Durian, segar</t>
    </r>
  </si>
  <si>
    <r>
      <rPr>
        <sz val="8"/>
        <rFont val="Calibri"/>
        <family val="1"/>
      </rPr>
      <t>Duwet, segar</t>
    </r>
  </si>
  <si>
    <r>
      <rPr>
        <sz val="8"/>
        <rFont val="Calibri"/>
        <family val="1"/>
      </rPr>
      <t xml:space="preserve">13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</si>
  <si>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Embacang, segar</t>
    </r>
  </si>
  <si>
    <r>
      <rPr>
        <sz val="8"/>
        <rFont val="Calibri"/>
        <family val="1"/>
      </rPr>
      <t>Encung asam, segar</t>
    </r>
  </si>
  <si>
    <r>
      <rPr>
        <sz val="8"/>
        <rFont val="Calibri"/>
        <family val="1"/>
      </rPr>
      <t>Erbis, segar</t>
    </r>
  </si>
  <si>
    <r>
      <rPr>
        <sz val="8"/>
        <rFont val="Calibri"/>
        <family val="1"/>
      </rPr>
      <t>Gandaria masak</t>
    </r>
  </si>
  <si>
    <r>
      <rPr>
        <sz val="8"/>
        <rFont val="Calibri"/>
        <family val="1"/>
      </rPr>
      <t xml:space="preserve">11
</t>
    </r>
    <r>
      <rPr>
        <sz val="8"/>
        <rFont val="Calibri"/>
        <family val="1"/>
      </rPr>
      <t>1</t>
    </r>
  </si>
  <si>
    <r>
      <rPr>
        <sz val="8"/>
        <rFont val="Calibri"/>
        <family val="1"/>
      </rPr>
      <t>Gatep, segar</t>
    </r>
  </si>
  <si>
    <r>
      <rPr>
        <sz val="8"/>
        <rFont val="Calibri"/>
        <family val="1"/>
      </rPr>
      <t>Jambu air, segar</t>
    </r>
  </si>
  <si>
    <r>
      <rPr>
        <sz val="8"/>
        <rFont val="Calibri"/>
        <family val="1"/>
      </rPr>
      <t>Jambu biji</t>
    </r>
  </si>
  <si>
    <r>
      <rPr>
        <sz val="8"/>
        <rFont val="Calibri"/>
        <family val="1"/>
      </rPr>
      <t xml:space="preserve">Jambu bj putih tdk
</t>
    </r>
    <r>
      <rPr>
        <sz val="8"/>
        <rFont val="Calibri"/>
        <family val="1"/>
      </rPr>
      <t>brbj</t>
    </r>
  </si>
  <si>
    <r>
      <rPr>
        <sz val="8"/>
        <rFont val="Calibri"/>
        <family val="1"/>
      </rPr>
      <t xml:space="preserve">11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</si>
  <si>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>Jambu bol, segar</t>
    </r>
  </si>
  <si>
    <r>
      <rPr>
        <sz val="8"/>
        <rFont val="Calibri"/>
        <family val="1"/>
      </rPr>
      <t>Jambu monyet, segar</t>
    </r>
  </si>
  <si>
    <r>
      <rPr>
        <sz val="8"/>
        <rFont val="Calibri"/>
        <family val="1"/>
      </rPr>
      <t xml:space="preserve">19
</t>
    </r>
    <r>
      <rPr>
        <sz val="8"/>
        <rFont val="Calibri"/>
        <family val="1"/>
      </rPr>
      <t>7</t>
    </r>
  </si>
  <si>
    <r>
      <rPr>
        <sz val="8"/>
        <rFont val="Calibri"/>
        <family val="1"/>
      </rPr>
      <t>Jeruk bali, segar</t>
    </r>
  </si>
  <si>
    <r>
      <rPr>
        <sz val="8"/>
        <rFont val="Calibri"/>
        <family val="1"/>
      </rPr>
      <t>Jeruk banjar, segar</t>
    </r>
  </si>
  <si>
    <r>
      <rPr>
        <sz val="8"/>
        <rFont val="Calibri"/>
        <family val="1"/>
      </rPr>
      <t>Jeruk garut-keprok</t>
    </r>
  </si>
  <si>
    <r>
      <rPr>
        <sz val="8"/>
        <rFont val="Calibri"/>
        <family val="1"/>
      </rPr>
      <t>Jeruk Kalamansi, segar</t>
    </r>
  </si>
  <si>
    <r>
      <rPr>
        <sz val="8"/>
        <rFont val="Calibri"/>
        <family val="1"/>
      </rPr>
      <t>Jeruk manis, segar</t>
    </r>
  </si>
  <si>
    <r>
      <rPr>
        <sz val="8"/>
        <rFont val="Calibri"/>
        <family val="1"/>
      </rPr>
      <t>Jeruk nipis, segar</t>
    </r>
  </si>
  <si>
    <r>
      <rPr>
        <sz val="8"/>
        <rFont val="Calibri"/>
        <family val="1"/>
      </rPr>
      <t>Jeruk ragi, segar</t>
    </r>
  </si>
  <si>
    <r>
      <rPr>
        <sz val="8"/>
        <rFont val="Calibri"/>
        <family val="1"/>
      </rPr>
      <t>Kawista, segar</t>
    </r>
  </si>
  <si>
    <r>
      <rPr>
        <sz val="8"/>
        <rFont val="Calibri"/>
        <family val="1"/>
      </rPr>
      <t xml:space="preserve">Kedondong masak,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</si>
  <si>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Kedondong, segar</t>
    </r>
  </si>
  <si>
    <r>
      <rPr>
        <sz val="8"/>
        <rFont val="Calibri"/>
        <family val="1"/>
      </rPr>
      <t>Kelapa hutan, kering</t>
    </r>
  </si>
  <si>
    <r>
      <rPr>
        <sz val="7"/>
        <rFont val="Calibri"/>
        <family val="1"/>
      </rPr>
      <t xml:space="preserve">52.
</t>
    </r>
    <r>
      <rPr>
        <sz val="7"/>
        <rFont val="Calibri"/>
        <family val="1"/>
      </rPr>
      <t>1</t>
    </r>
  </si>
  <si>
    <r>
      <rPr>
        <sz val="8"/>
        <rFont val="Calibri"/>
        <family val="1"/>
      </rPr>
      <t xml:space="preserve">Kelapa muda,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</si>
  <si>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Kemang, segar</t>
    </r>
  </si>
  <si>
    <r>
      <rPr>
        <sz val="8"/>
        <rFont val="Calibri"/>
        <family val="1"/>
      </rPr>
      <t>Kesemek, segar</t>
    </r>
  </si>
  <si>
    <r>
      <rPr>
        <sz val="8"/>
        <rFont val="Calibri"/>
        <family val="1"/>
      </rPr>
      <t>Kokosan, segar</t>
    </r>
  </si>
  <si>
    <r>
      <rPr>
        <sz val="8"/>
        <rFont val="Calibri"/>
        <family val="1"/>
      </rPr>
      <t>Kranji, segar</t>
    </r>
  </si>
  <si>
    <r>
      <rPr>
        <sz val="8"/>
        <rFont val="Calibri"/>
        <family val="1"/>
      </rPr>
      <t>Langsat, segar</t>
    </r>
  </si>
  <si>
    <r>
      <rPr>
        <sz val="8"/>
        <rFont val="Calibri"/>
        <family val="1"/>
      </rPr>
      <t>Lemon, segar</t>
    </r>
  </si>
  <si>
    <r>
      <rPr>
        <sz val="8"/>
        <rFont val="Calibri"/>
        <family val="1"/>
      </rPr>
      <t>Lontar, segar</t>
    </r>
  </si>
  <si>
    <r>
      <rPr>
        <sz val="8"/>
        <rFont val="Calibri"/>
        <family val="1"/>
      </rPr>
      <t>Mangga, segar</t>
    </r>
  </si>
  <si>
    <r>
      <rPr>
        <sz val="8"/>
        <rFont val="Calibri"/>
        <family val="1"/>
      </rPr>
      <t xml:space="preserve">Mangga benggala,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</si>
  <si>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gedung, segar</t>
    </r>
  </si>
  <si>
    <r>
      <rPr>
        <sz val="8"/>
        <rFont val="Calibri"/>
        <family val="1"/>
      </rPr>
      <t>Mangga golek, segar</t>
    </r>
  </si>
  <si>
    <r>
      <rPr>
        <sz val="8"/>
        <rFont val="Calibri"/>
        <family val="1"/>
      </rPr>
      <t xml:space="preserve">Mangga harumanis,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</si>
  <si>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Mangga indramayu,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</si>
  <si>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kopek, segar</t>
    </r>
  </si>
  <si>
    <r>
      <rPr>
        <sz val="8"/>
        <rFont val="Calibri"/>
        <family val="1"/>
      </rPr>
      <t>Mangga kwini, segar</t>
    </r>
  </si>
  <si>
    <r>
      <rPr>
        <sz val="8"/>
        <rFont val="Calibri"/>
        <family val="1"/>
      </rPr>
      <t xml:space="preserve">Mangga manalagi,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</si>
  <si>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Mangga muda, segar</t>
    </r>
  </si>
  <si>
    <r>
      <rPr>
        <sz val="8"/>
        <rFont val="Calibri"/>
        <family val="1"/>
      </rPr>
      <t>Manggis, segar</t>
    </r>
  </si>
  <si>
    <r>
      <rPr>
        <sz val="8"/>
        <rFont val="Calibri"/>
        <family val="1"/>
      </rPr>
      <t>Markisa, segar</t>
    </r>
  </si>
  <si>
    <r>
      <rPr>
        <sz val="8"/>
        <rFont val="Calibri"/>
        <family val="1"/>
      </rPr>
      <t>Matoa, segar</t>
    </r>
  </si>
  <si>
    <r>
      <rPr>
        <sz val="8"/>
        <rFont val="Calibri"/>
        <family val="1"/>
      </rPr>
      <t>Melon, segar</t>
    </r>
  </si>
  <si>
    <r>
      <rPr>
        <sz val="8"/>
        <rFont val="Calibri"/>
        <family val="1"/>
      </rPr>
      <t>Menteng, segar</t>
    </r>
  </si>
  <si>
    <r>
      <rPr>
        <sz val="8"/>
        <rFont val="Calibri"/>
        <family val="1"/>
      </rPr>
      <t xml:space="preserve">Nanas palembang,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</si>
  <si>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Nanas, segar</t>
    </r>
  </si>
  <si>
    <r>
      <rPr>
        <sz val="8"/>
        <rFont val="Calibri"/>
        <family val="1"/>
      </rPr>
      <t xml:space="preserve">Nangka masak pohon,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</si>
  <si>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Pala, daging, segar</t>
    </r>
  </si>
  <si>
    <r>
      <rPr>
        <sz val="8"/>
        <rFont val="Calibri"/>
        <family val="1"/>
      </rPr>
      <t>Pepaya, segar</t>
    </r>
  </si>
  <si>
    <r>
      <rPr>
        <sz val="8"/>
        <rFont val="Calibri"/>
        <family val="1"/>
      </rPr>
      <t>Pisang ambon, segar</t>
    </r>
  </si>
  <si>
    <r>
      <rPr>
        <sz val="8"/>
        <rFont val="Calibri"/>
        <family val="1"/>
      </rPr>
      <t xml:space="preserve">Pisang angleng (pisang
</t>
    </r>
    <r>
      <rPr>
        <sz val="8"/>
        <rFont val="Calibri"/>
        <family val="1"/>
      </rPr>
      <t>ampyang), segar</t>
    </r>
  </si>
  <si>
    <r>
      <rPr>
        <sz val="8"/>
        <rFont val="Calibri"/>
        <family val="1"/>
      </rPr>
      <t>Pisang ayam, segar</t>
    </r>
  </si>
  <si>
    <r>
      <rPr>
        <sz val="8"/>
        <rFont val="Calibri"/>
        <family val="1"/>
      </rPr>
      <t>Pisang gapi, segar</t>
    </r>
  </si>
  <si>
    <r>
      <rPr>
        <sz val="8"/>
        <rFont val="Calibri"/>
        <family val="1"/>
      </rPr>
      <t>Pisang goroho, segar</t>
    </r>
  </si>
  <si>
    <r>
      <rPr>
        <sz val="8"/>
        <rFont val="Calibri"/>
        <family val="1"/>
      </rPr>
      <t>Pisang hijau, segar</t>
    </r>
  </si>
  <si>
    <r>
      <rPr>
        <sz val="8"/>
        <rFont val="Calibri"/>
        <family val="1"/>
      </rPr>
      <t>Pisang kayu, segar</t>
    </r>
  </si>
  <si>
    <r>
      <rPr>
        <sz val="8"/>
        <rFont val="Calibri"/>
        <family val="1"/>
      </rPr>
      <t>Pisang kepok, segar</t>
    </r>
  </si>
  <si>
    <r>
      <rPr>
        <sz val="8"/>
        <rFont val="Calibri"/>
        <family val="1"/>
      </rPr>
      <t>Pisang ketip, segar</t>
    </r>
  </si>
  <si>
    <r>
      <rPr>
        <sz val="8"/>
        <rFont val="Calibri"/>
        <family val="1"/>
      </rPr>
      <t>Pisang kidang, segar</t>
    </r>
  </si>
  <si>
    <r>
      <rPr>
        <sz val="8"/>
        <rFont val="Calibri"/>
        <family val="1"/>
      </rPr>
      <t>Pisang lampung, segar</t>
    </r>
  </si>
  <si>
    <r>
      <rPr>
        <sz val="8"/>
        <rFont val="Calibri"/>
        <family val="1"/>
      </rPr>
      <t xml:space="preserve">Pisang mas bali
</t>
    </r>
    <r>
      <rPr>
        <sz val="8"/>
        <rFont val="Calibri"/>
        <family val="1"/>
      </rPr>
      <t>ampenan, segar</t>
    </r>
  </si>
  <si>
    <r>
      <rPr>
        <sz val="8"/>
        <rFont val="Calibri"/>
        <family val="1"/>
      </rPr>
      <t xml:space="preserve">Pisang mas bali
</t>
    </r>
    <r>
      <rPr>
        <sz val="8"/>
        <rFont val="Calibri"/>
        <family val="1"/>
      </rPr>
      <t>kopang, segar</t>
    </r>
  </si>
  <si>
    <r>
      <rPr>
        <sz val="8"/>
        <rFont val="Calibri"/>
        <family val="1"/>
      </rPr>
      <t>Pisang mas, segar</t>
    </r>
  </si>
  <si>
    <r>
      <rPr>
        <sz val="8"/>
        <rFont val="Calibri"/>
        <family val="1"/>
      </rPr>
      <t xml:space="preserve">Pisang raja sereh,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</si>
  <si>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Pisang raja, segar</t>
    </r>
  </si>
  <si>
    <r>
      <rPr>
        <sz val="8"/>
        <rFont val="Calibri"/>
        <family val="1"/>
      </rPr>
      <t>Pisang rotan, segar</t>
    </r>
  </si>
  <si>
    <r>
      <rPr>
        <sz val="8"/>
        <rFont val="Calibri"/>
        <family val="1"/>
      </rPr>
      <t>Pisang talas, segar</t>
    </r>
  </si>
  <si>
    <r>
      <rPr>
        <sz val="8"/>
        <rFont val="Calibri"/>
        <family val="1"/>
      </rPr>
      <t>Pisang tujuh bulan</t>
    </r>
  </si>
  <si>
    <r>
      <rPr>
        <sz val="8"/>
        <rFont val="Calibri"/>
        <family val="1"/>
      </rPr>
      <t>Pisang ua, segar</t>
    </r>
  </si>
  <si>
    <r>
      <rPr>
        <sz val="8"/>
        <rFont val="Calibri"/>
        <family val="1"/>
      </rPr>
      <t>Pisang uli, segar</t>
    </r>
  </si>
  <si>
    <r>
      <rPr>
        <sz val="8"/>
        <rFont val="Calibri"/>
        <family val="1"/>
      </rPr>
      <t>Purut, segar</t>
    </r>
  </si>
  <si>
    <r>
      <rPr>
        <sz val="8"/>
        <rFont val="Calibri"/>
        <family val="1"/>
      </rPr>
      <t xml:space="preserve">Rambutan binjai,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</si>
  <si>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Rambutan, segar</t>
    </r>
  </si>
  <si>
    <r>
      <rPr>
        <sz val="8"/>
        <rFont val="Calibri"/>
        <family val="1"/>
      </rPr>
      <t>Salak bali, segar</t>
    </r>
  </si>
  <si>
    <r>
      <rPr>
        <sz val="8"/>
        <rFont val="Calibri"/>
        <family val="1"/>
      </rPr>
      <t>Salak medan, segar</t>
    </r>
  </si>
  <si>
    <r>
      <rPr>
        <sz val="8"/>
        <rFont val="Calibri"/>
        <family val="1"/>
      </rPr>
      <t>Salak pondoh, segar</t>
    </r>
  </si>
  <si>
    <r>
      <rPr>
        <sz val="8"/>
        <rFont val="Calibri"/>
        <family val="1"/>
      </rPr>
      <t>Salak, segar</t>
    </r>
  </si>
  <si>
    <r>
      <rPr>
        <sz val="8"/>
        <rFont val="Calibri"/>
        <family val="1"/>
      </rPr>
      <t>Sawo duren, segar</t>
    </r>
  </si>
  <si>
    <r>
      <rPr>
        <sz val="8"/>
        <rFont val="Calibri"/>
        <family val="1"/>
      </rPr>
      <t>Sawo kecik, segar</t>
    </r>
  </si>
  <si>
    <r>
      <rPr>
        <sz val="8"/>
        <rFont val="Calibri"/>
        <family val="1"/>
      </rPr>
      <t>Sawo Manila, segar</t>
    </r>
  </si>
  <si>
    <r>
      <rPr>
        <sz val="8"/>
        <rFont val="Calibri"/>
        <family val="1"/>
      </rPr>
      <t>Semangka, segar</t>
    </r>
  </si>
  <si>
    <r>
      <rPr>
        <sz val="8"/>
        <rFont val="Calibri"/>
        <family val="1"/>
      </rPr>
      <t>Sirsak, segar</t>
    </r>
  </si>
  <si>
    <r>
      <rPr>
        <sz val="8"/>
        <rFont val="Calibri"/>
        <family val="1"/>
      </rPr>
      <t>Sowa, segar</t>
    </r>
  </si>
  <si>
    <r>
      <rPr>
        <sz val="8"/>
        <rFont val="Calibri"/>
        <family val="1"/>
      </rPr>
      <t>Srikaya, segar</t>
    </r>
  </si>
  <si>
    <r>
      <rPr>
        <sz val="8"/>
        <rFont val="Calibri"/>
        <family val="1"/>
      </rPr>
      <t>Sukun muda, segar</t>
    </r>
  </si>
  <si>
    <r>
      <rPr>
        <sz val="8"/>
        <rFont val="Calibri"/>
        <family val="1"/>
      </rPr>
      <t>Sukun tua, segar</t>
    </r>
  </si>
  <si>
    <r>
      <rPr>
        <sz val="8"/>
        <rFont val="Calibri"/>
        <family val="1"/>
      </rPr>
      <t>Vigus, segar</t>
    </r>
  </si>
  <si>
    <r>
      <rPr>
        <sz val="8"/>
        <rFont val="Calibri"/>
        <family val="1"/>
      </rPr>
      <t>Wani, segar</t>
    </r>
  </si>
  <si>
    <r>
      <rPr>
        <sz val="8"/>
        <rFont val="Calibri"/>
        <family val="1"/>
      </rPr>
      <t>Barongko</t>
    </r>
  </si>
  <si>
    <r>
      <rPr>
        <sz val="8"/>
        <rFont val="Calibri"/>
        <family val="1"/>
      </rPr>
      <t>Dodol nanas</t>
    </r>
  </si>
  <si>
    <r>
      <rPr>
        <sz val="8"/>
        <rFont val="Calibri"/>
        <family val="1"/>
      </rPr>
      <t>Getuk pisang</t>
    </r>
  </si>
  <si>
    <r>
      <rPr>
        <sz val="8"/>
        <rFont val="Calibri"/>
        <family val="1"/>
      </rPr>
      <t>Keripik lampung</t>
    </r>
  </si>
  <si>
    <r>
      <rPr>
        <sz val="8"/>
        <rFont val="Calibri"/>
        <family val="1"/>
      </rPr>
      <t xml:space="preserve">22.
</t>
    </r>
    <r>
      <rPr>
        <sz val="8"/>
        <rFont val="Calibri"/>
        <family val="1"/>
      </rPr>
      <t>2</t>
    </r>
  </si>
  <si>
    <r>
      <rPr>
        <sz val="8"/>
        <rFont val="Calibri"/>
        <family val="1"/>
      </rPr>
      <t>Ledre pisang</t>
    </r>
  </si>
  <si>
    <r>
      <rPr>
        <sz val="8"/>
        <rFont val="Calibri"/>
        <family val="1"/>
      </rPr>
      <t>Lempog durian</t>
    </r>
  </si>
  <si>
    <r>
      <rPr>
        <sz val="8"/>
        <rFont val="Calibri"/>
        <family val="1"/>
      </rPr>
      <t>Loka anjoro</t>
    </r>
  </si>
  <si>
    <r>
      <rPr>
        <sz val="8"/>
        <rFont val="Calibri"/>
        <family val="1"/>
      </rPr>
      <t>Rica-rica taipa</t>
    </r>
  </si>
  <si>
    <r>
      <rPr>
        <sz val="8"/>
        <rFont val="Calibri"/>
        <family val="1"/>
      </rPr>
      <t>Rujak aceh</t>
    </r>
  </si>
  <si>
    <r>
      <rPr>
        <sz val="8"/>
        <rFont val="Calibri"/>
        <family val="1"/>
      </rPr>
      <t>Sale kesemek</t>
    </r>
  </si>
  <si>
    <r>
      <rPr>
        <sz val="8"/>
        <rFont val="Calibri"/>
        <family val="1"/>
      </rPr>
      <t>Sale pisang siam</t>
    </r>
  </si>
  <si>
    <r>
      <rPr>
        <sz val="8"/>
        <rFont val="Calibri"/>
        <family val="1"/>
      </rPr>
      <t>Sale pisang, cilacap</t>
    </r>
  </si>
  <si>
    <r>
      <rPr>
        <sz val="8"/>
        <rFont val="Calibri"/>
        <family val="1"/>
      </rPr>
      <t>Sanggara belanda</t>
    </r>
  </si>
  <si>
    <r>
      <rPr>
        <sz val="8"/>
        <rFont val="Calibri"/>
        <family val="1"/>
      </rPr>
      <t>Tepung Pisang</t>
    </r>
  </si>
  <si>
    <r>
      <rPr>
        <sz val="8"/>
        <rFont val="Calibri"/>
        <family val="1"/>
      </rPr>
      <t>Tepung Sukun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</si>
  <si>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gemuk, segar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</si>
  <si>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kurus, segar</t>
    </r>
  </si>
  <si>
    <r>
      <rPr>
        <sz val="8"/>
        <rFont val="Calibri"/>
        <family val="1"/>
      </rPr>
      <t xml:space="preserve">Anak sapi, daging,
</t>
    </r>
    <r>
      <rPr>
        <sz val="8"/>
        <rFont val="Calibri"/>
        <family val="1"/>
      </rPr>
      <t>sedang, segar</t>
    </r>
  </si>
  <si>
    <r>
      <rPr>
        <sz val="8"/>
        <rFont val="Calibri"/>
        <family val="1"/>
      </rPr>
      <t>Angsa, daging, segar</t>
    </r>
  </si>
  <si>
    <r>
      <rPr>
        <sz val="8"/>
        <rFont val="Calibri"/>
        <family val="1"/>
      </rPr>
      <t>Ayam, daging, segar</t>
    </r>
  </si>
  <si>
    <r>
      <rPr>
        <sz val="8"/>
        <rFont val="Calibri"/>
        <family val="1"/>
      </rPr>
      <t xml:space="preserve">Ayam, dideh/darah,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</si>
  <si>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Ayam, hati, segar</t>
    </r>
  </si>
  <si>
    <r>
      <rPr>
        <sz val="8"/>
        <rFont val="Calibri"/>
        <family val="1"/>
      </rPr>
      <t xml:space="preserve">Babi, daging,
</t>
    </r>
    <r>
      <rPr>
        <sz val="8"/>
        <rFont val="Calibri"/>
        <family val="1"/>
      </rPr>
      <t>gemuk,segar</t>
    </r>
  </si>
  <si>
    <r>
      <rPr>
        <sz val="8"/>
        <rFont val="Calibri"/>
        <family val="1"/>
      </rPr>
      <t xml:space="preserve">Babi,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</si>
  <si>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Babi, ginjal, segar</t>
    </r>
  </si>
  <si>
    <r>
      <rPr>
        <sz val="8"/>
        <rFont val="Calibri"/>
        <family val="1"/>
      </rPr>
      <t>Babi, hati, segar</t>
    </r>
  </si>
  <si>
    <r>
      <rPr>
        <sz val="8"/>
        <rFont val="Calibri"/>
        <family val="1"/>
      </rPr>
      <t xml:space="preserve">Bebek (itik),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</si>
  <si>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Bebek alabio,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</si>
  <si>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Belibis, daging, segar</t>
    </r>
  </si>
  <si>
    <r>
      <rPr>
        <sz val="8"/>
        <rFont val="Calibri"/>
        <family val="1"/>
      </rPr>
      <t>Burung, sarang, segar</t>
    </r>
  </si>
  <si>
    <r>
      <rPr>
        <sz val="8"/>
        <rFont val="Calibri"/>
        <family val="1"/>
      </rPr>
      <t xml:space="preserve">Domba, daging,
</t>
    </r>
    <r>
      <rPr>
        <sz val="8"/>
        <rFont val="Calibri"/>
        <family val="1"/>
      </rPr>
      <t>gemuk, segar</t>
    </r>
  </si>
  <si>
    <r>
      <rPr>
        <sz val="8"/>
        <rFont val="Calibri"/>
        <family val="1"/>
      </rPr>
      <t xml:space="preserve">Domba,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</si>
  <si>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Domba, ginjal, segar</t>
    </r>
  </si>
  <si>
    <r>
      <rPr>
        <sz val="8"/>
        <rFont val="Calibri"/>
        <family val="1"/>
      </rPr>
      <t xml:space="preserve">Kambing,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</si>
  <si>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Kelinci, daging, segar</t>
    </r>
  </si>
  <si>
    <r>
      <rPr>
        <sz val="8"/>
        <rFont val="Calibri"/>
        <family val="1"/>
      </rPr>
      <t>Kerbau, daging, segar</t>
    </r>
  </si>
  <si>
    <r>
      <rPr>
        <sz val="8"/>
        <rFont val="Calibri"/>
        <family val="1"/>
      </rPr>
      <t>Kuda, daging, segar</t>
    </r>
  </si>
  <si>
    <r>
      <rPr>
        <sz val="8"/>
        <rFont val="Calibri"/>
        <family val="1"/>
      </rPr>
      <t>Sapi, babat, segar</t>
    </r>
  </si>
  <si>
    <r>
      <rPr>
        <sz val="8"/>
        <rFont val="Calibri"/>
        <family val="1"/>
      </rPr>
      <t xml:space="preserve">Sapi, daging, gemuk,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</si>
  <si>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Sapi, daging, kurus,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</si>
  <si>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Sapi, daging, lemak
</t>
    </r>
    <r>
      <rPr>
        <sz val="8"/>
        <rFont val="Calibri"/>
        <family val="1"/>
      </rPr>
      <t>sedang, segar</t>
    </r>
  </si>
  <si>
    <r>
      <rPr>
        <sz val="8"/>
        <rFont val="Calibri"/>
        <family val="1"/>
      </rPr>
      <t>Sapi, daleman, segar</t>
    </r>
  </si>
  <si>
    <r>
      <rPr>
        <sz val="8"/>
        <rFont val="Calibri"/>
        <family val="1"/>
      </rPr>
      <t>Sapi, dideh/darah</t>
    </r>
  </si>
  <si>
    <r>
      <rPr>
        <sz val="8"/>
        <rFont val="Calibri"/>
        <family val="1"/>
      </rPr>
      <t>Sapi, ginjal, segar</t>
    </r>
  </si>
  <si>
    <r>
      <rPr>
        <sz val="8"/>
        <rFont val="Calibri"/>
        <family val="1"/>
      </rPr>
      <t>Sapi, keleponan, segar</t>
    </r>
  </si>
  <si>
    <r>
      <rPr>
        <sz val="8"/>
        <rFont val="Calibri"/>
        <family val="1"/>
      </rPr>
      <t>Sapi, liver, segar</t>
    </r>
  </si>
  <si>
    <r>
      <rPr>
        <sz val="8"/>
        <rFont val="Calibri"/>
        <family val="1"/>
      </rPr>
      <t>Sapi, otak, segar</t>
    </r>
  </si>
  <si>
    <r>
      <rPr>
        <sz val="8"/>
        <rFont val="Calibri"/>
        <family val="1"/>
      </rPr>
      <t>Sapi, usus, segar</t>
    </r>
  </si>
  <si>
    <r>
      <rPr>
        <sz val="8"/>
        <rFont val="Calibri"/>
        <family val="1"/>
      </rPr>
      <t>Ulat sagu segar</t>
    </r>
  </si>
  <si>
    <r>
      <rPr>
        <sz val="8"/>
        <rFont val="Calibri"/>
        <family val="1"/>
      </rPr>
      <t>Ayam, ampela, goreng</t>
    </r>
  </si>
  <si>
    <r>
      <rPr>
        <sz val="8"/>
        <rFont val="Calibri"/>
        <family val="1"/>
      </rPr>
      <t>Ayam, usus, goreng</t>
    </r>
  </si>
  <si>
    <r>
      <rPr>
        <sz val="8"/>
        <rFont val="Calibri"/>
        <family val="1"/>
      </rPr>
      <t>Bebek, daging, goreng</t>
    </r>
  </si>
  <si>
    <r>
      <rPr>
        <sz val="8"/>
        <rFont val="Calibri"/>
        <family val="1"/>
      </rPr>
      <t xml:space="preserve">Buaya,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</si>
  <si>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Ham</t>
    </r>
  </si>
  <si>
    <r>
      <rPr>
        <sz val="8"/>
        <rFont val="Calibri"/>
        <family val="1"/>
      </rPr>
      <t xml:space="preserve">Itik alabio,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</si>
  <si>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Kerupuk urat</t>
    </r>
  </si>
  <si>
    <r>
      <rPr>
        <sz val="8"/>
        <rFont val="Calibri"/>
        <family val="1"/>
      </rPr>
      <t xml:space="preserve">Menjangan,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</si>
  <si>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Punai, daging, goreng</t>
    </r>
  </si>
  <si>
    <r>
      <rPr>
        <sz val="8"/>
        <rFont val="Calibri"/>
        <family val="1"/>
      </rPr>
      <t xml:space="preserve">Rusa, daging,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</si>
  <si>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Sapi, abon</t>
    </r>
  </si>
  <si>
    <r>
      <rPr>
        <sz val="8"/>
        <rFont val="Calibri"/>
        <family val="1"/>
      </rPr>
      <t>Sapi, abon, asli</t>
    </r>
  </si>
  <si>
    <r>
      <rPr>
        <sz val="8"/>
        <rFont val="Calibri"/>
        <family val="1"/>
      </rPr>
      <t>Sapi, daging, asap</t>
    </r>
  </si>
  <si>
    <r>
      <rPr>
        <sz val="8"/>
        <rFont val="Calibri"/>
        <family val="1"/>
      </rPr>
      <t xml:space="preserve">Sapi, daging,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</si>
  <si>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Sapi, daging, kornet</t>
    </r>
  </si>
  <si>
    <r>
      <rPr>
        <sz val="8"/>
        <rFont val="Calibri"/>
        <family val="1"/>
      </rPr>
      <t xml:space="preserve">Sapi, daging, sosis
</t>
    </r>
    <r>
      <rPr>
        <sz val="8"/>
        <rFont val="Calibri"/>
        <family val="1"/>
      </rPr>
      <t>(Worst)</t>
    </r>
  </si>
  <si>
    <r>
      <rPr>
        <sz val="8"/>
        <rFont val="Calibri"/>
        <family val="1"/>
      </rPr>
      <t xml:space="preserve">Sapi, hati, sosis
</t>
    </r>
    <r>
      <rPr>
        <sz val="8"/>
        <rFont val="Calibri"/>
        <family val="1"/>
      </rPr>
      <t>(liverworst)</t>
    </r>
  </si>
  <si>
    <r>
      <rPr>
        <sz val="8"/>
        <rFont val="Calibri"/>
        <family val="1"/>
      </rPr>
      <t xml:space="preserve">Sapi, paru,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</si>
  <si>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Sapi, paru, goreng</t>
    </r>
  </si>
  <si>
    <r>
      <rPr>
        <sz val="8"/>
        <rFont val="Calibri"/>
        <family val="1"/>
      </rPr>
      <t>Ulat sagu, panggang</t>
    </r>
  </si>
  <si>
    <r>
      <rPr>
        <sz val="8"/>
        <rFont val="Calibri"/>
        <family val="1"/>
      </rPr>
      <t xml:space="preserve">Ayam goreng church
</t>
    </r>
    <r>
      <rPr>
        <sz val="8"/>
        <rFont val="Calibri"/>
        <family val="1"/>
      </rPr>
      <t>texas,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</si>
  <si>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church,texas paha</t>
    </r>
  </si>
  <si>
    <r>
      <rPr>
        <sz val="8"/>
        <rFont val="Calibri"/>
        <family val="1"/>
      </rPr>
      <t xml:space="preserve">Ayam goreng church
</t>
    </r>
    <r>
      <rPr>
        <sz val="8"/>
        <rFont val="Calibri"/>
        <family val="1"/>
      </rPr>
      <t>texas, sayap</t>
    </r>
  </si>
  <si>
    <r>
      <rPr>
        <sz val="8"/>
        <rFont val="Calibri"/>
        <family val="1"/>
      </rPr>
      <t xml:space="preserve">Ayam goreng kalasan,
</t>
    </r>
    <r>
      <rPr>
        <sz val="8"/>
        <rFont val="Calibri"/>
        <family val="1"/>
      </rPr>
      <t>paha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</si>
  <si>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kentucky,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</si>
  <si>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Kentucky, paha</t>
    </r>
  </si>
  <si>
    <r>
      <rPr>
        <sz val="8"/>
        <rFont val="Calibri"/>
        <family val="1"/>
      </rPr>
      <t xml:space="preserve">Ayam  goreng
</t>
    </r>
    <r>
      <rPr>
        <sz val="8"/>
        <rFont val="Calibri"/>
        <family val="1"/>
      </rPr>
      <t>Kentucky,sayap</t>
    </r>
  </si>
  <si>
    <r>
      <rPr>
        <sz val="8"/>
        <rFont val="Calibri"/>
        <family val="1"/>
      </rPr>
      <t xml:space="preserve">Ayam goreng mbok
</t>
    </r>
    <r>
      <rPr>
        <sz val="8"/>
        <rFont val="Calibri"/>
        <family val="1"/>
      </rPr>
      <t>berek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</si>
  <si>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pasundan,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</si>
  <si>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pasundan, paha</t>
    </r>
  </si>
  <si>
    <r>
      <rPr>
        <sz val="8"/>
        <rFont val="Calibri"/>
        <family val="1"/>
      </rPr>
      <t xml:space="preserve">Ayam goreng pioneer,
</t>
    </r>
    <r>
      <rPr>
        <sz val="8"/>
        <rFont val="Calibri"/>
        <family val="1"/>
      </rPr>
      <t>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</si>
  <si>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sukabumi, dada</t>
    </r>
  </si>
  <si>
    <r>
      <rPr>
        <sz val="8"/>
        <rFont val="Calibri"/>
        <family val="1"/>
      </rPr>
      <t xml:space="preserve">Ayam goreng
</t>
    </r>
    <r>
      <rPr>
        <sz val="8"/>
        <rFont val="Calibri"/>
        <family val="1"/>
      </rPr>
      <t>sukabumi, paha</t>
    </r>
  </si>
  <si>
    <r>
      <rPr>
        <sz val="8"/>
        <rFont val="Calibri"/>
        <family val="1"/>
      </rPr>
      <t xml:space="preserve">Ayam taliwang,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</si>
  <si>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Babi hutan masak rica,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</si>
  <si>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Beef burger</t>
    </r>
  </si>
  <si>
    <r>
      <rPr>
        <sz val="8"/>
        <rFont val="Calibri"/>
        <family val="1"/>
      </rPr>
      <t>Beef teriyaki, masakan</t>
    </r>
  </si>
  <si>
    <r>
      <rPr>
        <sz val="8"/>
        <rFont val="Calibri"/>
        <family val="1"/>
      </rPr>
      <t xml:space="preserve">Beef yakiniku,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</si>
  <si>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Brongkos</t>
    </r>
  </si>
  <si>
    <r>
      <rPr>
        <sz val="8"/>
        <rFont val="Calibri"/>
        <family val="1"/>
      </rPr>
      <t>Bulgogi, masakan</t>
    </r>
  </si>
  <si>
    <r>
      <rPr>
        <sz val="8"/>
        <rFont val="Calibri"/>
        <family val="1"/>
      </rPr>
      <t xml:space="preserve">Chicken teriyaki,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</si>
  <si>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Chikiniku, masakan</t>
    </r>
  </si>
  <si>
    <r>
      <rPr>
        <sz val="8"/>
        <rFont val="Calibri"/>
        <family val="1"/>
      </rPr>
      <t xml:space="preserve">Coto mangkasara,
</t>
    </r>
    <r>
      <rPr>
        <sz val="8"/>
        <rFont val="Calibri"/>
        <family val="1"/>
      </rPr>
      <t>kuda, masakan</t>
    </r>
  </si>
  <si>
    <r>
      <rPr>
        <sz val="8"/>
        <rFont val="Calibri"/>
        <family val="1"/>
      </rPr>
      <t xml:space="preserve">Coto mangkasara,
</t>
    </r>
    <r>
      <rPr>
        <sz val="8"/>
        <rFont val="Calibri"/>
        <family val="1"/>
      </rPr>
      <t>sapi, masakan</t>
    </r>
  </si>
  <si>
    <r>
      <rPr>
        <sz val="8"/>
        <rFont val="Calibri"/>
        <family val="1"/>
      </rPr>
      <t xml:space="preserve">10.3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</si>
  <si>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Djibokum, masakan</t>
    </r>
  </si>
  <si>
    <r>
      <rPr>
        <sz val="8"/>
        <rFont val="Calibri"/>
        <family val="1"/>
      </rPr>
      <t xml:space="preserve">Empal (daging)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</si>
  <si>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>Gulai kambing</t>
    </r>
  </si>
  <si>
    <r>
      <rPr>
        <sz val="8"/>
        <rFont val="Calibri"/>
        <family val="1"/>
      </rPr>
      <t xml:space="preserve">Jangang bintatoeng,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</si>
  <si>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ayam, masakan</t>
    </r>
  </si>
  <si>
    <r>
      <rPr>
        <sz val="8"/>
        <rFont val="Calibri"/>
        <family val="1"/>
      </rPr>
      <t>Kalio jeroan, masakan</t>
    </r>
  </si>
  <si>
    <r>
      <rPr>
        <sz val="8"/>
        <rFont val="Calibri"/>
        <family val="1"/>
      </rPr>
      <t xml:space="preserve">Kalio kikil (tunjang),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</si>
  <si>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otak, masakan</t>
    </r>
  </si>
  <si>
    <r>
      <rPr>
        <sz val="8"/>
        <rFont val="Calibri"/>
        <family val="1"/>
      </rPr>
      <t>Lawar babi, masakan</t>
    </r>
  </si>
  <si>
    <r>
      <rPr>
        <sz val="8"/>
        <rFont val="Calibri"/>
        <family val="1"/>
      </rPr>
      <t>Lawar penyu, masakan</t>
    </r>
  </si>
  <si>
    <r>
      <rPr>
        <sz val="8"/>
        <rFont val="Calibri"/>
        <family val="1"/>
      </rPr>
      <t xml:space="preserve">Lawara jangang,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</si>
  <si>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Naan maran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</si>
  <si>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Nasu likku, masakan</t>
    </r>
  </si>
  <si>
    <r>
      <rPr>
        <sz val="8"/>
        <rFont val="Calibri"/>
        <family val="1"/>
      </rPr>
      <t xml:space="preserve">Oramu ninahu ndawa
</t>
    </r>
    <r>
      <rPr>
        <sz val="8"/>
        <rFont val="Calibri"/>
        <family val="1"/>
      </rPr>
      <t>olaho, masakan</t>
    </r>
  </si>
  <si>
    <r>
      <rPr>
        <sz val="8"/>
        <rFont val="Calibri"/>
        <family val="1"/>
      </rPr>
      <t xml:space="preserve">Paniki masak santan,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</si>
  <si>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Pelolah manuk,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</si>
  <si>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Rawon, masakan</t>
    </r>
  </si>
  <si>
    <r>
      <rPr>
        <sz val="8"/>
        <rFont val="Calibri"/>
        <family val="1"/>
      </rPr>
      <t xml:space="preserve">Rendang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</si>
  <si>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RW, anjing, masakan</t>
    </r>
  </si>
  <si>
    <r>
      <rPr>
        <sz val="8"/>
        <rFont val="Calibri"/>
        <family val="1"/>
      </rPr>
      <t>Sate, penyu, masakan</t>
    </r>
  </si>
  <si>
    <r>
      <rPr>
        <sz val="8"/>
        <rFont val="Calibri"/>
        <family val="1"/>
      </rPr>
      <t>Sate pusut, masakan</t>
    </r>
  </si>
  <si>
    <r>
      <rPr>
        <sz val="8"/>
        <rFont val="Calibri"/>
        <family val="1"/>
      </rPr>
      <t xml:space="preserve">Penyu, serapah,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</si>
  <si>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Sie reuboh, masakan</t>
    </r>
  </si>
  <si>
    <r>
      <rPr>
        <sz val="8"/>
        <rFont val="Calibri"/>
        <family val="1"/>
      </rPr>
      <t>Sop buntut, masakan</t>
    </r>
  </si>
  <si>
    <r>
      <rPr>
        <sz val="8"/>
        <rFont val="Calibri"/>
        <family val="1"/>
      </rPr>
      <t xml:space="preserve">Sop daging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</si>
  <si>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Sop kaki sapi,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</si>
  <si>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Sop kambing,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</si>
  <si>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Sop konro, masakan</t>
    </r>
  </si>
  <si>
    <r>
      <rPr>
        <sz val="8"/>
        <rFont val="Calibri"/>
        <family val="1"/>
      </rPr>
      <t xml:space="preserve">10.9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</si>
  <si>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Sop saudara, masakan</t>
    </r>
  </si>
  <si>
    <r>
      <rPr>
        <sz val="8"/>
        <rFont val="Calibri"/>
        <family val="1"/>
      </rPr>
      <t xml:space="preserve">Soto bandung,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</si>
  <si>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banjar, masakan</t>
    </r>
  </si>
  <si>
    <r>
      <rPr>
        <sz val="8"/>
        <rFont val="Calibri"/>
        <family val="1"/>
      </rPr>
      <t>Soto betawi, masakan</t>
    </r>
  </si>
  <si>
    <r>
      <rPr>
        <sz val="8"/>
        <rFont val="Calibri"/>
        <family val="1"/>
      </rPr>
      <t>Soto jeroan, masakan</t>
    </r>
  </si>
  <si>
    <r>
      <rPr>
        <sz val="8"/>
        <rFont val="Calibri"/>
        <family val="1"/>
      </rPr>
      <t>Soto kudus, masakan</t>
    </r>
  </si>
  <si>
    <r>
      <rPr>
        <sz val="8"/>
        <rFont val="Calibri"/>
        <family val="1"/>
      </rPr>
      <t xml:space="preserve">Soto madura,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</si>
  <si>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padang, masakan</t>
    </r>
  </si>
  <si>
    <r>
      <rPr>
        <sz val="8"/>
        <rFont val="Calibri"/>
        <family val="1"/>
      </rPr>
      <t xml:space="preserve">Soto pekalongan,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</si>
  <si>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Soto pemalang,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</si>
  <si>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Soto sukaraja,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</si>
  <si>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Soto sulung, masakan</t>
    </r>
  </si>
  <si>
    <r>
      <rPr>
        <sz val="8"/>
        <rFont val="Calibri"/>
        <family val="1"/>
      </rPr>
      <t>Sukiyaki, masakan</t>
    </r>
  </si>
  <si>
    <r>
      <rPr>
        <sz val="8"/>
        <rFont val="Calibri"/>
        <family val="1"/>
      </rPr>
      <t xml:space="preserve">Tedong pallu basa,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</si>
  <si>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Tikus rica, masakan</t>
    </r>
  </si>
  <si>
    <r>
      <rPr>
        <sz val="8"/>
        <rFont val="Calibri"/>
        <family val="1"/>
      </rPr>
      <t>Tinoransa, masakan</t>
    </r>
  </si>
  <si>
    <r>
      <rPr>
        <sz val="8"/>
        <rFont val="Calibri"/>
        <family val="1"/>
      </rPr>
      <t>Belut, segar</t>
    </r>
  </si>
  <si>
    <r>
      <rPr>
        <sz val="8"/>
        <rFont val="Calibri"/>
        <family val="1"/>
      </rPr>
      <t>Belut,laut, segar</t>
    </r>
  </si>
  <si>
    <r>
      <rPr>
        <sz val="8"/>
        <rFont val="Calibri"/>
        <family val="1"/>
      </rPr>
      <t>Cumi-cumi, segar</t>
    </r>
  </si>
  <si>
    <r>
      <rPr>
        <sz val="8"/>
        <rFont val="Calibri"/>
        <family val="1"/>
      </rPr>
      <t>Ikan bader, segar</t>
    </r>
  </si>
  <si>
    <r>
      <rPr>
        <sz val="8"/>
        <rFont val="Calibri"/>
        <family val="1"/>
      </rPr>
      <t>Ikan balong, segar</t>
    </r>
  </si>
  <si>
    <r>
      <rPr>
        <sz val="8"/>
        <rFont val="Calibri"/>
        <family val="1"/>
      </rPr>
      <t xml:space="preserve">Ikan bambangan,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</si>
  <si>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bandeng, segar</t>
    </r>
  </si>
  <si>
    <r>
      <rPr>
        <sz val="8"/>
        <rFont val="Calibri"/>
        <family val="1"/>
      </rPr>
      <t>Ikan banjar, segar</t>
    </r>
  </si>
  <si>
    <r>
      <rPr>
        <sz val="8"/>
        <rFont val="Calibri"/>
        <family val="1"/>
      </rPr>
      <t>Ikan baronang, segar</t>
    </r>
  </si>
  <si>
    <r>
      <rPr>
        <sz val="8"/>
        <rFont val="Calibri"/>
        <family val="1"/>
      </rPr>
      <t>Ikan batung, segar</t>
    </r>
  </si>
  <si>
    <r>
      <rPr>
        <sz val="8"/>
        <rFont val="Calibri"/>
        <family val="1"/>
      </rPr>
      <t>Ikan baung, segar</t>
    </r>
  </si>
  <si>
    <r>
      <rPr>
        <sz val="8"/>
        <rFont val="Calibri"/>
        <family val="1"/>
      </rPr>
      <t>Ikan bawal, segar</t>
    </r>
  </si>
  <si>
    <r>
      <rPr>
        <sz val="8"/>
        <rFont val="Calibri"/>
        <family val="1"/>
      </rPr>
      <t>Ikan Belida, segar</t>
    </r>
  </si>
  <si>
    <r>
      <rPr>
        <sz val="8"/>
        <rFont val="Calibri"/>
        <family val="1"/>
      </rPr>
      <t>Ikan beunteur, segar</t>
    </r>
  </si>
  <si>
    <r>
      <rPr>
        <sz val="8"/>
        <rFont val="Calibri"/>
        <family val="1"/>
      </rPr>
      <t>Ikan biawan, segar</t>
    </r>
  </si>
  <si>
    <r>
      <rPr>
        <sz val="8"/>
        <rFont val="Calibri"/>
        <family val="1"/>
      </rPr>
      <t>Ikan bili, segar</t>
    </r>
  </si>
  <si>
    <r>
      <rPr>
        <sz val="8"/>
        <rFont val="Calibri"/>
        <family val="1"/>
      </rPr>
      <t>Ikan bubara, segar</t>
    </r>
  </si>
  <si>
    <r>
      <rPr>
        <sz val="8"/>
        <rFont val="Calibri"/>
        <family val="1"/>
      </rPr>
      <t xml:space="preserve">Ikan bulan-bulan,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</si>
  <si>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cakalang, segar</t>
    </r>
  </si>
  <si>
    <r>
      <rPr>
        <sz val="8"/>
        <rFont val="Calibri"/>
        <family val="1"/>
      </rPr>
      <t xml:space="preserve">Ikan cakalang, hati,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</si>
  <si>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Ikan cakalang,
</t>
    </r>
    <r>
      <rPr>
        <sz val="8"/>
        <rFont val="Calibri"/>
        <family val="1"/>
      </rPr>
      <t>jantung, segar</t>
    </r>
  </si>
  <si>
    <r>
      <rPr>
        <sz val="8"/>
        <rFont val="Calibri"/>
        <family val="1"/>
      </rPr>
      <t xml:space="preserve">Ikan cakalang, perut,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</si>
  <si>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daun, segar</t>
    </r>
  </si>
  <si>
    <r>
      <rPr>
        <sz val="8"/>
        <rFont val="Calibri"/>
        <family val="1"/>
      </rPr>
      <t xml:space="preserve">Ikan ekor kuning,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</si>
  <si>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gabus, segar</t>
    </r>
  </si>
  <si>
    <r>
      <rPr>
        <sz val="8"/>
        <rFont val="Calibri"/>
        <family val="1"/>
      </rPr>
      <t>Ikan heu, segar</t>
    </r>
  </si>
  <si>
    <r>
      <rPr>
        <sz val="8"/>
        <rFont val="Calibri"/>
        <family val="1"/>
      </rPr>
      <t>Ikan hitam, segar</t>
    </r>
  </si>
  <si>
    <r>
      <rPr>
        <sz val="8"/>
        <rFont val="Calibri"/>
        <family val="1"/>
      </rPr>
      <t>Ikan hiu, segar</t>
    </r>
  </si>
  <si>
    <r>
      <rPr>
        <sz val="8"/>
        <rFont val="Calibri"/>
        <family val="1"/>
      </rPr>
      <t>Ikan kacangan, segar</t>
    </r>
  </si>
  <si>
    <r>
      <rPr>
        <sz val="8"/>
        <rFont val="Calibri"/>
        <family val="1"/>
      </rPr>
      <t>Ikan kakap, segar</t>
    </r>
  </si>
  <si>
    <r>
      <rPr>
        <sz val="8"/>
        <rFont val="Calibri"/>
        <family val="1"/>
      </rPr>
      <t>Ikan kakatua, segar</t>
    </r>
  </si>
  <si>
    <r>
      <rPr>
        <sz val="8"/>
        <rFont val="Calibri"/>
        <family val="1"/>
      </rPr>
      <t>Ikan kalaban, segar</t>
    </r>
  </si>
  <si>
    <r>
      <rPr>
        <sz val="8"/>
        <rFont val="Calibri"/>
        <family val="1"/>
      </rPr>
      <t xml:space="preserve">Ikan kamera (kakap
</t>
    </r>
    <r>
      <rPr>
        <sz val="8"/>
        <rFont val="Calibri"/>
        <family val="1"/>
      </rPr>
      <t>merah), segar</t>
    </r>
  </si>
  <si>
    <r>
      <rPr>
        <sz val="8"/>
        <rFont val="Calibri"/>
        <family val="1"/>
      </rPr>
      <t>Ikan kapar, segar</t>
    </r>
  </si>
  <si>
    <r>
      <rPr>
        <sz val="8"/>
        <rFont val="Calibri"/>
        <family val="1"/>
      </rPr>
      <t>Ikan kawalinya, segar</t>
    </r>
  </si>
  <si>
    <r>
      <rPr>
        <sz val="8"/>
        <rFont val="Calibri"/>
        <family val="1"/>
      </rPr>
      <t>Ikan keru-keru, segar</t>
    </r>
  </si>
  <si>
    <r>
      <rPr>
        <sz val="8"/>
        <rFont val="Calibri"/>
        <family val="1"/>
      </rPr>
      <t>Ikan kima, segar</t>
    </r>
  </si>
  <si>
    <r>
      <rPr>
        <sz val="8"/>
        <rFont val="Calibri"/>
        <family val="1"/>
      </rPr>
      <t>Ikan lais, segar</t>
    </r>
  </si>
  <si>
    <r>
      <rPr>
        <sz val="8"/>
        <rFont val="Calibri"/>
        <family val="1"/>
      </rPr>
      <t>Ikan layang, segar</t>
    </r>
  </si>
  <si>
    <r>
      <rPr>
        <sz val="8"/>
        <rFont val="Calibri"/>
        <family val="1"/>
      </rPr>
      <t>Ikan layur, segar</t>
    </r>
  </si>
  <si>
    <r>
      <rPr>
        <sz val="8"/>
        <rFont val="Calibri"/>
        <family val="1"/>
      </rPr>
      <t>Ikan lehoma, segar</t>
    </r>
  </si>
  <si>
    <r>
      <rPr>
        <sz val="8"/>
        <rFont val="Calibri"/>
        <family val="1"/>
      </rPr>
      <t>Ikan lemuru, segar</t>
    </r>
  </si>
  <si>
    <r>
      <rPr>
        <sz val="8"/>
        <rFont val="Calibri"/>
        <family val="1"/>
      </rPr>
      <t>Ikan lidah, segar</t>
    </r>
  </si>
  <si>
    <r>
      <rPr>
        <sz val="8"/>
        <rFont val="Calibri"/>
        <family val="1"/>
      </rPr>
      <t>Ikan malalugis, segar</t>
    </r>
  </si>
  <si>
    <r>
      <rPr>
        <sz val="8"/>
        <rFont val="Calibri"/>
        <family val="1"/>
      </rPr>
      <t xml:space="preserve">Ikan mamar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</si>
  <si>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mas, segar</t>
    </r>
  </si>
  <si>
    <r>
      <rPr>
        <sz val="8"/>
        <rFont val="Calibri"/>
        <family val="1"/>
      </rPr>
      <t>Ikan mayong, segar</t>
    </r>
  </si>
  <si>
    <r>
      <rPr>
        <sz val="8"/>
        <rFont val="Calibri"/>
        <family val="1"/>
      </rPr>
      <t>Ikan mujahir, segar</t>
    </r>
  </si>
  <si>
    <r>
      <rPr>
        <sz val="8"/>
        <rFont val="Calibri"/>
        <family val="1"/>
      </rPr>
      <t>Ikan nasu metti, segar</t>
    </r>
  </si>
  <si>
    <r>
      <rPr>
        <sz val="8"/>
        <rFont val="Calibri"/>
        <family val="1"/>
      </rPr>
      <t xml:space="preserve">Ikan oci, kembung,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</si>
  <si>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paling, segar</t>
    </r>
  </si>
  <si>
    <r>
      <rPr>
        <sz val="8"/>
        <rFont val="Calibri"/>
        <family val="1"/>
      </rPr>
      <t xml:space="preserve">Ikan papuyu/ betok,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</si>
  <si>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Ikan patin, segar</t>
    </r>
  </si>
  <si>
    <r>
      <rPr>
        <sz val="8"/>
        <rFont val="Calibri"/>
        <family val="1"/>
      </rPr>
      <t>Ikan pomo, segar</t>
    </r>
  </si>
  <si>
    <r>
      <rPr>
        <sz val="8"/>
        <rFont val="Calibri"/>
        <family val="1"/>
      </rPr>
      <t>Ikan puntin, segar</t>
    </r>
  </si>
  <si>
    <r>
      <rPr>
        <sz val="8"/>
        <rFont val="Calibri"/>
        <family val="1"/>
      </rPr>
      <t>Ikan saluang, segar</t>
    </r>
  </si>
  <si>
    <r>
      <rPr>
        <sz val="8"/>
        <rFont val="Calibri"/>
        <family val="1"/>
      </rPr>
      <t>Ikan sarden, segar</t>
    </r>
  </si>
  <si>
    <r>
      <rPr>
        <sz val="8"/>
        <rFont val="Calibri"/>
        <family val="1"/>
      </rPr>
      <t>Ikan selar, segar</t>
    </r>
  </si>
  <si>
    <r>
      <rPr>
        <sz val="8"/>
        <rFont val="Calibri"/>
        <family val="1"/>
      </rPr>
      <t>Ikan sepat, segar</t>
    </r>
  </si>
  <si>
    <r>
      <rPr>
        <sz val="8"/>
        <rFont val="Calibri"/>
        <family val="1"/>
      </rPr>
      <t>Ikan sidat, segar</t>
    </r>
  </si>
  <si>
    <r>
      <rPr>
        <sz val="8"/>
        <rFont val="Calibri"/>
        <family val="1"/>
      </rPr>
      <t>Ikan sunu, segar</t>
    </r>
  </si>
  <si>
    <r>
      <rPr>
        <sz val="8"/>
        <rFont val="Calibri"/>
        <family val="1"/>
      </rPr>
      <t>Ikan tahuman, segar</t>
    </r>
  </si>
  <si>
    <r>
      <rPr>
        <sz val="8"/>
        <rFont val="Calibri"/>
        <family val="1"/>
      </rPr>
      <t>Ikan tarmon, segar</t>
    </r>
  </si>
  <si>
    <r>
      <rPr>
        <sz val="8"/>
        <rFont val="Calibri"/>
        <family val="1"/>
      </rPr>
      <t>Ikan telan, segar</t>
    </r>
  </si>
  <si>
    <r>
      <rPr>
        <sz val="8"/>
        <rFont val="Calibri"/>
        <family val="1"/>
      </rPr>
      <t>Ikan tembang, segar</t>
    </r>
  </si>
  <si>
    <r>
      <rPr>
        <sz val="8"/>
        <rFont val="Calibri"/>
        <family val="1"/>
      </rPr>
      <t>Ikan tempahas, segar</t>
    </r>
  </si>
  <si>
    <r>
      <rPr>
        <sz val="8"/>
        <rFont val="Calibri"/>
        <family val="1"/>
      </rPr>
      <t>Ikan terbang, segar</t>
    </r>
  </si>
  <si>
    <r>
      <rPr>
        <sz val="8"/>
        <rFont val="Calibri"/>
        <family val="1"/>
      </rPr>
      <t>Ikan teri, segar</t>
    </r>
  </si>
  <si>
    <r>
      <rPr>
        <sz val="8"/>
        <rFont val="Calibri"/>
        <family val="1"/>
      </rPr>
      <t>Ikan titang, segar</t>
    </r>
  </si>
  <si>
    <r>
      <rPr>
        <sz val="8"/>
        <rFont val="Calibri"/>
        <family val="1"/>
      </rPr>
      <t>Ikan tongkol, segar</t>
    </r>
  </si>
  <si>
    <r>
      <rPr>
        <sz val="8"/>
        <rFont val="Calibri"/>
        <family val="1"/>
      </rPr>
      <t>Ikan turi, segar</t>
    </r>
  </si>
  <si>
    <r>
      <rPr>
        <sz val="8"/>
        <rFont val="Calibri"/>
        <family val="1"/>
      </rPr>
      <t>Keong, segar</t>
    </r>
  </si>
  <si>
    <r>
      <rPr>
        <sz val="8"/>
        <rFont val="Calibri"/>
        <family val="1"/>
      </rPr>
      <t>Kepiting, segar</t>
    </r>
  </si>
  <si>
    <r>
      <rPr>
        <sz val="8"/>
        <rFont val="Calibri"/>
        <family val="1"/>
      </rPr>
      <t>Kerang, segar</t>
    </r>
  </si>
  <si>
    <r>
      <rPr>
        <sz val="8"/>
        <rFont val="Calibri"/>
        <family val="1"/>
      </rPr>
      <t>Kodok, segar</t>
    </r>
  </si>
  <si>
    <r>
      <rPr>
        <sz val="8"/>
        <rFont val="Calibri"/>
        <family val="1"/>
      </rPr>
      <t>Kura-kura, segar</t>
    </r>
  </si>
  <si>
    <r>
      <rPr>
        <sz val="8"/>
        <rFont val="Calibri"/>
        <family val="1"/>
      </rPr>
      <t>Kuro, segar</t>
    </r>
  </si>
  <si>
    <r>
      <rPr>
        <sz val="8"/>
        <rFont val="Calibri"/>
        <family val="1"/>
      </rPr>
      <t>Lokan, segar</t>
    </r>
  </si>
  <si>
    <r>
      <rPr>
        <sz val="8"/>
        <rFont val="Calibri"/>
        <family val="1"/>
      </rPr>
      <t>Rajungan, segar</t>
    </r>
  </si>
  <si>
    <r>
      <rPr>
        <sz val="8"/>
        <rFont val="Calibri"/>
        <family val="1"/>
      </rPr>
      <t xml:space="preserve">Rebon, udang kecil,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</si>
  <si>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Rusip</t>
    </r>
  </si>
  <si>
    <r>
      <rPr>
        <sz val="8"/>
        <rFont val="Calibri"/>
        <family val="1"/>
      </rPr>
      <t>Udang galah, segar</t>
    </r>
  </si>
  <si>
    <r>
      <rPr>
        <sz val="8"/>
        <rFont val="Calibri"/>
        <family val="1"/>
      </rPr>
      <t>Udang, besar, segar</t>
    </r>
  </si>
  <si>
    <r>
      <rPr>
        <sz val="8"/>
        <rFont val="Calibri"/>
        <family val="1"/>
      </rPr>
      <t>Udang, segar</t>
    </r>
  </si>
  <si>
    <r>
      <rPr>
        <sz val="8"/>
        <rFont val="Calibri"/>
        <family val="1"/>
      </rPr>
      <t xml:space="preserve">Bekicot,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</si>
  <si>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Belut, goreng</t>
    </r>
  </si>
  <si>
    <r>
      <rPr>
        <sz val="8"/>
        <rFont val="Calibri"/>
        <family val="1"/>
      </rPr>
      <t>Cumi-cumi, goreng</t>
    </r>
  </si>
  <si>
    <r>
      <rPr>
        <sz val="8"/>
        <rFont val="Calibri"/>
        <family val="1"/>
      </rPr>
      <t>Ikan asin, kering</t>
    </r>
  </si>
  <si>
    <r>
      <rPr>
        <sz val="8"/>
        <rFont val="Calibri"/>
        <family val="1"/>
      </rPr>
      <t xml:space="preserve">Ikan bandeng presto,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</si>
  <si>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Ikan baung bakar</t>
    </r>
  </si>
  <si>
    <r>
      <rPr>
        <sz val="8"/>
        <rFont val="Calibri"/>
        <family val="1"/>
      </rPr>
      <t>Ikan Belida bakar</t>
    </r>
  </si>
  <si>
    <r>
      <rPr>
        <sz val="8"/>
        <rFont val="Calibri"/>
        <family val="1"/>
      </rPr>
      <t xml:space="preserve">Ikan cakalang asap,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</si>
  <si>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cakalang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</si>
  <si>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calo/ peda,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</si>
  <si>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Gabus asap,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</si>
  <si>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Gabus, kering</t>
    </r>
  </si>
  <si>
    <r>
      <rPr>
        <sz val="8"/>
        <rFont val="Calibri"/>
        <family val="1"/>
      </rPr>
      <t>Ikan gete, goreng</t>
    </r>
  </si>
  <si>
    <r>
      <rPr>
        <sz val="8"/>
        <rFont val="Calibri"/>
        <family val="1"/>
      </rPr>
      <t>Ikan hiu, kering</t>
    </r>
  </si>
  <si>
    <r>
      <rPr>
        <sz val="8"/>
        <rFont val="Calibri"/>
        <family val="1"/>
      </rPr>
      <t>Ikan katombo, asin</t>
    </r>
  </si>
  <si>
    <r>
      <rPr>
        <sz val="8"/>
        <rFont val="Calibri"/>
        <family val="1"/>
      </rPr>
      <t>Ikan kayu, kering</t>
    </r>
  </si>
  <si>
    <r>
      <rPr>
        <sz val="8"/>
        <rFont val="Calibri"/>
        <family val="1"/>
      </rPr>
      <t>Ikan Lais bakar</t>
    </r>
  </si>
  <si>
    <r>
      <rPr>
        <sz val="8"/>
        <rFont val="Calibri"/>
        <family val="1"/>
      </rPr>
      <t xml:space="preserve">Ikan lomak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</si>
  <si>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Mas pepes</t>
    </r>
  </si>
  <si>
    <r>
      <rPr>
        <sz val="8"/>
        <rFont val="Calibri"/>
        <family val="1"/>
      </rPr>
      <t>Ikan mujahir goreng</t>
    </r>
  </si>
  <si>
    <r>
      <rPr>
        <sz val="8"/>
        <rFont val="Calibri"/>
        <family val="1"/>
      </rPr>
      <t>Ikan Mujahir pepes</t>
    </r>
  </si>
  <si>
    <r>
      <rPr>
        <sz val="8"/>
        <rFont val="Calibri"/>
        <family val="1"/>
      </rPr>
      <t xml:space="preserve">Ikan mujahir,
</t>
    </r>
    <r>
      <rPr>
        <sz val="8"/>
        <rFont val="Calibri"/>
        <family val="1"/>
      </rPr>
      <t>dendeng, mentah</t>
    </r>
  </si>
  <si>
    <r>
      <rPr>
        <sz val="8"/>
        <rFont val="Calibri"/>
        <family val="1"/>
      </rPr>
      <t>Ikan Papuyu, bakar</t>
    </r>
  </si>
  <si>
    <r>
      <rPr>
        <sz val="8"/>
        <rFont val="Calibri"/>
        <family val="1"/>
      </rPr>
      <t>Ikan Patin, bakar</t>
    </r>
  </si>
  <si>
    <r>
      <rPr>
        <sz val="8"/>
        <rFont val="Calibri"/>
        <family val="1"/>
      </rPr>
      <t xml:space="preserve">Ikan peda banjar,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</si>
  <si>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pepetek, mentah</t>
    </r>
  </si>
  <si>
    <r>
      <rPr>
        <sz val="8"/>
        <rFont val="Calibri"/>
        <family val="1"/>
      </rPr>
      <t xml:space="preserve">Ikan Pindang banjar,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</si>
  <si>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benggol,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</si>
  <si>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layang,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</si>
  <si>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Pindang selar,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</si>
  <si>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 sale, mentah</t>
    </r>
  </si>
  <si>
    <r>
      <rPr>
        <sz val="8"/>
        <rFont val="Calibri"/>
        <family val="1"/>
      </rPr>
      <t>Ikan sale lais, mentah</t>
    </r>
  </si>
  <si>
    <r>
      <rPr>
        <sz val="8"/>
        <rFont val="Calibri"/>
        <family val="1"/>
      </rPr>
      <t xml:space="preserve">Ikan saluang,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</si>
  <si>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sanggang,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</si>
  <si>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 selar kuning, cue,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</si>
  <si>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selar,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</si>
  <si>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sepat,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</si>
  <si>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sunu,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</si>
  <si>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Ikan, tepung, mentah</t>
    </r>
  </si>
  <si>
    <r>
      <rPr>
        <sz val="8"/>
        <rFont val="Calibri"/>
        <family val="1"/>
      </rPr>
      <t xml:space="preserve">Ikan Teri nasi,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</si>
  <si>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bubuk,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</si>
  <si>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kering,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</si>
  <si>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Ikan Teri, kering,
</t>
    </r>
    <r>
      <rPr>
        <sz val="8"/>
        <rFont val="Calibri"/>
        <family val="1"/>
      </rPr>
      <t>tawar, mentah</t>
    </r>
  </si>
  <si>
    <r>
      <rPr>
        <sz val="8"/>
        <rFont val="Calibri"/>
        <family val="1"/>
      </rPr>
      <t xml:space="preserve">Ikan Teri, tepung,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</si>
  <si>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Kerang, asap, mentah</t>
    </r>
  </si>
  <si>
    <r>
      <rPr>
        <sz val="8"/>
        <rFont val="Calibri"/>
        <family val="1"/>
      </rPr>
      <t xml:space="preserve">Kerang,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</si>
  <si>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Rebon, kering, mentah</t>
    </r>
  </si>
  <si>
    <r>
      <rPr>
        <sz val="8"/>
        <rFont val="Calibri"/>
        <family val="1"/>
      </rPr>
      <t>Rebung laut, mentah</t>
    </r>
  </si>
  <si>
    <r>
      <rPr>
        <sz val="8"/>
        <rFont val="Calibri"/>
        <family val="1"/>
      </rPr>
      <t>Sardines dalam kaleng</t>
    </r>
  </si>
  <si>
    <r>
      <rPr>
        <sz val="8"/>
        <rFont val="Calibri"/>
        <family val="1"/>
      </rPr>
      <t xml:space="preserve">Teripang, dendeng,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</si>
  <si>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>Udang kering, mentah</t>
    </r>
  </si>
  <si>
    <r>
      <rPr>
        <sz val="8"/>
        <rFont val="Calibri"/>
        <family val="1"/>
      </rPr>
      <t>Udang papay, mentah</t>
    </r>
  </si>
  <si>
    <r>
      <rPr>
        <sz val="8"/>
        <rFont val="Calibri"/>
        <family val="1"/>
      </rPr>
      <t>Abon haruwan</t>
    </r>
  </si>
  <si>
    <r>
      <rPr>
        <sz val="8"/>
        <rFont val="Calibri"/>
        <family val="1"/>
      </rPr>
      <t>Abon ikan</t>
    </r>
  </si>
  <si>
    <r>
      <rPr>
        <sz val="8"/>
        <rFont val="Calibri"/>
        <family val="1"/>
      </rPr>
      <t>Betok wadi, masakan</t>
    </r>
  </si>
  <si>
    <r>
      <rPr>
        <sz val="8"/>
        <rFont val="Calibri"/>
        <family val="1"/>
      </rPr>
      <t xml:space="preserve">Bou ninahu ndamate,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</si>
  <si>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Bouiki ninahu
</t>
    </r>
    <r>
      <rPr>
        <sz val="8"/>
        <rFont val="Calibri"/>
        <family val="1"/>
      </rPr>
      <t>nggaluku, masakan</t>
    </r>
  </si>
  <si>
    <r>
      <rPr>
        <sz val="8"/>
        <rFont val="Calibri"/>
        <family val="1"/>
      </rPr>
      <t>Cakalang asar (asap)</t>
    </r>
  </si>
  <si>
    <r>
      <rPr>
        <sz val="8"/>
        <rFont val="Calibri"/>
        <family val="1"/>
      </rPr>
      <t xml:space="preserve">Dendeng belut,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</si>
  <si>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 xml:space="preserve">Dendeng mujahir,
</t>
    </r>
    <r>
      <rPr>
        <sz val="8"/>
        <rFont val="Calibri"/>
        <family val="1"/>
      </rPr>
      <t>goreng, masakan</t>
    </r>
  </si>
  <si>
    <r>
      <rPr>
        <sz val="8"/>
        <rFont val="Calibri"/>
        <family val="1"/>
      </rPr>
      <t>Fillet o-fish</t>
    </r>
  </si>
  <si>
    <r>
      <rPr>
        <sz val="8"/>
        <rFont val="Calibri"/>
        <family val="1"/>
      </rPr>
      <t xml:space="preserve">Gete kuah asam,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</si>
  <si>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Gulai asam keueung,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</si>
  <si>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Gulai ikan, masakan</t>
    </r>
  </si>
  <si>
    <r>
      <rPr>
        <sz val="8"/>
        <rFont val="Calibri"/>
        <family val="1"/>
      </rPr>
      <t xml:space="preserve">Gulai ikan paya,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</si>
  <si>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Gulai keumamah,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</si>
  <si>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Gulai tiram, masakan</t>
    </r>
  </si>
  <si>
    <r>
      <rPr>
        <sz val="8"/>
        <rFont val="Calibri"/>
        <family val="1"/>
      </rPr>
      <t xml:space="preserve">Gurame asem manis,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</si>
  <si>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 asar merah,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</si>
  <si>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Jambal goreng,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</si>
  <si>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Jukku pallu kaloa,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</si>
  <si>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Kaholeo, masakan</t>
    </r>
  </si>
  <si>
    <r>
      <rPr>
        <sz val="8"/>
        <rFont val="Calibri"/>
        <family val="1"/>
      </rPr>
      <t>Lawara penjah</t>
    </r>
  </si>
  <si>
    <r>
      <rPr>
        <sz val="8"/>
        <rFont val="Calibri"/>
        <family val="1"/>
      </rPr>
      <t>Model, masakan</t>
    </r>
  </si>
  <si>
    <r>
      <rPr>
        <sz val="8"/>
        <rFont val="Calibri"/>
        <family val="1"/>
      </rPr>
      <t xml:space="preserve">Mujahir acar kuning,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</si>
  <si>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Parede baleh,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</si>
  <si>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adaan,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</si>
  <si>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belida,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</si>
  <si>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kapal selam,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</si>
  <si>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kelesan,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</si>
  <si>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kulit,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</si>
  <si>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telur,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</si>
  <si>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Pempek tenggiri,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</si>
  <si>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Pencok lele, masakan</t>
    </r>
  </si>
  <si>
    <r>
      <rPr>
        <sz val="6.5"/>
        <rFont val="Calibri"/>
        <family val="1"/>
      </rPr>
      <t xml:space="preserve">12070.
</t>
    </r>
    <r>
      <rPr>
        <sz val="6.5"/>
        <rFont val="Calibri"/>
        <family val="1"/>
      </rPr>
      <t>0</t>
    </r>
  </si>
  <si>
    <r>
      <rPr>
        <sz val="8"/>
        <rFont val="Calibri"/>
        <family val="1"/>
      </rPr>
      <t>Pinda</t>
    </r>
  </si>
  <si>
    <r>
      <rPr>
        <sz val="8"/>
        <rFont val="Calibri"/>
        <family val="1"/>
      </rPr>
      <t xml:space="preserve">Pindang kenari,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</si>
  <si>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gurita,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</si>
  <si>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saltan,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</si>
  <si>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Saboko sardin,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</si>
  <si>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Sate Bandeng</t>
    </r>
  </si>
  <si>
    <r>
      <rPr>
        <sz val="8"/>
        <rFont val="Calibri"/>
        <family val="1"/>
      </rPr>
      <t>Sepi, masakan</t>
    </r>
  </si>
  <si>
    <r>
      <rPr>
        <sz val="8"/>
        <rFont val="Calibri"/>
        <family val="1"/>
      </rPr>
      <t>Tekwan, masakan</t>
    </r>
  </si>
  <si>
    <r>
      <rPr>
        <sz val="8"/>
        <rFont val="Calibri"/>
        <family val="1"/>
      </rPr>
      <t>Teri belado, masakan</t>
    </r>
  </si>
  <si>
    <r>
      <rPr>
        <sz val="8"/>
        <rFont val="Calibri"/>
        <family val="1"/>
      </rPr>
      <t xml:space="preserve">Tumis bandeng,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</si>
  <si>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Tumis keumamah</t>
    </r>
  </si>
  <si>
    <r>
      <rPr>
        <sz val="8"/>
        <rFont val="Calibri"/>
        <family val="1"/>
      </rPr>
      <t xml:space="preserve">Telur ayam kampung,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</si>
  <si>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Telur ayam ras, segar</t>
    </r>
  </si>
  <si>
    <r>
      <rPr>
        <sz val="8"/>
        <rFont val="Calibri"/>
        <family val="1"/>
      </rPr>
      <t xml:space="preserve">Telur ayam ras, bagian
</t>
    </r>
    <r>
      <rPr>
        <sz val="8"/>
        <rFont val="Calibri"/>
        <family val="1"/>
      </rPr>
      <t>kuning, segar</t>
    </r>
  </si>
  <si>
    <r>
      <rPr>
        <sz val="8"/>
        <rFont val="Calibri"/>
        <family val="1"/>
      </rPr>
      <t xml:space="preserve">Telur aAyam ras,
</t>
    </r>
    <r>
      <rPr>
        <sz val="8"/>
        <rFont val="Calibri"/>
        <family val="1"/>
      </rPr>
      <t>bagian putih, segar</t>
    </r>
  </si>
  <si>
    <r>
      <rPr>
        <sz val="8"/>
        <rFont val="Calibri"/>
        <family val="1"/>
      </rPr>
      <t xml:space="preserve">Telur bebek alabio,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</si>
  <si>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bebek, bagian
</t>
    </r>
    <r>
      <rPr>
        <sz val="8"/>
        <rFont val="Calibri"/>
        <family val="1"/>
      </rPr>
      <t>kuning, segar</t>
    </r>
  </si>
  <si>
    <r>
      <rPr>
        <sz val="8"/>
        <rFont val="Calibri"/>
        <family val="1"/>
      </rPr>
      <t xml:space="preserve">Telur bebek, bagian
</t>
    </r>
    <r>
      <rPr>
        <sz val="8"/>
        <rFont val="Calibri"/>
        <family val="1"/>
      </rPr>
      <t>putih, segar</t>
    </r>
  </si>
  <si>
    <r>
      <rPr>
        <sz val="8"/>
        <rFont val="Calibri"/>
        <family val="1"/>
      </rPr>
      <t xml:space="preserve">Telur bebek tambak,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</si>
  <si>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burung maleo,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</si>
  <si>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Telur penyu, segar</t>
    </r>
  </si>
  <si>
    <r>
      <rPr>
        <sz val="8"/>
        <rFont val="Calibri"/>
        <family val="1"/>
      </rPr>
      <t xml:space="preserve">Telur burung puyuh,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</si>
  <si>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Telur ayam, dadar,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</si>
  <si>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Telur bebek,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</si>
  <si>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Telur bebek, dadar,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</si>
  <si>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Ikan, telur, asin,
</t>
    </r>
    <r>
      <rPr>
        <sz val="8"/>
        <rFont val="Calibri"/>
        <family val="1"/>
      </rPr>
      <t>mentah</t>
    </r>
  </si>
  <si>
    <r>
      <rPr>
        <sz val="8"/>
        <rFont val="Calibri"/>
        <family val="1"/>
      </rPr>
      <t xml:space="preserve">Bayau mi balu,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</si>
  <si>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 xml:space="preserve">Cucuru bayau,
</t>
    </r>
    <r>
      <rPr>
        <sz val="8"/>
        <rFont val="Calibri"/>
        <family val="1"/>
      </rPr>
      <t>masakan</t>
    </r>
  </si>
  <si>
    <r>
      <rPr>
        <sz val="8"/>
        <rFont val="Calibri"/>
        <family val="1"/>
      </rPr>
      <t>Kalio telur, masakan</t>
    </r>
  </si>
  <si>
    <r>
      <rPr>
        <sz val="8"/>
        <rFont val="Calibri"/>
        <family val="1"/>
      </rPr>
      <t xml:space="preserve">Kepala susu - krim,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</si>
  <si>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Susu ibu - ASI</t>
    </r>
  </si>
  <si>
    <r>
      <rPr>
        <sz val="8"/>
        <rFont val="Calibri"/>
        <family val="1"/>
      </rPr>
      <t>Susu kambing, segar</t>
    </r>
  </si>
  <si>
    <r>
      <rPr>
        <sz val="8"/>
        <rFont val="Calibri"/>
        <family val="1"/>
      </rPr>
      <t>Susu kerbau, segar</t>
    </r>
  </si>
  <si>
    <r>
      <rPr>
        <sz val="8"/>
        <rFont val="Calibri"/>
        <family val="1"/>
      </rPr>
      <t>Susu kuda, segar</t>
    </r>
  </si>
  <si>
    <r>
      <rPr>
        <sz val="8"/>
        <rFont val="Calibri"/>
        <family val="1"/>
      </rPr>
      <t>Susu sapi, segar</t>
    </r>
  </si>
  <si>
    <r>
      <rPr>
        <sz val="8"/>
        <rFont val="Calibri"/>
        <family val="1"/>
      </rPr>
      <t>Es krim</t>
    </r>
  </si>
  <si>
    <r>
      <rPr>
        <sz val="8"/>
        <rFont val="Calibri"/>
        <family val="1"/>
      </rPr>
      <t>Hangop</t>
    </r>
  </si>
  <si>
    <r>
      <rPr>
        <sz val="8"/>
        <rFont val="Calibri"/>
        <family val="1"/>
      </rPr>
      <t>Keju</t>
    </r>
  </si>
  <si>
    <r>
      <rPr>
        <sz val="8"/>
        <rFont val="Calibri"/>
        <family val="1"/>
      </rPr>
      <t>Kwark (Quark)</t>
    </r>
  </si>
  <si>
    <r>
      <rPr>
        <sz val="8"/>
        <rFont val="Calibri"/>
        <family val="1"/>
      </rPr>
      <t xml:space="preserve">Susu asam untuk bayi,
</t>
    </r>
    <r>
      <rPr>
        <sz val="8"/>
        <rFont val="Calibri"/>
        <family val="1"/>
      </rPr>
      <t>bubuk</t>
    </r>
  </si>
  <si>
    <r>
      <rPr>
        <sz val="8"/>
        <rFont val="Calibri"/>
        <family val="1"/>
      </rPr>
      <t>Susu bubuk</t>
    </r>
  </si>
  <si>
    <r>
      <rPr>
        <sz val="8"/>
        <rFont val="Calibri"/>
        <family val="1"/>
      </rPr>
      <t>Susu kental manis</t>
    </r>
  </si>
  <si>
    <r>
      <rPr>
        <sz val="8"/>
        <rFont val="Calibri"/>
        <family val="1"/>
      </rPr>
      <t>Susu kental tak manis</t>
    </r>
  </si>
  <si>
    <r>
      <rPr>
        <sz val="8"/>
        <rFont val="Calibri"/>
        <family val="1"/>
      </rPr>
      <t>Susu skim, bubuk</t>
    </r>
  </si>
  <si>
    <r>
      <rPr>
        <sz val="8"/>
        <rFont val="Calibri"/>
        <family val="1"/>
      </rPr>
      <t>Susu skim, segar</t>
    </r>
  </si>
  <si>
    <r>
      <rPr>
        <sz val="8"/>
        <rFont val="Calibri"/>
        <family val="1"/>
      </rPr>
      <t>Yoghurt, segar</t>
    </r>
  </si>
  <si>
    <r>
      <rPr>
        <sz val="8"/>
        <rFont val="Calibri"/>
        <family val="1"/>
      </rPr>
      <t xml:space="preserve">Kelapa setengah tua,
</t>
    </r>
    <r>
      <rPr>
        <sz val="8"/>
        <rFont val="Calibri"/>
        <family val="1"/>
      </rPr>
      <t>daging, segar</t>
    </r>
  </si>
  <si>
    <r>
      <rPr>
        <sz val="8"/>
        <rFont val="Calibri"/>
        <family val="1"/>
      </rPr>
      <t xml:space="preserve">Kelapa tua, daging,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</si>
  <si>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Lemak babi (lard)</t>
    </r>
  </si>
  <si>
    <r>
      <rPr>
        <sz val="8"/>
        <rFont val="Calibri"/>
        <family val="1"/>
      </rPr>
      <t>Lemak babi (bacon)</t>
    </r>
  </si>
  <si>
    <r>
      <rPr>
        <sz val="8"/>
        <rFont val="Calibri"/>
        <family val="1"/>
      </rPr>
      <t>Lemak ikan</t>
    </r>
  </si>
  <si>
    <r>
      <rPr>
        <sz val="8"/>
        <rFont val="Calibri"/>
        <family val="1"/>
      </rPr>
      <t xml:space="preserve">Lemak kerbau (lemak
</t>
    </r>
    <r>
      <rPr>
        <sz val="8"/>
        <rFont val="Calibri"/>
        <family val="1"/>
      </rPr>
      <t>sapi)</t>
    </r>
  </si>
  <si>
    <r>
      <rPr>
        <sz val="8"/>
        <rFont val="Calibri"/>
        <family val="1"/>
      </rPr>
      <t>Minyak hiu, hati</t>
    </r>
  </si>
  <si>
    <r>
      <rPr>
        <sz val="8"/>
        <rFont val="Calibri"/>
        <family val="1"/>
      </rPr>
      <t>Minyak ikan</t>
    </r>
  </si>
  <si>
    <r>
      <rPr>
        <sz val="8"/>
        <rFont val="Calibri"/>
        <family val="1"/>
      </rPr>
      <t>Minyak kacang tanah</t>
    </r>
  </si>
  <si>
    <r>
      <rPr>
        <sz val="8"/>
        <rFont val="Calibri"/>
        <family val="1"/>
      </rPr>
      <t>Minyak kedelai</t>
    </r>
  </si>
  <si>
    <r>
      <rPr>
        <sz val="8"/>
        <rFont val="Calibri"/>
        <family val="1"/>
      </rPr>
      <t>Minyak kelapa</t>
    </r>
  </si>
  <si>
    <r>
      <rPr>
        <sz val="8"/>
        <rFont val="Calibri"/>
        <family val="1"/>
      </rPr>
      <t>Minyak kelapa sawit</t>
    </r>
  </si>
  <si>
    <r>
      <rPr>
        <sz val="8"/>
        <rFont val="Calibri"/>
        <family val="1"/>
      </rPr>
      <t>Minyak wijen</t>
    </r>
  </si>
  <si>
    <r>
      <rPr>
        <sz val="8"/>
        <rFont val="Calibri"/>
        <family val="1"/>
      </rPr>
      <t>Minyak zaitun</t>
    </r>
  </si>
  <si>
    <r>
      <rPr>
        <sz val="8"/>
        <rFont val="Calibri"/>
        <family val="1"/>
      </rPr>
      <t>Margarin</t>
    </r>
  </si>
  <si>
    <r>
      <rPr>
        <sz val="8"/>
        <rFont val="Calibri"/>
        <family val="1"/>
      </rPr>
      <t>Mentega</t>
    </r>
  </si>
  <si>
    <r>
      <rPr>
        <sz val="8"/>
        <rFont val="Calibri"/>
        <family val="1"/>
      </rPr>
      <t>Santan (dengan air)</t>
    </r>
  </si>
  <si>
    <r>
      <rPr>
        <sz val="8"/>
        <rFont val="Calibri"/>
        <family val="1"/>
      </rPr>
      <t>Santan murni</t>
    </r>
  </si>
  <si>
    <r>
      <rPr>
        <sz val="8"/>
        <rFont val="Calibri"/>
        <family val="1"/>
      </rPr>
      <t>Coklat manis, batang</t>
    </r>
  </si>
  <si>
    <r>
      <rPr>
        <sz val="8"/>
        <rFont val="Calibri"/>
        <family val="1"/>
      </rPr>
      <t>Coklat pahit,batang</t>
    </r>
  </si>
  <si>
    <r>
      <rPr>
        <sz val="8"/>
        <rFont val="Calibri"/>
        <family val="1"/>
      </rPr>
      <t>Coklat susu, batang</t>
    </r>
  </si>
  <si>
    <r>
      <rPr>
        <sz val="8"/>
        <rFont val="Calibri"/>
        <family val="1"/>
      </rPr>
      <t>Coklat bubuk</t>
    </r>
  </si>
  <si>
    <r>
      <rPr>
        <sz val="8"/>
        <rFont val="Calibri"/>
        <family val="1"/>
      </rPr>
      <t>Gula aren</t>
    </r>
  </si>
  <si>
    <r>
      <rPr>
        <sz val="8"/>
        <rFont val="Calibri"/>
        <family val="1"/>
      </rPr>
      <t xml:space="preserve">26.
</t>
    </r>
    <r>
      <rPr>
        <sz val="8"/>
        <rFont val="Calibri"/>
        <family val="1"/>
      </rPr>
      <t>4</t>
    </r>
  </si>
  <si>
    <r>
      <rPr>
        <sz val="8"/>
        <rFont val="Calibri"/>
        <family val="1"/>
      </rPr>
      <t>Gula kelapa</t>
    </r>
  </si>
  <si>
    <r>
      <rPr>
        <sz val="8"/>
        <rFont val="Calibri"/>
        <family val="1"/>
      </rPr>
      <t>Gula putih</t>
    </r>
  </si>
  <si>
    <r>
      <rPr>
        <sz val="8"/>
        <rFont val="Calibri"/>
        <family val="1"/>
      </rPr>
      <t>Jam, selai</t>
    </r>
  </si>
  <si>
    <r>
      <rPr>
        <sz val="8"/>
        <rFont val="Calibri"/>
        <family val="1"/>
      </rPr>
      <t>Kopi bubuk instant</t>
    </r>
  </si>
  <si>
    <r>
      <rPr>
        <sz val="8"/>
        <rFont val="Calibri"/>
        <family val="1"/>
      </rPr>
      <t xml:space="preserve">30.
</t>
    </r>
    <r>
      <rPr>
        <sz val="8"/>
        <rFont val="Calibri"/>
        <family val="1"/>
      </rPr>
      <t>6</t>
    </r>
  </si>
  <si>
    <r>
      <rPr>
        <sz val="8"/>
        <rFont val="Calibri"/>
        <family val="1"/>
      </rPr>
      <t>Madu</t>
    </r>
  </si>
  <si>
    <r>
      <rPr>
        <sz val="8"/>
        <rFont val="Calibri"/>
        <family val="1"/>
      </rPr>
      <t>Markisa squash</t>
    </r>
  </si>
  <si>
    <r>
      <rPr>
        <sz val="8"/>
        <rFont val="Calibri"/>
        <family val="1"/>
      </rPr>
      <t>Markisa squash, BD</t>
    </r>
  </si>
  <si>
    <r>
      <rPr>
        <sz val="8"/>
        <rFont val="Calibri"/>
        <family val="1"/>
      </rPr>
      <t>Melase</t>
    </r>
  </si>
  <si>
    <r>
      <rPr>
        <sz val="8"/>
        <rFont val="Calibri"/>
        <family val="1"/>
      </rPr>
      <t>Sirup</t>
    </r>
  </si>
  <si>
    <r>
      <rPr>
        <sz val="8"/>
        <rFont val="Calibri"/>
        <family val="1"/>
      </rPr>
      <t>Sirup pirous</t>
    </r>
  </si>
  <si>
    <r>
      <rPr>
        <sz val="8"/>
        <rFont val="Calibri"/>
        <family val="1"/>
      </rPr>
      <t>Teh hijau daun kering</t>
    </r>
  </si>
  <si>
    <r>
      <rPr>
        <sz val="8"/>
        <rFont val="Calibri"/>
        <family val="1"/>
      </rPr>
      <t xml:space="preserve">23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</si>
  <si>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Teh hitam daun kering</t>
    </r>
  </si>
  <si>
    <r>
      <rPr>
        <sz val="8"/>
        <rFont val="Calibri"/>
        <family val="1"/>
      </rPr>
      <t xml:space="preserve">Teh melati daun
</t>
    </r>
    <r>
      <rPr>
        <sz val="8"/>
        <rFont val="Calibri"/>
        <family val="1"/>
      </rPr>
      <t>kering</t>
    </r>
  </si>
  <si>
    <r>
      <rPr>
        <sz val="8"/>
        <rFont val="Calibri"/>
        <family val="1"/>
      </rPr>
      <t xml:space="preserve">Asam arang coklat,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</si>
  <si>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Asam arang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</si>
  <si>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Asan kandis, kering</t>
    </r>
  </si>
  <si>
    <r>
      <rPr>
        <sz val="8"/>
        <rFont val="Calibri"/>
        <family val="1"/>
      </rPr>
      <t>Asam kandis, segar</t>
    </r>
  </si>
  <si>
    <r>
      <rPr>
        <sz val="8"/>
        <rFont val="Calibri"/>
        <family val="1"/>
      </rPr>
      <t xml:space="preserve">Asam masak pohon,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</si>
  <si>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Asam payak, segar</t>
    </r>
  </si>
  <si>
    <r>
      <rPr>
        <sz val="8"/>
        <rFont val="Calibri"/>
        <family val="1"/>
      </rPr>
      <t>Bawang merah, segar</t>
    </r>
  </si>
  <si>
    <r>
      <rPr>
        <sz val="8"/>
        <rFont val="Calibri"/>
        <family val="1"/>
      </rPr>
      <t>Bawang putih, segar</t>
    </r>
  </si>
  <si>
    <r>
      <rPr>
        <sz val="8"/>
        <rFont val="Calibri"/>
        <family val="1"/>
      </rPr>
      <t>Boros kunci, segar</t>
    </r>
  </si>
  <si>
    <r>
      <rPr>
        <sz val="8"/>
        <rFont val="Calibri"/>
        <family val="1"/>
      </rPr>
      <t xml:space="preserve">Boros laja (lengkuas),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</si>
  <si>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 xml:space="preserve">Cabai gembor merah,
</t>
    </r>
    <r>
      <rPr>
        <sz val="8"/>
        <rFont val="Calibri"/>
        <family val="1"/>
      </rPr>
      <t>segar</t>
    </r>
  </si>
  <si>
    <r>
      <rPr>
        <sz val="8"/>
        <rFont val="Calibri"/>
        <family val="1"/>
      </rPr>
      <t>Cabai hijau, segar</t>
    </r>
  </si>
  <si>
    <r>
      <rPr>
        <sz val="8"/>
        <rFont val="Calibri"/>
        <family val="1"/>
      </rPr>
      <t>Cabai merah, kering</t>
    </r>
  </si>
  <si>
    <r>
      <rPr>
        <sz val="8"/>
        <rFont val="Calibri"/>
        <family val="1"/>
      </rPr>
      <t xml:space="preserve">1095
</t>
    </r>
    <r>
      <rPr>
        <sz val="8"/>
        <rFont val="Calibri"/>
        <family val="1"/>
      </rPr>
      <t>5</t>
    </r>
  </si>
  <si>
    <r>
      <rPr>
        <sz val="8"/>
        <rFont val="Calibri"/>
        <family val="1"/>
      </rPr>
      <t>Cabai merah, segar</t>
    </r>
  </si>
  <si>
    <r>
      <rPr>
        <sz val="8"/>
        <rFont val="Calibri"/>
        <family val="1"/>
      </rPr>
      <t>Cabai rawit, segar</t>
    </r>
  </si>
  <si>
    <r>
      <rPr>
        <sz val="8"/>
        <rFont val="Calibri"/>
        <family val="1"/>
      </rPr>
      <t xml:space="preserve">1105
</t>
    </r>
    <r>
      <rPr>
        <sz val="8"/>
        <rFont val="Calibri"/>
        <family val="1"/>
      </rPr>
      <t>0</t>
    </r>
  </si>
  <si>
    <r>
      <rPr>
        <sz val="8"/>
        <rFont val="Calibri"/>
        <family val="1"/>
      </rPr>
      <t>Cengkeh, kering</t>
    </r>
  </si>
  <si>
    <r>
      <rPr>
        <sz val="8"/>
        <rFont val="Calibri"/>
        <family val="1"/>
      </rPr>
      <t xml:space="preserve">200.
</t>
    </r>
    <r>
      <rPr>
        <sz val="8"/>
        <rFont val="Calibri"/>
        <family val="1"/>
      </rPr>
      <t>00</t>
    </r>
  </si>
  <si>
    <r>
      <rPr>
        <sz val="8"/>
        <rFont val="Calibri"/>
        <family val="1"/>
      </rPr>
      <t>Daun salam,  bubuk</t>
    </r>
  </si>
  <si>
    <r>
      <rPr>
        <sz val="8"/>
        <rFont val="Calibri"/>
        <family val="1"/>
      </rPr>
      <t>Jahe, segar</t>
    </r>
  </si>
  <si>
    <r>
      <rPr>
        <sz val="8"/>
        <rFont val="Calibri"/>
        <family val="1"/>
      </rPr>
      <t>Kemiri</t>
    </r>
  </si>
  <si>
    <r>
      <rPr>
        <sz val="8"/>
        <rFont val="Calibri"/>
        <family val="1"/>
      </rPr>
      <t>Ketumbar, kering</t>
    </r>
  </si>
  <si>
    <r>
      <rPr>
        <sz val="8"/>
        <rFont val="Calibri"/>
        <family val="1"/>
      </rPr>
      <t>Kluwek</t>
    </r>
  </si>
  <si>
    <r>
      <rPr>
        <sz val="8"/>
        <rFont val="Calibri"/>
        <family val="1"/>
      </rPr>
      <t>Kunyit, segar</t>
    </r>
  </si>
  <si>
    <r>
      <rPr>
        <sz val="8"/>
        <rFont val="Calibri"/>
        <family val="1"/>
      </rPr>
      <t>Merica, kering</t>
    </r>
  </si>
  <si>
    <r>
      <rPr>
        <sz val="8"/>
        <rFont val="Calibri"/>
        <family val="1"/>
      </rPr>
      <t>Pala, biji, kering</t>
    </r>
  </si>
  <si>
    <r>
      <rPr>
        <sz val="8"/>
        <rFont val="Calibri"/>
        <family val="1"/>
      </rPr>
      <t>Balichong</t>
    </r>
  </si>
  <si>
    <r>
      <rPr>
        <sz val="8"/>
        <rFont val="Calibri"/>
        <family val="1"/>
      </rPr>
      <t>Bekasam</t>
    </r>
  </si>
  <si>
    <r>
      <rPr>
        <sz val="8"/>
        <rFont val="Calibri"/>
        <family val="1"/>
      </rPr>
      <t>Bekasang</t>
    </r>
  </si>
  <si>
    <r>
      <rPr>
        <sz val="8"/>
        <rFont val="Calibri"/>
        <family val="1"/>
      </rPr>
      <t>Cuka</t>
    </r>
  </si>
  <si>
    <r>
      <rPr>
        <sz val="8"/>
        <rFont val="Calibri"/>
        <family val="1"/>
      </rPr>
      <t>Kecap</t>
    </r>
  </si>
  <si>
    <r>
      <rPr>
        <sz val="8"/>
        <rFont val="Calibri"/>
        <family val="1"/>
      </rPr>
      <t>Petis ikan</t>
    </r>
  </si>
  <si>
    <r>
      <rPr>
        <sz val="8"/>
        <rFont val="Calibri"/>
        <family val="1"/>
      </rPr>
      <t>Petis udang kering</t>
    </r>
  </si>
  <si>
    <r>
      <rPr>
        <sz val="8"/>
        <rFont val="Calibri"/>
        <family val="1"/>
      </rPr>
      <t xml:space="preserve">1199
</t>
    </r>
    <r>
      <rPr>
        <sz val="8"/>
        <rFont val="Calibri"/>
        <family val="1"/>
      </rPr>
      <t>8</t>
    </r>
  </si>
  <si>
    <r>
      <rPr>
        <sz val="8"/>
        <rFont val="Calibri"/>
        <family val="1"/>
      </rPr>
      <t>Petis udang pasta</t>
    </r>
  </si>
  <si>
    <r>
      <rPr>
        <sz val="8"/>
        <rFont val="Calibri"/>
        <family val="1"/>
      </rPr>
      <t>Saos tomat</t>
    </r>
  </si>
  <si>
    <r>
      <rPr>
        <sz val="8"/>
        <rFont val="Calibri"/>
        <family val="1"/>
      </rPr>
      <t>Tempoya</t>
    </r>
  </si>
  <si>
    <r>
      <rPr>
        <sz val="8"/>
        <rFont val="Calibri"/>
        <family val="1"/>
      </rPr>
      <t>Terasi</t>
    </r>
  </si>
  <si>
    <r>
      <rPr>
        <sz val="8"/>
        <rFont val="Calibri"/>
        <family val="1"/>
      </rPr>
      <t>Terasi dobo</t>
    </r>
  </si>
  <si>
    <r>
      <rPr>
        <sz val="8"/>
        <rFont val="Calibri"/>
        <family val="1"/>
      </rPr>
      <t>Terasi merah</t>
    </r>
  </si>
  <si>
    <r>
      <rPr>
        <sz val="8"/>
        <rFont val="Calibri"/>
        <family val="1"/>
      </rPr>
      <t xml:space="preserve">Kelapa muda, air,
</t>
    </r>
    <r>
      <rPr>
        <sz val="8"/>
        <rFont val="Calibri"/>
        <family val="1"/>
      </rPr>
      <t>segar</t>
    </r>
  </si>
  <si>
    <t>natrium</t>
  </si>
  <si>
    <t>kalium</t>
  </si>
  <si>
    <t>tembaga</t>
  </si>
  <si>
    <t>seng</t>
  </si>
  <si>
    <t>b-kar</t>
  </si>
  <si>
    <t>kar-tot</t>
  </si>
  <si>
    <t>rbflvn</t>
  </si>
  <si>
    <t>niasin</t>
  </si>
  <si>
    <t>nasi</t>
  </si>
  <si>
    <t>KH</t>
  </si>
  <si>
    <t>beras merah</t>
  </si>
  <si>
    <t>daun melinjo</t>
  </si>
  <si>
    <t>tempe</t>
  </si>
  <si>
    <t>buah</t>
  </si>
  <si>
    <t>mangga manalagi</t>
  </si>
  <si>
    <t>sawo</t>
  </si>
  <si>
    <t>TOTAL</t>
  </si>
  <si>
    <t>roti putih</t>
  </si>
  <si>
    <t>selingan sore</t>
  </si>
  <si>
    <t>margarin</t>
  </si>
  <si>
    <t>makan malam</t>
  </si>
  <si>
    <t>susu</t>
  </si>
  <si>
    <t>susu sapi</t>
  </si>
  <si>
    <t>GRAND TOTAL</t>
  </si>
  <si>
    <t>kacang panjang</t>
  </si>
  <si>
    <t>buah naga merah</t>
  </si>
  <si>
    <t>Menu</t>
  </si>
  <si>
    <t>Bahan makanan</t>
  </si>
  <si>
    <t>Berat</t>
  </si>
  <si>
    <t>Energi</t>
  </si>
  <si>
    <t>Protein</t>
  </si>
  <si>
    <t>Lemak</t>
  </si>
  <si>
    <t>Serat</t>
  </si>
  <si>
    <t>Kalsium</t>
  </si>
  <si>
    <t>Fosfor</t>
  </si>
  <si>
    <t>Zat besi</t>
  </si>
  <si>
    <t>Vitamin A</t>
  </si>
  <si>
    <t>Vitamin B1</t>
  </si>
  <si>
    <t>Vitamin C</t>
  </si>
  <si>
    <t>sayur asem jakarta</t>
  </si>
  <si>
    <t>melinjo</t>
  </si>
  <si>
    <t>kacang tanah</t>
  </si>
  <si>
    <t xml:space="preserve">jagung </t>
  </si>
  <si>
    <t>kecap</t>
  </si>
  <si>
    <t>ikan cakalang oseng</t>
  </si>
  <si>
    <t>ikan cakalang</t>
  </si>
  <si>
    <t>anggur</t>
  </si>
  <si>
    <t>yoghurt manggo</t>
  </si>
  <si>
    <t>yoghurt</t>
  </si>
  <si>
    <t>madu</t>
  </si>
  <si>
    <t>sandwich fruit</t>
  </si>
  <si>
    <t>pisang raja</t>
  </si>
  <si>
    <t>BUBUR SARING</t>
  </si>
  <si>
    <t>BERAS</t>
  </si>
  <si>
    <t>UDANG</t>
  </si>
  <si>
    <t>TELUR AYAM</t>
  </si>
  <si>
    <t>TAHU</t>
  </si>
  <si>
    <t>TOMAT</t>
  </si>
  <si>
    <t>DAUN KATUK</t>
  </si>
  <si>
    <t>WORTEL</t>
  </si>
  <si>
    <t>TOTA L/ 6X PEMBERIAN</t>
  </si>
  <si>
    <t>TOTAL / 1X PEMBERIAN</t>
  </si>
  <si>
    <t>JERUK MANIS</t>
  </si>
  <si>
    <t>SARI BUAH PAGI (07.00)</t>
  </si>
  <si>
    <t>SARI BUAH SIANG (12.00)</t>
  </si>
  <si>
    <t>SUSU SKIM (18.00)</t>
  </si>
  <si>
    <t>SEMANGKA</t>
  </si>
  <si>
    <t>SUSU SKIM</t>
  </si>
  <si>
    <t>Beras</t>
  </si>
  <si>
    <t>Ikan salem</t>
  </si>
  <si>
    <t>Sayur sop tahu</t>
  </si>
  <si>
    <t>Tahu</t>
  </si>
  <si>
    <t>Wortel</t>
  </si>
  <si>
    <t>Buncis</t>
  </si>
  <si>
    <t>Kentang</t>
  </si>
  <si>
    <t>Buah</t>
  </si>
  <si>
    <t>Mangga</t>
  </si>
  <si>
    <t>Talam ubi ungu lumer</t>
  </si>
  <si>
    <t>Ubi ungu</t>
  </si>
  <si>
    <t>Tepung beras</t>
  </si>
  <si>
    <t>Gula pasir</t>
  </si>
  <si>
    <t>Nasi tim</t>
  </si>
  <si>
    <t>Sup telur puyuh</t>
  </si>
  <si>
    <t>Telur puyuh</t>
  </si>
  <si>
    <t>Kacang kapri</t>
  </si>
  <si>
    <t>Sate tahu lilit manis</t>
  </si>
  <si>
    <t>Kecap</t>
  </si>
  <si>
    <t>Smoothies berry</t>
  </si>
  <si>
    <t>Pisang ambon</t>
  </si>
  <si>
    <t>Blueberry</t>
  </si>
  <si>
    <t>Strawberry</t>
  </si>
  <si>
    <t>Nagasari hunkwee</t>
  </si>
  <si>
    <t>Tepung hunkwee</t>
  </si>
  <si>
    <t>Pisang kepok</t>
  </si>
  <si>
    <t>Bubur</t>
  </si>
  <si>
    <t>beras</t>
  </si>
  <si>
    <t>Tempe bacem</t>
  </si>
  <si>
    <t>Pindang tengggiri</t>
  </si>
  <si>
    <t>ikan tenggiri</t>
  </si>
  <si>
    <t>labu siam</t>
  </si>
  <si>
    <t>jeruk manis</t>
  </si>
  <si>
    <t>Setup roti</t>
  </si>
  <si>
    <t>roti tawar</t>
  </si>
  <si>
    <t>susu skim</t>
  </si>
  <si>
    <t>tepung maizena</t>
  </si>
  <si>
    <t>keju</t>
  </si>
  <si>
    <t>Makan Pagi</t>
  </si>
  <si>
    <t>Selingan Pagi</t>
  </si>
  <si>
    <t>Makan Siang</t>
  </si>
  <si>
    <t>Selingan Sore</t>
  </si>
  <si>
    <t>Susu skim</t>
  </si>
  <si>
    <t>Makan Malam</t>
  </si>
  <si>
    <t>Selingan Malam</t>
  </si>
  <si>
    <t>Nasi  
Ikan bumbu kuning</t>
  </si>
  <si>
    <t>ENERGI</t>
  </si>
  <si>
    <t>PROTEIN</t>
  </si>
  <si>
    <t>LEMAK</t>
  </si>
  <si>
    <t>SERAT</t>
  </si>
  <si>
    <t>KALSIUM</t>
  </si>
  <si>
    <t>FOSFOR</t>
  </si>
  <si>
    <t>BESI</t>
  </si>
  <si>
    <t>NATRIUM</t>
  </si>
  <si>
    <t>KALIUM</t>
  </si>
  <si>
    <t>TEMBAGA</t>
  </si>
  <si>
    <t>SENG</t>
  </si>
  <si>
    <t>RETINOL</t>
  </si>
  <si>
    <t>B-KAR</t>
  </si>
  <si>
    <t>KAR -TOTAL</t>
  </si>
  <si>
    <t>THIAMIN</t>
  </si>
  <si>
    <t>RIBOFLAVIN</t>
  </si>
  <si>
    <t>NIASIN</t>
  </si>
  <si>
    <t>VIT_C</t>
  </si>
  <si>
    <t>berat</t>
  </si>
  <si>
    <t>bahan</t>
  </si>
  <si>
    <t>slem</t>
  </si>
  <si>
    <t>kelor</t>
  </si>
  <si>
    <t>telok</t>
  </si>
  <si>
    <t>tapioka</t>
  </si>
  <si>
    <t>tepung wortel</t>
  </si>
  <si>
    <t>minyak</t>
  </si>
  <si>
    <t>ikan salem</t>
  </si>
  <si>
    <t>F1</t>
  </si>
  <si>
    <t>F2</t>
  </si>
  <si>
    <t>F3</t>
  </si>
  <si>
    <t>X</t>
  </si>
  <si>
    <t>TKPI</t>
  </si>
  <si>
    <t>BUTUH</t>
  </si>
  <si>
    <t>total</t>
  </si>
  <si>
    <t>2 porsi</t>
  </si>
  <si>
    <t>keb</t>
  </si>
  <si>
    <t>prsen</t>
  </si>
  <si>
    <t>prsn</t>
  </si>
  <si>
    <t>NAMA BAHAN</t>
  </si>
  <si>
    <t>(Kal)</t>
  </si>
  <si>
    <t>(g)</t>
  </si>
  <si>
    <t>(mg)</t>
  </si>
  <si>
    <t>(mcg)</t>
  </si>
  <si>
    <t>IKAN NILA</t>
  </si>
  <si>
    <t>SANTAN</t>
  </si>
  <si>
    <t>MINYAK</t>
  </si>
  <si>
    <t>NASI</t>
  </si>
  <si>
    <t>BERAT</t>
  </si>
  <si>
    <t>TAHU PUTIH</t>
  </si>
  <si>
    <t>TELUR</t>
  </si>
  <si>
    <t>TOTAL 1 RESEP</t>
  </si>
  <si>
    <t>PISANG AMBON</t>
  </si>
  <si>
    <t>TOTAL 2 PORSI</t>
  </si>
  <si>
    <t>ANALISIS ZAT GIZI MAKAN SIANG GIZI SEIMBANG BALITA USIA 2-5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</si>
</sst>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8"/>
      <name val="Calibri"/>
      <family val="2"/>
    </font>
    <font>
      <b/>
      <sz val="6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6.5"/>
      <color rgb="FF000000"/>
      <name val="Calibri"/>
      <family val="2"/>
    </font>
    <font>
      <sz val="11"/>
      <color rgb="FF5A5A5A"/>
      <name val="Calibri"/>
      <family val="2"/>
    </font>
    <font>
      <b/>
      <sz val="8"/>
      <name val="Calibri"/>
      <family val="1"/>
    </font>
    <font>
      <b/>
      <sz val="6"/>
      <name val="Calibri"/>
      <family val="1"/>
    </font>
    <font>
      <sz val="8"/>
      <name val="Calibri"/>
      <family val="1"/>
    </font>
    <font>
      <sz val="7.5"/>
      <name val="Calibri"/>
      <family val="1"/>
    </font>
    <font>
      <sz val="7"/>
      <name val="Calibri"/>
      <family val="1"/>
    </font>
    <font>
      <sz val="6.5"/>
      <name val="Calibri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C2D59B"/>
      </patternFill>
    </fill>
    <fill>
      <patternFill patternType="solid">
        <fgColor rgb="FF4F6128"/>
      </patternFill>
    </fill>
    <fill>
      <patternFill patternType="solid">
        <fgColor rgb="FFCCEBFF"/>
      </patternFill>
    </fill>
    <fill>
      <patternFill patternType="solid">
        <fgColor rgb="FFD2EAF1"/>
        <bgColor indexed="64"/>
      </patternFill>
    </fill>
  </fills>
  <borders count="23">
    <border>
      <left/>
      <right/>
      <top/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 style="thin">
        <color rgb="FF4F6128"/>
      </right>
      <top style="thin">
        <color rgb="FF4F6128"/>
      </top>
      <bottom/>
      <diagonal/>
    </border>
    <border>
      <left style="thin">
        <color rgb="FF4F6128"/>
      </left>
      <right style="thin">
        <color rgb="FF4F6128"/>
      </right>
      <top/>
      <bottom/>
      <diagonal/>
    </border>
    <border>
      <left style="thin">
        <color rgb="FF4F6128"/>
      </left>
      <right style="thin">
        <color rgb="FF4F6128"/>
      </right>
      <top/>
      <bottom style="thin">
        <color rgb="FF4F6128"/>
      </bottom>
      <diagonal/>
    </border>
    <border>
      <left/>
      <right/>
      <top style="thin">
        <color rgb="FF4F6128"/>
      </top>
      <bottom style="thin">
        <color rgb="FF4F6128"/>
      </bottom>
      <diagonal/>
    </border>
    <border>
      <left/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000000"/>
      </bottom>
      <diagonal/>
    </border>
    <border>
      <left style="thin">
        <color rgb="FF4F6128"/>
      </left>
      <right style="thin">
        <color rgb="FF4F6128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F6128"/>
      </left>
      <right/>
      <top/>
      <bottom style="thin">
        <color rgb="FF4F6128"/>
      </bottom>
      <diagonal/>
    </border>
    <border>
      <left/>
      <right/>
      <top/>
      <bottom style="thin">
        <color rgb="FF4F6128"/>
      </bottom>
      <diagonal/>
    </border>
    <border>
      <left/>
      <right style="thin">
        <color rgb="FF4F6128"/>
      </right>
      <top/>
      <bottom style="thin">
        <color rgb="FF4F6128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 style="thick">
        <color rgb="FF4BACC6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textRotation="90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right" vertical="top" wrapText="1" indent="1"/>
    </xf>
    <xf numFmtId="0" fontId="3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left" vertical="top" shrinkToFit="1"/>
    </xf>
    <xf numFmtId="1" fontId="5" fillId="0" borderId="1" xfId="0" applyNumberFormat="1" applyFont="1" applyBorder="1" applyAlignment="1">
      <alignment horizontal="left" vertical="top" indent="1" shrinkToFit="1"/>
    </xf>
    <xf numFmtId="1" fontId="5" fillId="0" borderId="1" xfId="0" applyNumberFormat="1" applyFont="1" applyBorder="1" applyAlignment="1">
      <alignment horizontal="right" vertical="top" indent="1" shrinkToFit="1"/>
    </xf>
    <xf numFmtId="164" fontId="5" fillId="0" borderId="1" xfId="0" applyNumberFormat="1" applyFont="1" applyBorder="1" applyAlignment="1">
      <alignment horizontal="right" vertical="top" shrinkToFit="1"/>
    </xf>
    <xf numFmtId="164" fontId="5" fillId="0" borderId="1" xfId="0" applyNumberFormat="1" applyFont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right" vertical="top" indent="2" shrinkToFit="1"/>
    </xf>
    <xf numFmtId="2" fontId="5" fillId="4" borderId="1" xfId="0" applyNumberFormat="1" applyFont="1" applyFill="1" applyBorder="1" applyAlignment="1">
      <alignment horizontal="left" vertical="top" indent="1" shrinkToFit="1"/>
    </xf>
    <xf numFmtId="164" fontId="5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left" vertical="top" indent="1" shrinkToFit="1"/>
    </xf>
    <xf numFmtId="164" fontId="5" fillId="4" borderId="1" xfId="0" applyNumberFormat="1" applyFont="1" applyFill="1" applyBorder="1" applyAlignment="1">
      <alignment horizontal="right" vertical="top" indent="1" shrinkToFit="1"/>
    </xf>
    <xf numFmtId="2" fontId="5" fillId="4" borderId="1" xfId="0" applyNumberFormat="1" applyFont="1" applyFill="1" applyBorder="1" applyAlignment="1">
      <alignment horizontal="center" vertical="top" shrinkToFit="1"/>
    </xf>
    <xf numFmtId="164" fontId="5" fillId="4" borderId="1" xfId="0" applyNumberFormat="1" applyFont="1" applyFill="1" applyBorder="1" applyAlignment="1">
      <alignment horizontal="left" vertical="top" shrinkToFit="1"/>
    </xf>
    <xf numFmtId="0" fontId="0" fillId="0" borderId="1" xfId="0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center" vertical="top" shrinkToFit="1"/>
    </xf>
    <xf numFmtId="164" fontId="5" fillId="4" borderId="1" xfId="0" applyNumberFormat="1" applyFont="1" applyFill="1" applyBorder="1" applyAlignment="1">
      <alignment horizontal="left" vertical="top" indent="1" shrinkToFit="1"/>
    </xf>
    <xf numFmtId="0" fontId="0" fillId="0" borderId="1" xfId="0" applyBorder="1" applyAlignment="1">
      <alignment horizontal="left" wrapText="1"/>
    </xf>
    <xf numFmtId="164" fontId="5" fillId="4" borderId="1" xfId="0" applyNumberFormat="1" applyFont="1" applyFill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left" vertical="top" indent="1" shrinkToFi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 indent="1"/>
    </xf>
    <xf numFmtId="1" fontId="6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 wrapText="1" indent="1"/>
    </xf>
    <xf numFmtId="164" fontId="7" fillId="0" borderId="1" xfId="0" applyNumberFormat="1" applyFont="1" applyBorder="1" applyAlignment="1">
      <alignment horizontal="center" vertical="top" shrinkToFit="1"/>
    </xf>
    <xf numFmtId="164" fontId="7" fillId="0" borderId="1" xfId="0" applyNumberFormat="1" applyFont="1" applyBorder="1" applyAlignment="1">
      <alignment horizontal="left" vertical="top" shrinkToFit="1"/>
    </xf>
    <xf numFmtId="164" fontId="7" fillId="4" borderId="1" xfId="0" applyNumberFormat="1" applyFont="1" applyFill="1" applyBorder="1" applyAlignment="1">
      <alignment horizontal="left" vertical="top" shrinkToFit="1"/>
    </xf>
    <xf numFmtId="1" fontId="5" fillId="0" borderId="1" xfId="0" applyNumberFormat="1" applyFont="1" applyBorder="1" applyAlignment="1">
      <alignment horizontal="left" vertical="top" shrinkToFit="1"/>
    </xf>
    <xf numFmtId="1" fontId="5" fillId="4" borderId="1" xfId="0" applyNumberFormat="1" applyFont="1" applyFill="1" applyBorder="1" applyAlignment="1">
      <alignment horizontal="left" vertical="top" shrinkToFit="1"/>
    </xf>
    <xf numFmtId="164" fontId="7" fillId="0" borderId="1" xfId="0" applyNumberFormat="1" applyFont="1" applyBorder="1" applyAlignment="1">
      <alignment horizontal="right" vertical="top" shrinkToFit="1"/>
    </xf>
    <xf numFmtId="2" fontId="5" fillId="0" borderId="1" xfId="0" applyNumberFormat="1" applyFont="1" applyBorder="1" applyAlignment="1">
      <alignment horizontal="right" vertical="top" indent="1" shrinkToFit="1"/>
    </xf>
    <xf numFmtId="164" fontId="7" fillId="4" borderId="1" xfId="0" applyNumberFormat="1" applyFont="1" applyFill="1" applyBorder="1" applyAlignment="1">
      <alignment horizontal="right" vertical="top" shrinkToFit="1"/>
    </xf>
    <xf numFmtId="2" fontId="5" fillId="4" borderId="1" xfId="0" applyNumberFormat="1" applyFont="1" applyFill="1" applyBorder="1" applyAlignment="1">
      <alignment horizontal="right" vertical="top" indent="1" shrinkToFit="1"/>
    </xf>
    <xf numFmtId="164" fontId="5" fillId="4" borderId="1" xfId="0" applyNumberFormat="1" applyFont="1" applyFill="1" applyBorder="1" applyAlignment="1">
      <alignment horizontal="right" vertical="top" shrinkToFit="1"/>
    </xf>
    <xf numFmtId="0" fontId="0" fillId="4" borderId="1" xfId="0" applyFill="1" applyBorder="1" applyAlignment="1">
      <alignment horizontal="center" vertical="top" wrapText="1"/>
    </xf>
    <xf numFmtId="164" fontId="7" fillId="4" borderId="1" xfId="0" applyNumberFormat="1" applyFont="1" applyFill="1" applyBorder="1" applyAlignment="1">
      <alignment horizontal="center" vertical="top" shrinkToFit="1"/>
    </xf>
    <xf numFmtId="1" fontId="9" fillId="0" borderId="1" xfId="0" applyNumberFormat="1" applyFont="1" applyBorder="1" applyAlignment="1">
      <alignment horizontal="right" vertical="top" shrinkToFit="1"/>
    </xf>
    <xf numFmtId="164" fontId="7" fillId="0" borderId="1" xfId="0" applyNumberFormat="1" applyFont="1" applyBorder="1" applyAlignment="1">
      <alignment horizontal="right" vertical="top" indent="1" shrinkToFit="1"/>
    </xf>
    <xf numFmtId="164" fontId="9" fillId="4" borderId="1" xfId="0" applyNumberFormat="1" applyFont="1" applyFill="1" applyBorder="1" applyAlignment="1">
      <alignment horizontal="right" vertical="top" shrinkToFit="1"/>
    </xf>
    <xf numFmtId="1" fontId="9" fillId="0" borderId="1" xfId="0" applyNumberFormat="1" applyFont="1" applyBorder="1" applyAlignment="1">
      <alignment horizontal="center" vertical="top" shrinkToFit="1"/>
    </xf>
    <xf numFmtId="1" fontId="9" fillId="4" borderId="1" xfId="0" applyNumberFormat="1" applyFont="1" applyFill="1" applyBorder="1" applyAlignment="1">
      <alignment horizontal="center" vertical="top" shrinkToFit="1"/>
    </xf>
    <xf numFmtId="164" fontId="9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right" vertical="top" shrinkToFit="1"/>
    </xf>
    <xf numFmtId="164" fontId="9" fillId="0" borderId="1" xfId="0" applyNumberFormat="1" applyFont="1" applyBorder="1" applyAlignment="1">
      <alignment horizontal="left" vertical="center" shrinkToFit="1"/>
    </xf>
    <xf numFmtId="164" fontId="9" fillId="0" borderId="1" xfId="0" applyNumberFormat="1" applyFont="1" applyBorder="1" applyAlignment="1">
      <alignment horizontal="right" vertical="center" shrinkToFit="1"/>
    </xf>
    <xf numFmtId="2" fontId="8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center" shrinkToFit="1"/>
    </xf>
    <xf numFmtId="1" fontId="5" fillId="4" borderId="1" xfId="0" applyNumberFormat="1" applyFont="1" applyFill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center" vertical="top" shrinkToFit="1"/>
    </xf>
    <xf numFmtId="2" fontId="7" fillId="4" borderId="1" xfId="0" applyNumberFormat="1" applyFont="1" applyFill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top" shrinkToFit="1"/>
    </xf>
    <xf numFmtId="1" fontId="9" fillId="0" borderId="1" xfId="0" applyNumberFormat="1" applyFont="1" applyBorder="1" applyAlignment="1">
      <alignment horizontal="center" vertical="center" shrinkToFit="1"/>
    </xf>
    <xf numFmtId="164" fontId="10" fillId="0" borderId="1" xfId="0" applyNumberFormat="1" applyFont="1" applyBorder="1" applyAlignment="1">
      <alignment horizontal="left" vertical="top" shrinkToFi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top" wrapText="1" indent="1"/>
    </xf>
    <xf numFmtId="0" fontId="3" fillId="2" borderId="7" xfId="0" applyFont="1" applyFill="1" applyBorder="1" applyAlignment="1">
      <alignment horizontal="right" vertical="top" wrapText="1" inden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1" fontId="5" fillId="0" borderId="9" xfId="0" applyNumberFormat="1" applyFont="1" applyBorder="1" applyAlignment="1">
      <alignment horizontal="left" vertical="top" indent="1" shrinkToFit="1"/>
    </xf>
    <xf numFmtId="164" fontId="5" fillId="0" borderId="9" xfId="0" applyNumberFormat="1" applyFont="1" applyBorder="1" applyAlignment="1">
      <alignment horizontal="left" vertical="top" indent="1" shrinkToFit="1"/>
    </xf>
    <xf numFmtId="164" fontId="5" fillId="4" borderId="9" xfId="0" applyNumberFormat="1" applyFont="1" applyFill="1" applyBorder="1" applyAlignment="1">
      <alignment horizontal="center" vertical="top" shrinkToFit="1"/>
    </xf>
    <xf numFmtId="1" fontId="5" fillId="0" borderId="9" xfId="0" applyNumberFormat="1" applyFont="1" applyBorder="1" applyAlignment="1">
      <alignment horizontal="center" vertical="top" shrinkToFit="1"/>
    </xf>
    <xf numFmtId="1" fontId="5" fillId="0" borderId="9" xfId="0" applyNumberFormat="1" applyFont="1" applyBorder="1" applyAlignment="1">
      <alignment horizontal="right" vertical="top" indent="1" shrinkToFit="1"/>
    </xf>
    <xf numFmtId="1" fontId="5" fillId="4" borderId="9" xfId="0" applyNumberFormat="1" applyFont="1" applyFill="1" applyBorder="1" applyAlignment="1">
      <alignment horizontal="right" vertical="top" indent="1" shrinkToFit="1"/>
    </xf>
    <xf numFmtId="2" fontId="5" fillId="4" borderId="9" xfId="0" applyNumberFormat="1" applyFont="1" applyFill="1" applyBorder="1" applyAlignment="1">
      <alignment horizontal="left" vertical="top" indent="1" shrinkToFit="1"/>
    </xf>
    <xf numFmtId="164" fontId="5" fillId="4" borderId="9" xfId="0" applyNumberFormat="1" applyFont="1" applyFill="1" applyBorder="1" applyAlignment="1">
      <alignment horizontal="left" vertical="top" indent="1" shrinkToFit="1"/>
    </xf>
    <xf numFmtId="1" fontId="5" fillId="4" borderId="9" xfId="0" applyNumberFormat="1" applyFont="1" applyFill="1" applyBorder="1" applyAlignment="1">
      <alignment horizontal="center" vertical="top" shrinkToFit="1"/>
    </xf>
    <xf numFmtId="0" fontId="0" fillId="0" borderId="9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20" fillId="5" borderId="1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top"/>
    </xf>
    <xf numFmtId="0" fontId="19" fillId="5" borderId="14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9" fontId="0" fillId="0" borderId="0" xfId="1" applyFont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 indent="43"/>
    </xf>
    <xf numFmtId="0" fontId="1" fillId="0" borderId="0" xfId="0" applyFont="1" applyAlignment="1">
      <alignment horizontal="left" vertical="top" wrapText="1" indent="4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18" fillId="0" borderId="19" xfId="0" applyFont="1" applyBorder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9" fillId="5" borderId="18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 indent="3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2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workbookViewId="0">
      <selection activeCell="B21" sqref="B21"/>
    </sheetView>
  </sheetViews>
  <sheetFormatPr defaultRowHeight="12.75" x14ac:dyDescent="0.2"/>
  <cols>
    <col min="1" max="1" width="19.83203125" customWidth="1"/>
    <col min="2" max="2" width="6.33203125" customWidth="1"/>
    <col min="3" max="4" width="6.6640625" customWidth="1"/>
    <col min="5" max="5" width="6.33203125" customWidth="1"/>
    <col min="6" max="6" width="6.6640625" customWidth="1"/>
    <col min="7" max="7" width="6" customWidth="1"/>
    <col min="8" max="8" width="6.1640625" customWidth="1"/>
    <col min="9" max="9" width="5.33203125" customWidth="1"/>
    <col min="10" max="10" width="6.33203125" customWidth="1"/>
    <col min="11" max="11" width="8" customWidth="1"/>
    <col min="12" max="12" width="6.6640625" customWidth="1"/>
    <col min="13" max="13" width="5.1640625" customWidth="1"/>
    <col min="14" max="14" width="6.1640625" customWidth="1"/>
    <col min="15" max="15" width="6.33203125" customWidth="1"/>
    <col min="16" max="16" width="7.1640625" customWidth="1"/>
    <col min="17" max="18" width="6.6640625" customWidth="1"/>
    <col min="19" max="19" width="5.6640625" customWidth="1"/>
    <col min="20" max="20" width="5.1640625" customWidth="1"/>
    <col min="21" max="21" width="6.6640625" customWidth="1"/>
    <col min="22" max="22" width="6.33203125" customWidth="1"/>
  </cols>
  <sheetData>
    <row r="1" spans="1:22" ht="18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12" customHeight="1" x14ac:dyDescent="0.2">
      <c r="A3" s="106" t="s">
        <v>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 t="s">
        <v>1</v>
      </c>
    </row>
    <row r="4" spans="1:22" ht="52.35" customHeight="1" x14ac:dyDescent="0.2">
      <c r="A4" s="107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11"/>
    </row>
    <row r="5" spans="1:22" ht="9.75" customHeight="1" x14ac:dyDescent="0.2">
      <c r="A5" s="108"/>
      <c r="B5" s="2" t="s">
        <v>22</v>
      </c>
      <c r="C5" s="2" t="s">
        <v>21</v>
      </c>
      <c r="D5" s="2" t="s">
        <v>21</v>
      </c>
      <c r="E5" s="2" t="s">
        <v>21</v>
      </c>
      <c r="F5" s="2" t="s">
        <v>21</v>
      </c>
      <c r="G5" s="3" t="s">
        <v>23</v>
      </c>
      <c r="H5" s="4" t="s">
        <v>23</v>
      </c>
      <c r="I5" s="5" t="s">
        <v>23</v>
      </c>
      <c r="J5" s="4" t="s">
        <v>23</v>
      </c>
      <c r="K5" s="4" t="s">
        <v>23</v>
      </c>
      <c r="L5" s="2" t="s">
        <v>23</v>
      </c>
      <c r="M5" s="6" t="s">
        <v>23</v>
      </c>
      <c r="N5" s="2" t="s">
        <v>24</v>
      </c>
      <c r="O5" s="2" t="s">
        <v>24</v>
      </c>
      <c r="P5" s="4" t="s">
        <v>24</v>
      </c>
      <c r="Q5" s="2" t="s">
        <v>23</v>
      </c>
      <c r="R5" s="3" t="s">
        <v>23</v>
      </c>
      <c r="S5" s="6" t="s">
        <v>23</v>
      </c>
      <c r="T5" s="5" t="s">
        <v>23</v>
      </c>
      <c r="U5" s="112"/>
    </row>
    <row r="6" spans="1:22" ht="15.6" customHeight="1" x14ac:dyDescent="0.2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1:22" ht="15.6" customHeight="1" x14ac:dyDescent="0.2">
      <c r="A7" s="7" t="s">
        <v>25</v>
      </c>
      <c r="B7" s="9">
        <v>357</v>
      </c>
      <c r="C7" s="8">
        <v>8.4</v>
      </c>
      <c r="D7" s="8">
        <v>1.7</v>
      </c>
      <c r="E7" s="8">
        <v>77.099999999999994</v>
      </c>
      <c r="F7" s="8">
        <v>0.2</v>
      </c>
      <c r="G7" s="11">
        <v>147</v>
      </c>
      <c r="H7" s="12">
        <v>81</v>
      </c>
      <c r="I7" s="13">
        <v>1.8</v>
      </c>
      <c r="J7" s="12">
        <v>27</v>
      </c>
      <c r="K7" s="14">
        <v>71</v>
      </c>
      <c r="L7" s="15">
        <v>0.1</v>
      </c>
      <c r="M7" s="10">
        <v>0.5</v>
      </c>
      <c r="N7" s="9">
        <v>0</v>
      </c>
      <c r="O7" s="9">
        <v>0</v>
      </c>
      <c r="P7" s="16">
        <v>0</v>
      </c>
      <c r="Q7" s="15">
        <v>0.2</v>
      </c>
      <c r="R7" s="17">
        <v>0.08</v>
      </c>
      <c r="S7" s="18">
        <v>2.6</v>
      </c>
      <c r="T7" s="12">
        <v>0</v>
      </c>
      <c r="U7" s="9">
        <v>100</v>
      </c>
    </row>
    <row r="8" spans="1:22" ht="24" customHeight="1" x14ac:dyDescent="0.2">
      <c r="A8" s="19" t="s">
        <v>26</v>
      </c>
      <c r="B8" s="9">
        <v>369</v>
      </c>
      <c r="C8" s="8">
        <v>9.5</v>
      </c>
      <c r="D8" s="8">
        <v>1.4</v>
      </c>
      <c r="E8" s="8">
        <v>77.099999999999994</v>
      </c>
      <c r="F8" s="8">
        <v>0.4</v>
      </c>
      <c r="G8" s="11">
        <v>68</v>
      </c>
      <c r="H8" s="12">
        <v>171</v>
      </c>
      <c r="I8" s="13">
        <v>1.4</v>
      </c>
      <c r="J8" s="20">
        <v>34</v>
      </c>
      <c r="K8" s="14">
        <v>0</v>
      </c>
      <c r="L8" s="15">
        <v>0</v>
      </c>
      <c r="M8" s="10">
        <v>0</v>
      </c>
      <c r="N8" s="9">
        <v>0</v>
      </c>
      <c r="O8" s="9">
        <v>0</v>
      </c>
      <c r="P8" s="16">
        <v>0</v>
      </c>
      <c r="Q8" s="15">
        <v>0.26</v>
      </c>
      <c r="R8" s="21">
        <v>0</v>
      </c>
      <c r="S8" s="18">
        <v>0</v>
      </c>
      <c r="T8" s="12">
        <v>0</v>
      </c>
      <c r="U8" s="9">
        <v>100</v>
      </c>
    </row>
    <row r="9" spans="1:22" ht="24" customHeight="1" x14ac:dyDescent="0.2">
      <c r="A9" s="19" t="s">
        <v>27</v>
      </c>
      <c r="B9" s="9">
        <v>357</v>
      </c>
      <c r="C9" s="8">
        <v>8.4</v>
      </c>
      <c r="D9" s="8">
        <v>1.7</v>
      </c>
      <c r="E9" s="8">
        <v>77.099999999999994</v>
      </c>
      <c r="F9" s="8">
        <v>0.2</v>
      </c>
      <c r="G9" s="11">
        <v>147</v>
      </c>
      <c r="H9" s="12">
        <v>81</v>
      </c>
      <c r="I9" s="13">
        <v>1.8</v>
      </c>
      <c r="J9" s="20">
        <v>34</v>
      </c>
      <c r="K9" s="22">
        <v>112.9</v>
      </c>
      <c r="L9" s="23">
        <v>0.14000000000000001</v>
      </c>
      <c r="M9" s="24">
        <v>0.1</v>
      </c>
      <c r="N9" s="25"/>
      <c r="O9" s="26">
        <v>0</v>
      </c>
      <c r="P9" s="12">
        <v>80</v>
      </c>
      <c r="Q9" s="15">
        <v>0.2</v>
      </c>
      <c r="R9" s="17">
        <v>0.02</v>
      </c>
      <c r="S9" s="27">
        <v>1.5</v>
      </c>
      <c r="T9" s="12">
        <v>0</v>
      </c>
      <c r="U9" s="9">
        <v>100</v>
      </c>
    </row>
    <row r="10" spans="1:22" ht="15.6" customHeight="1" x14ac:dyDescent="0.2">
      <c r="A10" s="7" t="s">
        <v>28</v>
      </c>
      <c r="B10" s="9">
        <v>351</v>
      </c>
      <c r="C10" s="8">
        <v>8</v>
      </c>
      <c r="D10" s="8">
        <v>1.3</v>
      </c>
      <c r="E10" s="8">
        <v>76.900000000000006</v>
      </c>
      <c r="F10" s="8">
        <v>20.100000000000001</v>
      </c>
      <c r="G10" s="11">
        <v>6</v>
      </c>
      <c r="H10" s="12">
        <v>198</v>
      </c>
      <c r="I10" s="13">
        <v>0.1</v>
      </c>
      <c r="J10" s="12">
        <v>15</v>
      </c>
      <c r="K10" s="14">
        <v>105</v>
      </c>
      <c r="L10" s="15">
        <v>0.1</v>
      </c>
      <c r="M10" s="10">
        <v>1.6</v>
      </c>
      <c r="N10" s="9">
        <v>0</v>
      </c>
      <c r="O10" s="9">
        <v>0</v>
      </c>
      <c r="P10" s="16">
        <v>0</v>
      </c>
      <c r="Q10" s="15">
        <v>0.21</v>
      </c>
      <c r="R10" s="21">
        <v>0.06</v>
      </c>
      <c r="S10" s="18">
        <v>0</v>
      </c>
      <c r="T10" s="12">
        <v>0</v>
      </c>
      <c r="U10" s="9">
        <v>100</v>
      </c>
    </row>
    <row r="11" spans="1:22" ht="23.1" customHeight="1" x14ac:dyDescent="0.2">
      <c r="A11" s="7" t="s">
        <v>29</v>
      </c>
      <c r="B11" s="9">
        <v>358</v>
      </c>
      <c r="C11" s="8">
        <v>5.5</v>
      </c>
      <c r="D11" s="8">
        <v>0.1</v>
      </c>
      <c r="E11" s="8">
        <v>82.7</v>
      </c>
      <c r="F11" s="8">
        <v>10</v>
      </c>
      <c r="G11" s="11">
        <v>20</v>
      </c>
      <c r="H11" s="12">
        <v>90</v>
      </c>
      <c r="I11" s="13">
        <v>1.4</v>
      </c>
      <c r="J11" s="12">
        <v>1</v>
      </c>
      <c r="K11" s="14">
        <v>80</v>
      </c>
      <c r="L11" s="15">
        <v>0.1</v>
      </c>
      <c r="M11" s="10">
        <v>4.0999999999999996</v>
      </c>
      <c r="N11" s="25"/>
      <c r="O11" s="9">
        <v>641</v>
      </c>
      <c r="P11" s="25"/>
      <c r="Q11" s="15">
        <v>0.12</v>
      </c>
      <c r="R11" s="21">
        <v>0.08</v>
      </c>
      <c r="S11" s="18">
        <v>1</v>
      </c>
      <c r="T11" s="12">
        <v>3</v>
      </c>
      <c r="U11" s="9">
        <v>100</v>
      </c>
    </row>
    <row r="12" spans="1:22" ht="24" customHeight="1" x14ac:dyDescent="0.2">
      <c r="A12" s="19" t="s">
        <v>30</v>
      </c>
      <c r="B12" s="9">
        <v>307</v>
      </c>
      <c r="C12" s="8">
        <v>4.8</v>
      </c>
      <c r="D12" s="8">
        <v>0.1</v>
      </c>
      <c r="E12" s="8">
        <v>71.8</v>
      </c>
      <c r="F12" s="8">
        <v>10</v>
      </c>
      <c r="G12" s="11">
        <v>17</v>
      </c>
      <c r="H12" s="12">
        <v>78</v>
      </c>
      <c r="I12" s="13">
        <v>1.2</v>
      </c>
      <c r="J12" s="12">
        <v>1</v>
      </c>
      <c r="K12" s="14">
        <v>70</v>
      </c>
      <c r="L12" s="15">
        <v>0.1</v>
      </c>
      <c r="M12" s="10">
        <v>3.5</v>
      </c>
      <c r="N12" s="25"/>
      <c r="O12" s="9">
        <v>301</v>
      </c>
      <c r="P12" s="25"/>
      <c r="Q12" s="15">
        <v>0.15</v>
      </c>
      <c r="R12" s="21">
        <v>7.0000000000000007E-2</v>
      </c>
      <c r="S12" s="18">
        <v>0.9</v>
      </c>
      <c r="T12" s="12">
        <v>0</v>
      </c>
      <c r="U12" s="9">
        <v>100</v>
      </c>
    </row>
    <row r="13" spans="1:22" ht="23.1" customHeight="1" x14ac:dyDescent="0.2">
      <c r="A13" s="7" t="s">
        <v>31</v>
      </c>
      <c r="B13" s="9">
        <v>360</v>
      </c>
      <c r="C13" s="8">
        <v>8</v>
      </c>
      <c r="D13" s="8">
        <v>2.2999999999999998</v>
      </c>
      <c r="E13" s="8">
        <v>74.5</v>
      </c>
      <c r="F13" s="8">
        <v>1</v>
      </c>
      <c r="G13" s="11">
        <v>10</v>
      </c>
      <c r="H13" s="12">
        <v>347</v>
      </c>
      <c r="I13" s="13">
        <v>6.2</v>
      </c>
      <c r="J13" s="12">
        <v>11</v>
      </c>
      <c r="K13" s="14">
        <v>288</v>
      </c>
      <c r="L13" s="23">
        <v>0.28000000000000003</v>
      </c>
      <c r="M13" s="24">
        <v>2.2000000000000002</v>
      </c>
      <c r="N13" s="9">
        <v>0</v>
      </c>
      <c r="O13" s="9">
        <v>0</v>
      </c>
      <c r="P13" s="16">
        <v>0</v>
      </c>
      <c r="Q13" s="15">
        <v>0.24</v>
      </c>
      <c r="R13" s="17">
        <v>0.1</v>
      </c>
      <c r="S13" s="27">
        <v>2</v>
      </c>
      <c r="T13" s="12">
        <v>0</v>
      </c>
      <c r="U13" s="9">
        <v>100</v>
      </c>
    </row>
    <row r="14" spans="1:22" ht="24" customHeight="1" x14ac:dyDescent="0.2">
      <c r="A14" s="19" t="s">
        <v>32</v>
      </c>
      <c r="B14" s="9">
        <v>361</v>
      </c>
      <c r="C14" s="8">
        <v>7.4</v>
      </c>
      <c r="D14" s="8">
        <v>0.8</v>
      </c>
      <c r="E14" s="8">
        <v>78.400000000000006</v>
      </c>
      <c r="F14" s="8">
        <v>0.4</v>
      </c>
      <c r="G14" s="11">
        <v>13</v>
      </c>
      <c r="H14" s="12">
        <v>157</v>
      </c>
      <c r="I14" s="13">
        <v>3.4</v>
      </c>
      <c r="J14" s="12">
        <v>3</v>
      </c>
      <c r="K14" s="14">
        <v>282</v>
      </c>
      <c r="L14" s="23">
        <v>0.28000000000000003</v>
      </c>
      <c r="M14" s="24">
        <v>2.2000000000000002</v>
      </c>
      <c r="N14" s="9">
        <v>0</v>
      </c>
      <c r="O14" s="26">
        <v>0</v>
      </c>
      <c r="P14" s="16">
        <v>0</v>
      </c>
      <c r="Q14" s="15">
        <v>0.28000000000000003</v>
      </c>
      <c r="R14" s="17">
        <v>0</v>
      </c>
      <c r="S14" s="27">
        <v>1.4</v>
      </c>
      <c r="T14" s="12">
        <v>0</v>
      </c>
      <c r="U14" s="9">
        <v>100</v>
      </c>
    </row>
    <row r="15" spans="1:22" ht="15.6" customHeight="1" x14ac:dyDescent="0.2">
      <c r="A15" s="7" t="s">
        <v>33</v>
      </c>
      <c r="B15" s="9">
        <v>376</v>
      </c>
      <c r="C15" s="8">
        <v>7.5</v>
      </c>
      <c r="D15" s="8">
        <v>3.8</v>
      </c>
      <c r="E15" s="8">
        <v>78</v>
      </c>
      <c r="F15" s="8">
        <v>5.9</v>
      </c>
      <c r="G15" s="11">
        <v>20</v>
      </c>
      <c r="H15" s="12">
        <v>110</v>
      </c>
      <c r="I15" s="13">
        <v>0.8</v>
      </c>
      <c r="J15" s="12">
        <v>10</v>
      </c>
      <c r="K15" s="14">
        <v>70</v>
      </c>
      <c r="L15" s="15">
        <v>0.1</v>
      </c>
      <c r="M15" s="10">
        <v>1.4</v>
      </c>
      <c r="N15" s="9">
        <v>0</v>
      </c>
      <c r="O15" s="9">
        <v>0</v>
      </c>
      <c r="P15" s="28"/>
      <c r="Q15" s="15">
        <v>0.2</v>
      </c>
      <c r="R15" s="21">
        <v>0.2</v>
      </c>
      <c r="S15" s="18">
        <v>5.0999999999999996</v>
      </c>
      <c r="T15" s="12">
        <v>0</v>
      </c>
      <c r="U15" s="9">
        <v>100</v>
      </c>
    </row>
    <row r="16" spans="1:22" ht="15.6" customHeight="1" x14ac:dyDescent="0.2">
      <c r="A16" s="7" t="s">
        <v>34</v>
      </c>
      <c r="B16" s="9">
        <v>362</v>
      </c>
      <c r="C16" s="8">
        <v>7.7</v>
      </c>
      <c r="D16" s="8">
        <v>4.4000000000000004</v>
      </c>
      <c r="E16" s="8">
        <v>73</v>
      </c>
      <c r="F16" s="29">
        <v>0.2</v>
      </c>
      <c r="G16" s="11">
        <v>22</v>
      </c>
      <c r="H16" s="12">
        <v>272</v>
      </c>
      <c r="I16" s="13">
        <v>3.7</v>
      </c>
      <c r="J16" s="12">
        <v>90</v>
      </c>
      <c r="K16" s="14">
        <v>201</v>
      </c>
      <c r="L16" s="23">
        <v>0.1</v>
      </c>
      <c r="M16" s="24">
        <v>0.5</v>
      </c>
      <c r="N16" s="9">
        <v>0</v>
      </c>
      <c r="O16" s="9">
        <v>0</v>
      </c>
      <c r="P16" s="28"/>
      <c r="Q16" s="15">
        <v>0.55000000000000004</v>
      </c>
      <c r="R16" s="17">
        <v>0</v>
      </c>
      <c r="S16" s="27">
        <v>1.9</v>
      </c>
      <c r="T16" s="12">
        <v>0</v>
      </c>
      <c r="U16" s="9">
        <v>100</v>
      </c>
    </row>
    <row r="17" spans="1:21" ht="15.6" customHeight="1" x14ac:dyDescent="0.2">
      <c r="A17" s="7" t="s">
        <v>35</v>
      </c>
      <c r="B17" s="9">
        <v>353</v>
      </c>
      <c r="C17" s="8">
        <v>6.8</v>
      </c>
      <c r="D17" s="8">
        <v>0.6</v>
      </c>
      <c r="E17" s="8">
        <v>80</v>
      </c>
      <c r="F17" s="29">
        <v>0.5</v>
      </c>
      <c r="G17" s="11">
        <v>5</v>
      </c>
      <c r="H17" s="12">
        <v>142</v>
      </c>
      <c r="I17" s="13">
        <v>0.8</v>
      </c>
      <c r="J17" s="12">
        <v>2</v>
      </c>
      <c r="K17" s="22">
        <v>46</v>
      </c>
      <c r="L17" s="23">
        <v>0.28000000000000003</v>
      </c>
      <c r="M17" s="24">
        <v>1</v>
      </c>
      <c r="N17" s="9">
        <v>0</v>
      </c>
      <c r="O17" s="9">
        <v>0</v>
      </c>
      <c r="P17" s="28"/>
      <c r="Q17" s="15">
        <v>0.22</v>
      </c>
      <c r="R17" s="17">
        <v>0.11</v>
      </c>
      <c r="S17" s="27">
        <v>3.4</v>
      </c>
      <c r="T17" s="12">
        <v>0</v>
      </c>
      <c r="U17" s="9">
        <v>100</v>
      </c>
    </row>
    <row r="18" spans="1:21" ht="15.6" customHeight="1" x14ac:dyDescent="0.2">
      <c r="A18" s="7" t="s">
        <v>36</v>
      </c>
      <c r="B18" s="9">
        <v>354</v>
      </c>
      <c r="C18" s="8">
        <v>7.8</v>
      </c>
      <c r="D18" s="8">
        <v>0.4</v>
      </c>
      <c r="E18" s="8">
        <v>79.900000000000006</v>
      </c>
      <c r="F18" s="8">
        <v>3.8</v>
      </c>
      <c r="G18" s="11">
        <v>3</v>
      </c>
      <c r="H18" s="12">
        <v>112</v>
      </c>
      <c r="I18" s="13">
        <v>0.6</v>
      </c>
      <c r="J18" s="12">
        <v>5</v>
      </c>
      <c r="K18" s="14">
        <v>85</v>
      </c>
      <c r="L18" s="15">
        <v>0.5</v>
      </c>
      <c r="M18" s="10">
        <v>1.5</v>
      </c>
      <c r="N18" s="9">
        <v>0</v>
      </c>
      <c r="O18" s="9">
        <v>0</v>
      </c>
      <c r="P18" s="28"/>
      <c r="Q18" s="15">
        <v>0.25</v>
      </c>
      <c r="R18" s="21">
        <v>0.22</v>
      </c>
      <c r="S18" s="18">
        <v>5.0999999999999996</v>
      </c>
      <c r="T18" s="12">
        <v>0</v>
      </c>
      <c r="U18" s="9">
        <v>100</v>
      </c>
    </row>
    <row r="19" spans="1:21" ht="24" customHeight="1" x14ac:dyDescent="0.2">
      <c r="A19" s="19" t="s">
        <v>37</v>
      </c>
      <c r="B19" s="9">
        <v>352</v>
      </c>
      <c r="C19" s="8">
        <v>7.3</v>
      </c>
      <c r="D19" s="8">
        <v>0.9</v>
      </c>
      <c r="E19" s="8">
        <v>76.2</v>
      </c>
      <c r="F19" s="8">
        <v>0.8</v>
      </c>
      <c r="G19" s="11">
        <v>15</v>
      </c>
      <c r="H19" s="12">
        <v>257</v>
      </c>
      <c r="I19" s="13">
        <v>4.2</v>
      </c>
      <c r="J19" s="12">
        <v>10</v>
      </c>
      <c r="K19" s="14">
        <v>202</v>
      </c>
      <c r="L19" s="23">
        <v>0.36</v>
      </c>
      <c r="M19" s="24">
        <v>1.9</v>
      </c>
      <c r="N19" s="9">
        <v>0</v>
      </c>
      <c r="O19" s="26">
        <v>0</v>
      </c>
      <c r="P19" s="16">
        <v>0</v>
      </c>
      <c r="Q19" s="15">
        <v>0.34</v>
      </c>
      <c r="R19" s="17">
        <v>0</v>
      </c>
      <c r="S19" s="27">
        <v>3.3</v>
      </c>
      <c r="T19" s="12">
        <v>0</v>
      </c>
      <c r="U19" s="9">
        <v>100</v>
      </c>
    </row>
    <row r="20" spans="1:21" ht="15.6" customHeight="1" x14ac:dyDescent="0.2">
      <c r="A20" s="7" t="s">
        <v>38</v>
      </c>
      <c r="B20" s="9">
        <v>366</v>
      </c>
      <c r="C20" s="8">
        <v>11</v>
      </c>
      <c r="D20" s="8">
        <v>3.3</v>
      </c>
      <c r="E20" s="8">
        <v>73</v>
      </c>
      <c r="F20" s="8">
        <v>1.2</v>
      </c>
      <c r="G20" s="11">
        <v>28</v>
      </c>
      <c r="H20" s="12">
        <v>287</v>
      </c>
      <c r="I20" s="13">
        <v>4.4000000000000004</v>
      </c>
      <c r="J20" s="12">
        <v>7</v>
      </c>
      <c r="K20" s="14">
        <v>249</v>
      </c>
      <c r="L20" s="28"/>
      <c r="M20" s="28"/>
      <c r="N20" s="9">
        <v>0</v>
      </c>
      <c r="O20" s="26">
        <v>0</v>
      </c>
      <c r="P20" s="28"/>
      <c r="Q20" s="15">
        <v>0.09</v>
      </c>
      <c r="R20" s="17">
        <v>0.14000000000000001</v>
      </c>
      <c r="S20" s="27">
        <v>2.8</v>
      </c>
      <c r="T20" s="12">
        <v>0</v>
      </c>
      <c r="U20" s="9">
        <v>100</v>
      </c>
    </row>
    <row r="21" spans="1:21" ht="24" customHeight="1" x14ac:dyDescent="0.2">
      <c r="A21" s="19" t="s">
        <v>39</v>
      </c>
      <c r="B21" s="9">
        <v>147</v>
      </c>
      <c r="C21" s="8">
        <v>5.0999999999999996</v>
      </c>
      <c r="D21" s="8">
        <v>0.7</v>
      </c>
      <c r="E21" s="8">
        <v>31.5</v>
      </c>
      <c r="F21" s="8">
        <v>1.3</v>
      </c>
      <c r="G21" s="11">
        <v>6</v>
      </c>
      <c r="H21" s="12">
        <v>122</v>
      </c>
      <c r="I21" s="13">
        <v>1.1000000000000001</v>
      </c>
      <c r="J21" s="20">
        <v>5</v>
      </c>
      <c r="K21" s="22">
        <v>33.6</v>
      </c>
      <c r="L21" s="23">
        <v>0.13</v>
      </c>
      <c r="M21" s="24">
        <v>0.9</v>
      </c>
      <c r="N21" s="9">
        <v>0</v>
      </c>
      <c r="O21" s="26">
        <v>113</v>
      </c>
      <c r="P21" s="12">
        <v>261</v>
      </c>
      <c r="Q21" s="15">
        <v>0.24</v>
      </c>
      <c r="R21" s="17">
        <v>0.1</v>
      </c>
      <c r="S21" s="27">
        <v>0.8</v>
      </c>
      <c r="T21" s="12">
        <v>9</v>
      </c>
      <c r="U21" s="9">
        <v>100</v>
      </c>
    </row>
    <row r="22" spans="1:21" ht="24" customHeight="1" x14ac:dyDescent="0.2">
      <c r="A22" s="19" t="s">
        <v>40</v>
      </c>
      <c r="B22" s="9">
        <v>366</v>
      </c>
      <c r="C22" s="8">
        <v>9.8000000000000007</v>
      </c>
      <c r="D22" s="8">
        <v>7.3</v>
      </c>
      <c r="E22" s="8">
        <v>69.099999999999994</v>
      </c>
      <c r="F22" s="8">
        <v>2.2000000000000002</v>
      </c>
      <c r="G22" s="11">
        <v>30</v>
      </c>
      <c r="H22" s="12">
        <v>538</v>
      </c>
      <c r="I22" s="13">
        <v>2.2999999999999998</v>
      </c>
      <c r="J22" s="12">
        <v>5</v>
      </c>
      <c r="K22" s="22">
        <v>79.400000000000006</v>
      </c>
      <c r="L22" s="23">
        <v>0.1</v>
      </c>
      <c r="M22" s="24">
        <v>4.0999999999999996</v>
      </c>
      <c r="N22" s="25"/>
      <c r="O22" s="26">
        <v>636</v>
      </c>
      <c r="P22" s="12">
        <v>641</v>
      </c>
      <c r="Q22" s="15">
        <v>0.12</v>
      </c>
      <c r="R22" s="21">
        <v>0.12</v>
      </c>
      <c r="S22" s="18">
        <v>1.8</v>
      </c>
      <c r="T22" s="12">
        <v>3</v>
      </c>
      <c r="U22" s="9">
        <v>100</v>
      </c>
    </row>
    <row r="23" spans="1:21" ht="24" customHeight="1" x14ac:dyDescent="0.2">
      <c r="A23" s="19" t="s">
        <v>41</v>
      </c>
      <c r="B23" s="9">
        <v>367</v>
      </c>
      <c r="C23" s="8">
        <v>6.2</v>
      </c>
      <c r="D23" s="8">
        <v>5.0999999999999996</v>
      </c>
      <c r="E23" s="8">
        <v>76.2</v>
      </c>
      <c r="F23" s="8">
        <v>2.6</v>
      </c>
      <c r="G23" s="11">
        <v>7</v>
      </c>
      <c r="H23" s="12">
        <v>354</v>
      </c>
      <c r="I23" s="13">
        <v>2.8</v>
      </c>
      <c r="J23" s="20">
        <v>1</v>
      </c>
      <c r="K23" s="22">
        <v>79.599999999999994</v>
      </c>
      <c r="L23" s="23">
        <v>0.1</v>
      </c>
      <c r="M23" s="24">
        <v>4.0999999999999996</v>
      </c>
      <c r="N23" s="25"/>
      <c r="O23" s="26">
        <v>637</v>
      </c>
      <c r="P23" s="12">
        <v>385</v>
      </c>
      <c r="Q23" s="15">
        <v>0.19</v>
      </c>
      <c r="R23" s="17">
        <v>0.08</v>
      </c>
      <c r="S23" s="27">
        <v>1</v>
      </c>
      <c r="T23" s="12">
        <v>0</v>
      </c>
      <c r="U23" s="9">
        <v>100</v>
      </c>
    </row>
    <row r="24" spans="1:21" ht="24" customHeight="1" x14ac:dyDescent="0.2">
      <c r="A24" s="19" t="s">
        <v>42</v>
      </c>
      <c r="B24" s="11">
        <v>368</v>
      </c>
      <c r="C24" s="8">
        <v>5.5</v>
      </c>
      <c r="D24" s="18">
        <v>4.5999999999999996</v>
      </c>
      <c r="E24" s="18">
        <v>78</v>
      </c>
      <c r="F24" s="8">
        <v>2.9</v>
      </c>
      <c r="G24" s="9">
        <v>7</v>
      </c>
      <c r="H24" s="9">
        <v>300</v>
      </c>
      <c r="I24" s="10">
        <v>2.4</v>
      </c>
      <c r="J24" s="31">
        <v>1</v>
      </c>
      <c r="K24" s="22">
        <v>80.2</v>
      </c>
      <c r="L24" s="23">
        <v>0.1</v>
      </c>
      <c r="M24" s="29">
        <v>4.0999999999999996</v>
      </c>
      <c r="N24" s="25"/>
      <c r="O24" s="26">
        <v>642</v>
      </c>
      <c r="P24" s="12">
        <v>554</v>
      </c>
      <c r="Q24" s="15">
        <v>0.16</v>
      </c>
      <c r="R24" s="23">
        <v>0.08</v>
      </c>
      <c r="S24" s="29">
        <v>1</v>
      </c>
      <c r="T24" s="9">
        <v>0</v>
      </c>
      <c r="U24" s="9">
        <v>100</v>
      </c>
    </row>
    <row r="25" spans="1:21" ht="24" customHeight="1" x14ac:dyDescent="0.2">
      <c r="A25" s="7" t="s">
        <v>43</v>
      </c>
      <c r="B25" s="11">
        <v>324</v>
      </c>
      <c r="C25" s="8">
        <v>11</v>
      </c>
      <c r="D25" s="18">
        <v>4</v>
      </c>
      <c r="E25" s="18">
        <v>61</v>
      </c>
      <c r="F25" s="29">
        <v>3.1</v>
      </c>
      <c r="G25" s="9">
        <v>213</v>
      </c>
      <c r="H25" s="9">
        <v>176</v>
      </c>
      <c r="I25" s="32" t="s">
        <v>44</v>
      </c>
      <c r="J25" s="31">
        <v>24</v>
      </c>
      <c r="K25" s="25"/>
      <c r="L25" s="23">
        <v>0.1</v>
      </c>
      <c r="M25" s="29">
        <v>0.4</v>
      </c>
      <c r="N25" s="25"/>
      <c r="O25" s="25"/>
      <c r="P25" s="25"/>
      <c r="Q25" s="15">
        <v>0.14000000000000001</v>
      </c>
      <c r="R25" s="23">
        <v>0.08</v>
      </c>
      <c r="S25" s="29">
        <v>1.8</v>
      </c>
      <c r="T25" s="9">
        <v>0</v>
      </c>
      <c r="U25" s="9">
        <v>90</v>
      </c>
    </row>
    <row r="26" spans="1:21" ht="15.6" customHeight="1" x14ac:dyDescent="0.2">
      <c r="A26" s="7" t="s">
        <v>45</v>
      </c>
      <c r="B26" s="11">
        <v>364</v>
      </c>
      <c r="C26" s="8">
        <v>9.6999999999999993</v>
      </c>
      <c r="D26" s="18">
        <v>3.5</v>
      </c>
      <c r="E26" s="18">
        <v>73.400000000000006</v>
      </c>
      <c r="F26" s="29">
        <v>8.1999999999999993</v>
      </c>
      <c r="G26" s="9">
        <v>28</v>
      </c>
      <c r="H26" s="9">
        <v>311</v>
      </c>
      <c r="I26" s="10">
        <v>5.3</v>
      </c>
      <c r="J26" s="31">
        <v>7</v>
      </c>
      <c r="K26" s="22">
        <v>255.1</v>
      </c>
      <c r="L26" s="23">
        <v>0.45</v>
      </c>
      <c r="M26" s="29">
        <v>1.5</v>
      </c>
      <c r="N26" s="25"/>
      <c r="O26" s="26">
        <v>33</v>
      </c>
      <c r="P26" s="25"/>
      <c r="Q26" s="15">
        <v>0.33</v>
      </c>
      <c r="R26" s="23">
        <v>0.28000000000000003</v>
      </c>
      <c r="S26" s="29">
        <v>4.5</v>
      </c>
      <c r="T26" s="30" t="s">
        <v>46</v>
      </c>
      <c r="U26" s="9">
        <v>100</v>
      </c>
    </row>
    <row r="27" spans="1:21" ht="24" customHeight="1" x14ac:dyDescent="0.2">
      <c r="A27" s="19" t="s">
        <v>47</v>
      </c>
      <c r="B27" s="11">
        <v>350</v>
      </c>
      <c r="C27" s="8">
        <v>6.2</v>
      </c>
      <c r="D27" s="18">
        <v>1.4</v>
      </c>
      <c r="E27" s="18">
        <v>78.2</v>
      </c>
      <c r="F27" s="29">
        <v>1.7</v>
      </c>
      <c r="G27" s="9">
        <v>329</v>
      </c>
      <c r="H27" s="9">
        <v>254</v>
      </c>
      <c r="I27" s="10">
        <v>5.3</v>
      </c>
      <c r="J27" s="31">
        <v>53</v>
      </c>
      <c r="K27" s="22">
        <v>396.7</v>
      </c>
      <c r="L27" s="23">
        <v>0.7</v>
      </c>
      <c r="M27" s="29">
        <v>1.6</v>
      </c>
      <c r="N27" s="25"/>
      <c r="O27" s="26">
        <v>33</v>
      </c>
      <c r="P27" s="25"/>
      <c r="Q27" s="15">
        <v>0.51</v>
      </c>
      <c r="R27" s="23">
        <v>0.3</v>
      </c>
      <c r="S27" s="29">
        <v>0.7</v>
      </c>
      <c r="T27" s="9">
        <v>0</v>
      </c>
      <c r="U27" s="9">
        <v>100</v>
      </c>
    </row>
    <row r="28" spans="1:21" ht="15.6" customHeight="1" x14ac:dyDescent="0.2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3"/>
    </row>
    <row r="29" spans="1:21" ht="15.6" customHeight="1" x14ac:dyDescent="0.2">
      <c r="A29" s="7" t="s">
        <v>48</v>
      </c>
      <c r="B29" s="11">
        <v>180</v>
      </c>
      <c r="C29" s="8">
        <v>3</v>
      </c>
      <c r="D29" s="18">
        <v>0.3</v>
      </c>
      <c r="E29" s="18">
        <v>39.799999999999997</v>
      </c>
      <c r="F29" s="8">
        <v>0.2</v>
      </c>
      <c r="G29" s="9">
        <v>25</v>
      </c>
      <c r="H29" s="9">
        <v>27</v>
      </c>
      <c r="I29" s="10">
        <v>0.4</v>
      </c>
      <c r="J29" s="11">
        <v>1</v>
      </c>
      <c r="K29" s="14">
        <v>38</v>
      </c>
      <c r="L29" s="23">
        <v>0.1</v>
      </c>
      <c r="M29" s="29">
        <v>0.6</v>
      </c>
      <c r="N29" s="9">
        <v>0</v>
      </c>
      <c r="O29" s="9">
        <v>0</v>
      </c>
      <c r="P29" s="25"/>
      <c r="Q29" s="15">
        <v>0.05</v>
      </c>
      <c r="R29" s="23">
        <v>0.1</v>
      </c>
      <c r="S29" s="29">
        <v>2.6</v>
      </c>
      <c r="T29" s="9">
        <v>0</v>
      </c>
      <c r="U29" s="9">
        <v>100</v>
      </c>
    </row>
    <row r="30" spans="1:21" ht="15.6" customHeight="1" x14ac:dyDescent="0.2">
      <c r="A30" s="7" t="s">
        <v>49</v>
      </c>
      <c r="B30" s="11">
        <v>120</v>
      </c>
      <c r="C30" s="8">
        <v>2.4</v>
      </c>
      <c r="D30" s="18">
        <v>0.4</v>
      </c>
      <c r="E30" s="18">
        <v>26</v>
      </c>
      <c r="F30" s="29">
        <v>0.5</v>
      </c>
      <c r="G30" s="9">
        <v>3</v>
      </c>
      <c r="H30" s="9">
        <v>7</v>
      </c>
      <c r="I30" s="10">
        <v>0.4</v>
      </c>
      <c r="J30" s="31">
        <v>0</v>
      </c>
      <c r="K30" s="22">
        <v>23.9</v>
      </c>
      <c r="L30" s="23">
        <v>0.1</v>
      </c>
      <c r="M30" s="29">
        <v>0.4</v>
      </c>
      <c r="N30" s="25"/>
      <c r="O30" s="26">
        <v>0</v>
      </c>
      <c r="P30" s="25"/>
      <c r="Q30" s="23">
        <v>0.1</v>
      </c>
      <c r="R30" s="23">
        <v>0</v>
      </c>
      <c r="S30" s="29">
        <v>1.4</v>
      </c>
      <c r="T30" s="9">
        <v>0</v>
      </c>
      <c r="U30" s="9">
        <v>100</v>
      </c>
    </row>
    <row r="31" spans="1:21" ht="15.6" customHeight="1" x14ac:dyDescent="0.2">
      <c r="A31" s="7" t="s">
        <v>50</v>
      </c>
      <c r="B31" s="11">
        <v>99</v>
      </c>
      <c r="C31" s="8">
        <v>1.7</v>
      </c>
      <c r="D31" s="18">
        <v>0.3</v>
      </c>
      <c r="E31" s="18">
        <v>22.4</v>
      </c>
      <c r="F31" s="8">
        <v>0</v>
      </c>
      <c r="G31" s="8">
        <v>4</v>
      </c>
      <c r="H31" s="9">
        <v>19</v>
      </c>
      <c r="I31" s="10">
        <v>0</v>
      </c>
      <c r="J31" s="11">
        <v>26</v>
      </c>
      <c r="K31" s="14">
        <v>2</v>
      </c>
      <c r="L31" s="15">
        <v>0.1</v>
      </c>
      <c r="M31" s="8">
        <v>0.5</v>
      </c>
      <c r="N31" s="9">
        <v>0</v>
      </c>
      <c r="O31" s="9">
        <v>0</v>
      </c>
      <c r="P31" s="16">
        <v>0</v>
      </c>
      <c r="Q31" s="15">
        <v>0</v>
      </c>
      <c r="R31" s="15">
        <v>0</v>
      </c>
      <c r="S31" s="8">
        <v>0</v>
      </c>
      <c r="T31" s="9">
        <v>0</v>
      </c>
      <c r="U31" s="9">
        <v>100</v>
      </c>
    </row>
    <row r="32" spans="1:21" ht="15.6" customHeight="1" x14ac:dyDescent="0.2">
      <c r="A32" s="7" t="s">
        <v>51</v>
      </c>
      <c r="B32" s="11">
        <v>353</v>
      </c>
      <c r="C32" s="8">
        <v>7</v>
      </c>
      <c r="D32" s="18">
        <v>0.5</v>
      </c>
      <c r="E32" s="18">
        <v>80</v>
      </c>
      <c r="F32" s="29">
        <v>2.4</v>
      </c>
      <c r="G32" s="9">
        <v>5</v>
      </c>
      <c r="H32" s="9">
        <v>140</v>
      </c>
      <c r="I32" s="10">
        <v>0.8</v>
      </c>
      <c r="J32" s="11">
        <v>5</v>
      </c>
      <c r="K32" s="14">
        <v>241</v>
      </c>
      <c r="L32" s="23">
        <v>0.1</v>
      </c>
      <c r="M32" s="29">
        <v>0.8</v>
      </c>
      <c r="N32" s="9">
        <v>0</v>
      </c>
      <c r="O32" s="9">
        <v>0</v>
      </c>
      <c r="P32" s="16">
        <v>0</v>
      </c>
      <c r="Q32" s="15">
        <v>0.12</v>
      </c>
      <c r="R32" s="23">
        <v>0.1</v>
      </c>
      <c r="S32" s="29">
        <v>1.2</v>
      </c>
      <c r="T32" s="9">
        <v>0</v>
      </c>
      <c r="U32" s="9">
        <v>100</v>
      </c>
    </row>
    <row r="33" spans="1:21" ht="15.6" customHeight="1" x14ac:dyDescent="0.2">
      <c r="A33" s="7" t="s">
        <v>52</v>
      </c>
      <c r="B33" s="11">
        <v>149</v>
      </c>
      <c r="C33" s="8">
        <v>2.8</v>
      </c>
      <c r="D33" s="18">
        <v>0.4</v>
      </c>
      <c r="E33" s="18">
        <v>32.5</v>
      </c>
      <c r="F33" s="8">
        <v>0.3</v>
      </c>
      <c r="G33" s="9">
        <v>6</v>
      </c>
      <c r="H33" s="9">
        <v>63</v>
      </c>
      <c r="I33" s="10">
        <v>0.8</v>
      </c>
      <c r="J33" s="31">
        <v>5</v>
      </c>
      <c r="K33" s="22">
        <v>91.4</v>
      </c>
      <c r="L33" s="23">
        <v>0.2</v>
      </c>
      <c r="M33" s="29">
        <v>0.9</v>
      </c>
      <c r="N33" s="9">
        <v>0</v>
      </c>
      <c r="O33" s="26">
        <v>0</v>
      </c>
      <c r="P33" s="16">
        <v>0</v>
      </c>
      <c r="Q33" s="15">
        <v>0.06</v>
      </c>
      <c r="R33" s="23">
        <v>0</v>
      </c>
      <c r="S33" s="29">
        <v>1.6</v>
      </c>
      <c r="T33" s="9">
        <v>0</v>
      </c>
      <c r="U33" s="9">
        <v>100</v>
      </c>
    </row>
    <row r="34" spans="1:21" ht="15.6" customHeight="1" x14ac:dyDescent="0.2">
      <c r="A34" s="7" t="s">
        <v>53</v>
      </c>
      <c r="B34" s="11">
        <v>348</v>
      </c>
      <c r="C34" s="8">
        <v>4.7</v>
      </c>
      <c r="D34" s="18">
        <v>0.1</v>
      </c>
      <c r="E34" s="18">
        <v>82.1</v>
      </c>
      <c r="F34" s="29">
        <v>1.2</v>
      </c>
      <c r="G34" s="9">
        <v>6</v>
      </c>
      <c r="H34" s="9">
        <v>35</v>
      </c>
      <c r="I34" s="10">
        <v>1.8</v>
      </c>
      <c r="J34" s="11">
        <v>12</v>
      </c>
      <c r="K34" s="14">
        <v>5</v>
      </c>
      <c r="L34" s="23">
        <v>0.08</v>
      </c>
      <c r="M34" s="29">
        <v>0.7</v>
      </c>
      <c r="N34" s="9">
        <v>0</v>
      </c>
      <c r="O34" s="9">
        <v>0</v>
      </c>
      <c r="P34" s="16">
        <v>0</v>
      </c>
      <c r="Q34" s="15">
        <v>0</v>
      </c>
      <c r="R34" s="23">
        <v>0</v>
      </c>
      <c r="S34" s="29">
        <v>0.2</v>
      </c>
      <c r="T34" s="9">
        <v>0</v>
      </c>
      <c r="U34" s="9">
        <v>100</v>
      </c>
    </row>
    <row r="35" spans="1:21" ht="15.6" customHeight="1" x14ac:dyDescent="0.2">
      <c r="A35" s="7" t="s">
        <v>54</v>
      </c>
      <c r="B35" s="11">
        <v>381</v>
      </c>
      <c r="C35" s="8">
        <v>6.1</v>
      </c>
      <c r="D35" s="18">
        <v>3.9</v>
      </c>
      <c r="E35" s="18">
        <v>80.3</v>
      </c>
      <c r="F35" s="25"/>
      <c r="G35" s="9">
        <v>266</v>
      </c>
      <c r="H35" s="9">
        <v>151</v>
      </c>
      <c r="I35" s="10">
        <v>2.9</v>
      </c>
      <c r="J35" s="11">
        <v>928</v>
      </c>
      <c r="K35" s="25"/>
      <c r="L35" s="25"/>
      <c r="M35" s="25"/>
      <c r="N35" s="9">
        <v>58</v>
      </c>
      <c r="O35" s="25"/>
      <c r="P35" s="12">
        <v>400</v>
      </c>
      <c r="Q35" s="15">
        <v>0.37</v>
      </c>
      <c r="R35" s="25"/>
      <c r="S35" s="25"/>
      <c r="T35" s="9">
        <v>0</v>
      </c>
      <c r="U35" s="9">
        <v>100</v>
      </c>
    </row>
    <row r="36" spans="1:21" ht="15.6" customHeight="1" x14ac:dyDescent="0.2">
      <c r="A36" s="7" t="s">
        <v>55</v>
      </c>
      <c r="B36" s="11">
        <v>354</v>
      </c>
      <c r="C36" s="8">
        <v>0.5</v>
      </c>
      <c r="D36" s="18">
        <v>0.3</v>
      </c>
      <c r="E36" s="18">
        <v>87.4</v>
      </c>
      <c r="F36" s="8">
        <v>3</v>
      </c>
      <c r="G36" s="9">
        <v>13</v>
      </c>
      <c r="H36" s="9">
        <v>111</v>
      </c>
      <c r="I36" s="10">
        <v>0.6</v>
      </c>
      <c r="J36" s="11">
        <v>49</v>
      </c>
      <c r="K36" s="14">
        <v>1.4</v>
      </c>
      <c r="L36" s="15">
        <v>0.4</v>
      </c>
      <c r="M36" s="8">
        <v>0</v>
      </c>
      <c r="N36" s="25"/>
      <c r="O36" s="9">
        <v>0</v>
      </c>
      <c r="P36" s="16">
        <v>0</v>
      </c>
      <c r="Q36" s="15">
        <v>0.02</v>
      </c>
      <c r="R36" s="15">
        <v>0.02</v>
      </c>
      <c r="S36" s="8">
        <v>0.3</v>
      </c>
      <c r="T36" s="9">
        <v>0</v>
      </c>
      <c r="U36" s="9">
        <v>100</v>
      </c>
    </row>
    <row r="37" spans="1:21" ht="15.6" customHeight="1" x14ac:dyDescent="0.2">
      <c r="A37" s="7" t="s">
        <v>56</v>
      </c>
      <c r="B37" s="11">
        <v>357</v>
      </c>
      <c r="C37" s="8">
        <v>8.8000000000000007</v>
      </c>
      <c r="D37" s="18">
        <v>0.5</v>
      </c>
      <c r="E37" s="18">
        <v>79.5</v>
      </c>
      <c r="F37" s="8">
        <v>6.2</v>
      </c>
      <c r="G37" s="9">
        <v>5</v>
      </c>
      <c r="H37" s="9">
        <v>43</v>
      </c>
      <c r="I37" s="10">
        <v>0.6</v>
      </c>
      <c r="J37" s="11">
        <v>2</v>
      </c>
      <c r="K37" s="14">
        <v>30.4</v>
      </c>
      <c r="L37" s="15">
        <v>0.1</v>
      </c>
      <c r="M37" s="8">
        <v>0.3</v>
      </c>
      <c r="N37" s="25"/>
      <c r="O37" s="9">
        <v>0</v>
      </c>
      <c r="P37" s="14">
        <v>0</v>
      </c>
      <c r="Q37" s="15">
        <v>0.3</v>
      </c>
      <c r="R37" s="15">
        <v>0.02</v>
      </c>
      <c r="S37" s="8">
        <v>0.1</v>
      </c>
      <c r="T37" s="9">
        <v>0</v>
      </c>
      <c r="U37" s="9">
        <v>100</v>
      </c>
    </row>
    <row r="38" spans="1:21" ht="15.6" customHeight="1" x14ac:dyDescent="0.2">
      <c r="A38" s="7" t="s">
        <v>57</v>
      </c>
      <c r="B38" s="11">
        <v>142</v>
      </c>
      <c r="C38" s="8">
        <v>5</v>
      </c>
      <c r="D38" s="18">
        <v>0.7</v>
      </c>
      <c r="E38" s="18">
        <v>30.3</v>
      </c>
      <c r="F38" s="8">
        <v>0.8</v>
      </c>
      <c r="G38" s="9">
        <v>5</v>
      </c>
      <c r="H38" s="9">
        <v>105</v>
      </c>
      <c r="I38" s="10">
        <v>0.8</v>
      </c>
      <c r="J38" s="31">
        <v>5</v>
      </c>
      <c r="K38" s="22">
        <v>24.3</v>
      </c>
      <c r="L38" s="23">
        <v>0.2</v>
      </c>
      <c r="M38" s="29">
        <v>0.9</v>
      </c>
      <c r="N38" s="25"/>
      <c r="O38" s="26">
        <v>145</v>
      </c>
      <c r="P38" s="12">
        <v>225</v>
      </c>
      <c r="Q38" s="15">
        <v>0.15</v>
      </c>
      <c r="R38" s="23">
        <v>0</v>
      </c>
      <c r="S38" s="29">
        <v>0.7</v>
      </c>
      <c r="T38" s="9">
        <v>0</v>
      </c>
      <c r="U38" s="9">
        <v>100</v>
      </c>
    </row>
    <row r="39" spans="1:21" ht="15.6" customHeight="1" x14ac:dyDescent="0.2">
      <c r="A39" s="7" t="s">
        <v>58</v>
      </c>
      <c r="B39" s="11">
        <v>355</v>
      </c>
      <c r="C39" s="8">
        <v>9.1999999999999993</v>
      </c>
      <c r="D39" s="18">
        <v>3.9</v>
      </c>
      <c r="E39" s="18">
        <v>73.7</v>
      </c>
      <c r="F39" s="29">
        <v>7.2</v>
      </c>
      <c r="G39" s="9">
        <v>10</v>
      </c>
      <c r="H39" s="9">
        <v>256</v>
      </c>
      <c r="I39" s="10">
        <v>2.4</v>
      </c>
      <c r="J39" s="31">
        <v>11</v>
      </c>
      <c r="K39" s="22">
        <v>24.4</v>
      </c>
      <c r="L39" s="23">
        <v>0.23</v>
      </c>
      <c r="M39" s="29">
        <v>1.7</v>
      </c>
      <c r="N39" s="25"/>
      <c r="O39" s="26">
        <v>0</v>
      </c>
      <c r="P39" s="12">
        <v>510</v>
      </c>
      <c r="Q39" s="15">
        <v>0.38</v>
      </c>
      <c r="R39" s="23">
        <v>0.02</v>
      </c>
      <c r="S39" s="29">
        <v>0.3</v>
      </c>
      <c r="T39" s="25"/>
      <c r="U39" s="9">
        <v>100</v>
      </c>
    </row>
    <row r="40" spans="1:21" ht="24" customHeight="1" x14ac:dyDescent="0.2">
      <c r="A40" s="19" t="s">
        <v>59</v>
      </c>
      <c r="B40" s="11">
        <v>154</v>
      </c>
      <c r="C40" s="8">
        <v>3.8</v>
      </c>
      <c r="D40" s="18">
        <v>3.5</v>
      </c>
      <c r="E40" s="18">
        <v>28.4</v>
      </c>
      <c r="F40" s="8">
        <v>0.7</v>
      </c>
      <c r="G40" s="9">
        <v>7</v>
      </c>
      <c r="H40" s="9">
        <v>171</v>
      </c>
      <c r="I40" s="10">
        <v>0.5</v>
      </c>
      <c r="J40" s="31">
        <v>5</v>
      </c>
      <c r="K40" s="22">
        <v>56.4</v>
      </c>
      <c r="L40" s="23">
        <v>0.1</v>
      </c>
      <c r="M40" s="29">
        <v>4.4000000000000004</v>
      </c>
      <c r="N40" s="25"/>
      <c r="O40" s="26">
        <v>818</v>
      </c>
      <c r="P40" s="12">
        <v>234</v>
      </c>
      <c r="Q40" s="15">
        <v>0.08</v>
      </c>
      <c r="R40" s="23">
        <v>0.1</v>
      </c>
      <c r="S40" s="29">
        <v>1.7</v>
      </c>
      <c r="T40" s="9">
        <v>0</v>
      </c>
      <c r="U40" s="9">
        <v>100</v>
      </c>
    </row>
    <row r="41" spans="1:21" ht="15.6" customHeight="1" x14ac:dyDescent="0.2">
      <c r="A41" s="7" t="s">
        <v>60</v>
      </c>
      <c r="B41" s="11">
        <v>355</v>
      </c>
      <c r="C41" s="8">
        <v>9.1999999999999993</v>
      </c>
      <c r="D41" s="18">
        <v>3.9</v>
      </c>
      <c r="E41" s="18">
        <v>73.7</v>
      </c>
      <c r="F41" s="29">
        <v>7.2</v>
      </c>
      <c r="G41" s="9">
        <v>10</v>
      </c>
      <c r="H41" s="9">
        <v>256</v>
      </c>
      <c r="I41" s="10">
        <v>2.4</v>
      </c>
      <c r="J41" s="31">
        <v>11</v>
      </c>
      <c r="K41" s="22">
        <v>24.4</v>
      </c>
      <c r="L41" s="23">
        <v>0.23</v>
      </c>
      <c r="M41" s="29">
        <v>1.7</v>
      </c>
      <c r="N41" s="25"/>
      <c r="O41" s="26">
        <v>0</v>
      </c>
      <c r="P41" s="16">
        <v>0</v>
      </c>
      <c r="Q41" s="15">
        <v>0.38</v>
      </c>
      <c r="R41" s="23">
        <v>0.02</v>
      </c>
      <c r="S41" s="29">
        <v>0.3</v>
      </c>
      <c r="T41" s="25"/>
      <c r="U41" s="9">
        <v>100</v>
      </c>
    </row>
    <row r="42" spans="1:21" ht="15.6" customHeight="1" x14ac:dyDescent="0.2">
      <c r="A42" s="7" t="s">
        <v>61</v>
      </c>
      <c r="B42" s="11">
        <v>212</v>
      </c>
      <c r="C42" s="8">
        <v>4</v>
      </c>
      <c r="D42" s="18">
        <v>4.5999999999999996</v>
      </c>
      <c r="E42" s="18">
        <v>38.6</v>
      </c>
      <c r="F42" s="8">
        <v>0.2</v>
      </c>
      <c r="G42" s="9">
        <v>8</v>
      </c>
      <c r="H42" s="9">
        <v>46</v>
      </c>
      <c r="I42" s="10">
        <v>1</v>
      </c>
      <c r="J42" s="25"/>
      <c r="K42" s="25"/>
      <c r="L42" s="25"/>
      <c r="M42" s="25"/>
      <c r="N42" s="9">
        <v>0</v>
      </c>
      <c r="O42" s="9">
        <v>0</v>
      </c>
      <c r="P42" s="16">
        <v>0</v>
      </c>
      <c r="Q42" s="15">
        <v>7.0000000000000007E-2</v>
      </c>
      <c r="R42" s="25"/>
      <c r="S42" s="8">
        <v>0.2</v>
      </c>
      <c r="T42" s="9">
        <v>0</v>
      </c>
      <c r="U42" s="9">
        <v>100</v>
      </c>
    </row>
    <row r="43" spans="1:21" ht="15.6" customHeight="1" x14ac:dyDescent="0.2">
      <c r="A43" s="7" t="s">
        <v>62</v>
      </c>
      <c r="B43" s="11">
        <v>181</v>
      </c>
      <c r="C43" s="8">
        <v>4</v>
      </c>
      <c r="D43" s="18">
        <v>1.2</v>
      </c>
      <c r="E43" s="18">
        <v>37.299999999999997</v>
      </c>
      <c r="F43" s="8">
        <v>0.3</v>
      </c>
      <c r="G43" s="9">
        <v>9</v>
      </c>
      <c r="H43" s="9">
        <v>144</v>
      </c>
      <c r="I43" s="10">
        <v>1.7</v>
      </c>
      <c r="J43" s="31">
        <v>9</v>
      </c>
      <c r="K43" s="22">
        <v>18.399999999999999</v>
      </c>
      <c r="L43" s="23">
        <v>0.1</v>
      </c>
      <c r="M43" s="29">
        <v>0.7</v>
      </c>
      <c r="N43" s="9">
        <v>0</v>
      </c>
      <c r="O43" s="26">
        <v>0</v>
      </c>
      <c r="P43" s="16">
        <v>0</v>
      </c>
      <c r="Q43" s="15">
        <v>0.06</v>
      </c>
      <c r="R43" s="23">
        <v>0</v>
      </c>
      <c r="S43" s="29">
        <v>0.5</v>
      </c>
      <c r="T43" s="9">
        <v>0</v>
      </c>
      <c r="U43" s="9">
        <v>100</v>
      </c>
    </row>
    <row r="44" spans="1:21" ht="15.6" customHeight="1" x14ac:dyDescent="0.2">
      <c r="A44" s="7" t="s">
        <v>63</v>
      </c>
      <c r="B44" s="11">
        <v>166</v>
      </c>
      <c r="C44" s="8">
        <v>3.8</v>
      </c>
      <c r="D44" s="18">
        <v>1</v>
      </c>
      <c r="E44" s="18">
        <v>34.4</v>
      </c>
      <c r="F44" s="8">
        <v>0.3</v>
      </c>
      <c r="G44" s="8">
        <v>8</v>
      </c>
      <c r="H44" s="9">
        <v>106</v>
      </c>
      <c r="I44" s="10">
        <v>1.6</v>
      </c>
      <c r="J44" s="11">
        <v>5</v>
      </c>
      <c r="K44" s="14">
        <v>12</v>
      </c>
      <c r="L44" s="25"/>
      <c r="M44" s="25"/>
      <c r="N44" s="25"/>
      <c r="O44" s="25"/>
      <c r="P44" s="16">
        <v>0</v>
      </c>
      <c r="Q44" s="15">
        <v>0.02</v>
      </c>
      <c r="R44" s="25"/>
      <c r="S44" s="25"/>
      <c r="T44" s="9">
        <v>0</v>
      </c>
      <c r="U44" s="9">
        <v>100</v>
      </c>
    </row>
    <row r="45" spans="1:21" ht="15.6" customHeight="1" x14ac:dyDescent="0.2">
      <c r="A45" s="7" t="s">
        <v>64</v>
      </c>
      <c r="B45" s="11">
        <v>163</v>
      </c>
      <c r="C45" s="8">
        <v>3</v>
      </c>
      <c r="D45" s="18">
        <v>0.4</v>
      </c>
      <c r="E45" s="18">
        <v>35.700000000000003</v>
      </c>
      <c r="F45" s="8">
        <v>0.2</v>
      </c>
      <c r="G45" s="9">
        <v>4</v>
      </c>
      <c r="H45" s="9">
        <v>55</v>
      </c>
      <c r="I45" s="10">
        <v>0.7</v>
      </c>
      <c r="J45" s="31">
        <v>8</v>
      </c>
      <c r="K45" s="22">
        <v>16.8</v>
      </c>
      <c r="L45" s="23">
        <v>0.1</v>
      </c>
      <c r="M45" s="29">
        <v>0.7</v>
      </c>
      <c r="N45" s="9">
        <v>0</v>
      </c>
      <c r="O45" s="26">
        <v>0</v>
      </c>
      <c r="P45" s="16">
        <v>0</v>
      </c>
      <c r="Q45" s="15">
        <v>7.0000000000000007E-2</v>
      </c>
      <c r="R45" s="23">
        <v>0</v>
      </c>
      <c r="S45" s="29">
        <v>0.5</v>
      </c>
      <c r="T45" s="9">
        <v>0</v>
      </c>
      <c r="U45" s="9">
        <v>100</v>
      </c>
    </row>
    <row r="46" spans="1:21" ht="15.6" customHeight="1" x14ac:dyDescent="0.2">
      <c r="A46" s="7" t="s">
        <v>65</v>
      </c>
      <c r="B46" s="11">
        <v>172</v>
      </c>
      <c r="C46" s="8">
        <v>3</v>
      </c>
      <c r="D46" s="18">
        <v>0.5</v>
      </c>
      <c r="E46" s="18">
        <v>37.5</v>
      </c>
      <c r="F46" s="8">
        <v>0.6</v>
      </c>
      <c r="G46" s="9">
        <v>6</v>
      </c>
      <c r="H46" s="9">
        <v>35</v>
      </c>
      <c r="I46" s="10">
        <v>0.5</v>
      </c>
      <c r="J46" s="11">
        <v>1</v>
      </c>
      <c r="K46" s="25"/>
      <c r="L46" s="25"/>
      <c r="M46" s="25"/>
      <c r="N46" s="9">
        <v>0</v>
      </c>
      <c r="O46" s="9">
        <v>0</v>
      </c>
      <c r="P46" s="16">
        <v>0</v>
      </c>
      <c r="Q46" s="15">
        <v>0.04</v>
      </c>
      <c r="R46" s="15">
        <v>0</v>
      </c>
      <c r="S46" s="8">
        <v>0.2</v>
      </c>
      <c r="T46" s="9">
        <v>0</v>
      </c>
      <c r="U46" s="9">
        <v>100</v>
      </c>
    </row>
    <row r="47" spans="1:21" ht="15.6" customHeight="1" x14ac:dyDescent="0.2">
      <c r="A47" s="7" t="s">
        <v>66</v>
      </c>
      <c r="B47" s="11">
        <v>341</v>
      </c>
      <c r="C47" s="8">
        <v>0.3</v>
      </c>
      <c r="D47" s="18">
        <v>0</v>
      </c>
      <c r="E47" s="18">
        <v>85</v>
      </c>
      <c r="F47" s="29">
        <v>7</v>
      </c>
      <c r="G47" s="9">
        <v>20</v>
      </c>
      <c r="H47" s="9">
        <v>30</v>
      </c>
      <c r="I47" s="10">
        <v>1.5</v>
      </c>
      <c r="J47" s="11">
        <v>6</v>
      </c>
      <c r="K47" s="14">
        <v>9</v>
      </c>
      <c r="L47" s="23">
        <v>0.22</v>
      </c>
      <c r="M47" s="29">
        <v>1.6</v>
      </c>
      <c r="N47" s="9">
        <v>0</v>
      </c>
      <c r="O47" s="9">
        <v>0</v>
      </c>
      <c r="P47" s="16">
        <v>0</v>
      </c>
      <c r="Q47" s="15">
        <v>0</v>
      </c>
      <c r="R47" s="15">
        <v>0.09</v>
      </c>
      <c r="S47" s="8">
        <v>1.3</v>
      </c>
      <c r="T47" s="9">
        <v>0</v>
      </c>
      <c r="U47" s="9">
        <v>100</v>
      </c>
    </row>
    <row r="48" spans="1:21" ht="15.6" customHeight="1" x14ac:dyDescent="0.2">
      <c r="A48" s="7" t="s">
        <v>67</v>
      </c>
      <c r="B48" s="11">
        <v>353</v>
      </c>
      <c r="C48" s="8">
        <v>8.6999999999999993</v>
      </c>
      <c r="D48" s="18">
        <v>0.4</v>
      </c>
      <c r="E48" s="18">
        <v>78.7</v>
      </c>
      <c r="F48" s="29">
        <v>4.9000000000000004</v>
      </c>
      <c r="G48" s="9">
        <v>20</v>
      </c>
      <c r="H48" s="9">
        <v>80</v>
      </c>
      <c r="I48" s="10">
        <v>0.3</v>
      </c>
      <c r="J48" s="11">
        <v>5</v>
      </c>
      <c r="K48" s="14">
        <v>0</v>
      </c>
      <c r="L48" s="23">
        <v>0.28000000000000003</v>
      </c>
      <c r="M48" s="29">
        <v>1.4</v>
      </c>
      <c r="N48" s="25"/>
      <c r="O48" s="25"/>
      <c r="P48" s="16">
        <v>0</v>
      </c>
      <c r="Q48" s="15">
        <v>0.1</v>
      </c>
      <c r="R48" s="23">
        <v>0.13</v>
      </c>
      <c r="S48" s="29">
        <v>2.2000000000000002</v>
      </c>
      <c r="T48" s="9">
        <v>0</v>
      </c>
      <c r="U48" s="9">
        <v>100</v>
      </c>
    </row>
    <row r="49" spans="1:21" ht="15.6" customHeight="1" x14ac:dyDescent="0.2">
      <c r="A49" s="7" t="s">
        <v>68</v>
      </c>
      <c r="B49" s="9">
        <v>88</v>
      </c>
      <c r="C49" s="8">
        <v>0.6</v>
      </c>
      <c r="D49" s="18">
        <v>3.3</v>
      </c>
      <c r="E49" s="14">
        <v>14</v>
      </c>
      <c r="F49" s="29">
        <v>0.1</v>
      </c>
      <c r="G49" s="9">
        <v>14</v>
      </c>
      <c r="H49" s="12">
        <v>13</v>
      </c>
      <c r="I49" s="8">
        <v>6.8</v>
      </c>
      <c r="J49" s="26">
        <v>63</v>
      </c>
      <c r="K49" s="22">
        <v>13.5</v>
      </c>
      <c r="L49" s="23">
        <v>0.06</v>
      </c>
      <c r="M49" s="29">
        <v>0.4</v>
      </c>
      <c r="N49" s="25"/>
      <c r="O49" s="26">
        <v>0</v>
      </c>
      <c r="P49" s="25"/>
      <c r="Q49" s="15">
        <v>0</v>
      </c>
      <c r="R49" s="23">
        <v>0</v>
      </c>
      <c r="S49" s="29">
        <v>0</v>
      </c>
      <c r="T49" s="12">
        <v>0</v>
      </c>
      <c r="U49" s="9">
        <v>100</v>
      </c>
    </row>
    <row r="50" spans="1:21" ht="15.6" customHeight="1" x14ac:dyDescent="0.2">
      <c r="A50" s="7" t="s">
        <v>69</v>
      </c>
      <c r="B50" s="9">
        <v>339</v>
      </c>
      <c r="C50" s="8">
        <v>10</v>
      </c>
      <c r="D50" s="18">
        <v>1.7</v>
      </c>
      <c r="E50" s="14">
        <v>6.3</v>
      </c>
      <c r="F50" s="8">
        <v>0.4</v>
      </c>
      <c r="G50" s="9">
        <v>31</v>
      </c>
      <c r="H50" s="12">
        <v>143</v>
      </c>
      <c r="I50" s="8">
        <v>3.9</v>
      </c>
      <c r="J50" s="9">
        <v>760</v>
      </c>
      <c r="K50" s="14">
        <v>83</v>
      </c>
      <c r="L50" s="23">
        <v>0.28999999999999998</v>
      </c>
      <c r="M50" s="29">
        <v>1.9</v>
      </c>
      <c r="N50" s="25"/>
      <c r="O50" s="25"/>
      <c r="P50" s="9">
        <v>0</v>
      </c>
      <c r="Q50" s="15">
        <v>0</v>
      </c>
      <c r="R50" s="23">
        <v>0.08</v>
      </c>
      <c r="S50" s="29">
        <v>2.2000000000000002</v>
      </c>
      <c r="T50" s="12">
        <v>0</v>
      </c>
      <c r="U50" s="9">
        <v>100</v>
      </c>
    </row>
    <row r="51" spans="1:21" ht="15.6" customHeight="1" x14ac:dyDescent="0.2">
      <c r="A51" s="7" t="s">
        <v>70</v>
      </c>
      <c r="B51" s="9">
        <v>345</v>
      </c>
      <c r="C51" s="8">
        <v>8.5</v>
      </c>
      <c r="D51" s="18">
        <v>2.2000000000000002</v>
      </c>
      <c r="E51" s="14">
        <v>78</v>
      </c>
      <c r="F51" s="8">
        <v>0.5</v>
      </c>
      <c r="G51" s="9">
        <v>52</v>
      </c>
      <c r="H51" s="12">
        <v>120</v>
      </c>
      <c r="I51" s="8">
        <v>8.6999999999999993</v>
      </c>
      <c r="J51" s="26">
        <v>3064</v>
      </c>
      <c r="K51" s="22">
        <v>44</v>
      </c>
      <c r="L51" s="23">
        <v>0.08</v>
      </c>
      <c r="M51" s="8">
        <v>0</v>
      </c>
      <c r="N51" s="9">
        <v>0</v>
      </c>
      <c r="O51" s="9">
        <v>0</v>
      </c>
      <c r="P51" s="9">
        <v>0</v>
      </c>
      <c r="Q51" s="15">
        <v>0</v>
      </c>
      <c r="R51" s="23">
        <v>0.02</v>
      </c>
      <c r="S51" s="29">
        <v>0.2</v>
      </c>
      <c r="T51" s="12">
        <v>0</v>
      </c>
      <c r="U51" s="9">
        <v>100</v>
      </c>
    </row>
    <row r="52" spans="1:21" ht="15.6" customHeight="1" x14ac:dyDescent="0.2">
      <c r="A52" s="7" t="s">
        <v>71</v>
      </c>
      <c r="B52" s="9">
        <v>248</v>
      </c>
      <c r="C52" s="8">
        <v>8</v>
      </c>
      <c r="D52" s="18">
        <v>1.2</v>
      </c>
      <c r="E52" s="14">
        <v>50</v>
      </c>
      <c r="F52" s="29">
        <v>9.1</v>
      </c>
      <c r="G52" s="9">
        <v>10</v>
      </c>
      <c r="H52" s="12">
        <v>95</v>
      </c>
      <c r="I52" s="8">
        <v>1.5</v>
      </c>
      <c r="J52" s="9">
        <v>530</v>
      </c>
      <c r="K52" s="14">
        <v>91</v>
      </c>
      <c r="L52" s="23">
        <v>0.15</v>
      </c>
      <c r="M52" s="29">
        <v>0.9</v>
      </c>
      <c r="N52" s="9">
        <v>0</v>
      </c>
      <c r="O52" s="9">
        <v>0</v>
      </c>
      <c r="P52" s="9">
        <v>0</v>
      </c>
      <c r="Q52" s="15">
        <v>0.1</v>
      </c>
      <c r="R52" s="23">
        <v>0.28999999999999998</v>
      </c>
      <c r="S52" s="29">
        <v>2.4</v>
      </c>
      <c r="T52" s="12">
        <v>0</v>
      </c>
      <c r="U52" s="9">
        <v>100</v>
      </c>
    </row>
    <row r="53" spans="1:21" ht="15.75" customHeight="1" x14ac:dyDescent="0.2">
      <c r="A53" s="7" t="s">
        <v>72</v>
      </c>
      <c r="B53" s="9">
        <v>333</v>
      </c>
      <c r="C53" s="8">
        <v>9</v>
      </c>
      <c r="D53" s="18">
        <v>1</v>
      </c>
      <c r="E53" s="14">
        <v>77.2</v>
      </c>
      <c r="F53" s="8">
        <v>0.3</v>
      </c>
      <c r="G53" s="9">
        <v>22</v>
      </c>
      <c r="H53" s="12">
        <v>150</v>
      </c>
      <c r="I53" s="8">
        <v>1.3</v>
      </c>
      <c r="J53" s="9">
        <v>2</v>
      </c>
      <c r="K53" s="14">
        <v>0</v>
      </c>
      <c r="L53" s="23">
        <v>0</v>
      </c>
      <c r="M53" s="29">
        <v>2.8</v>
      </c>
      <c r="N53" s="9">
        <v>0</v>
      </c>
      <c r="O53" s="9">
        <v>0</v>
      </c>
      <c r="P53" s="9">
        <v>0</v>
      </c>
      <c r="Q53" s="15">
        <v>0.1</v>
      </c>
      <c r="R53" s="15">
        <v>7.0000000000000007E-2</v>
      </c>
      <c r="S53" s="8">
        <v>1</v>
      </c>
      <c r="T53" s="12">
        <v>0</v>
      </c>
      <c r="U53" s="9">
        <v>100</v>
      </c>
    </row>
    <row r="54" spans="1:21" ht="15.6" customHeight="1" x14ac:dyDescent="0.2">
      <c r="A54" s="7" t="s">
        <v>73</v>
      </c>
      <c r="B54" s="9">
        <v>191</v>
      </c>
      <c r="C54" s="8">
        <v>1.3</v>
      </c>
      <c r="D54" s="18">
        <v>5.5</v>
      </c>
      <c r="E54" s="14">
        <v>34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33" t="s">
        <v>46</v>
      </c>
      <c r="U54" s="9">
        <v>100</v>
      </c>
    </row>
    <row r="55" spans="1:21" ht="15.6" customHeight="1" x14ac:dyDescent="0.2">
      <c r="A55" s="7" t="s">
        <v>74</v>
      </c>
      <c r="B55" s="9">
        <v>202</v>
      </c>
      <c r="C55" s="8">
        <v>3</v>
      </c>
      <c r="D55" s="18">
        <v>0.3</v>
      </c>
      <c r="E55" s="14">
        <v>46.7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33" t="s">
        <v>46</v>
      </c>
      <c r="U55" s="9">
        <v>100</v>
      </c>
    </row>
    <row r="56" spans="1:21" ht="15.6" customHeight="1" x14ac:dyDescent="0.2">
      <c r="A56" s="7" t="s">
        <v>75</v>
      </c>
      <c r="B56" s="9">
        <v>148</v>
      </c>
      <c r="C56" s="8">
        <v>2</v>
      </c>
      <c r="D56" s="18">
        <v>0.5</v>
      </c>
      <c r="E56" s="14">
        <v>33.9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33" t="s">
        <v>46</v>
      </c>
      <c r="U56" s="9">
        <v>100</v>
      </c>
    </row>
    <row r="57" spans="1:21" ht="15.6" customHeight="1" x14ac:dyDescent="0.2">
      <c r="A57" s="7" t="s">
        <v>76</v>
      </c>
      <c r="B57" s="9">
        <v>458</v>
      </c>
      <c r="C57" s="8">
        <v>6.9</v>
      </c>
      <c r="D57" s="18">
        <v>14.4</v>
      </c>
      <c r="E57" s="14">
        <v>75.099999999999994</v>
      </c>
      <c r="F57" s="29">
        <v>2.1</v>
      </c>
      <c r="G57" s="9">
        <v>62</v>
      </c>
      <c r="H57" s="12">
        <v>87</v>
      </c>
      <c r="I57" s="8">
        <v>2.7</v>
      </c>
      <c r="J57" s="26">
        <v>241</v>
      </c>
      <c r="K57" s="22">
        <v>20.3</v>
      </c>
      <c r="L57" s="23">
        <v>0.16</v>
      </c>
      <c r="M57" s="29">
        <v>0.6</v>
      </c>
      <c r="N57" s="9">
        <v>0</v>
      </c>
      <c r="O57" s="26">
        <v>14</v>
      </c>
      <c r="P57" s="25"/>
      <c r="Q57" s="15">
        <v>0.09</v>
      </c>
      <c r="R57" s="23">
        <v>0.15</v>
      </c>
      <c r="S57" s="29">
        <v>1.4</v>
      </c>
      <c r="T57" s="12">
        <v>0</v>
      </c>
      <c r="U57" s="9">
        <v>100</v>
      </c>
    </row>
    <row r="58" spans="1:21" ht="15.6" customHeight="1" x14ac:dyDescent="0.2">
      <c r="A58" s="7" t="s">
        <v>77</v>
      </c>
      <c r="B58" s="9">
        <v>272</v>
      </c>
      <c r="C58" s="8">
        <v>8.6999999999999993</v>
      </c>
      <c r="D58" s="18">
        <v>6.7</v>
      </c>
      <c r="E58" s="14">
        <v>44.1</v>
      </c>
      <c r="F58" s="8">
        <v>0.9</v>
      </c>
      <c r="G58" s="9">
        <v>194</v>
      </c>
      <c r="H58" s="12">
        <v>117</v>
      </c>
      <c r="I58" s="8">
        <v>4.5</v>
      </c>
      <c r="J58" s="30" t="s">
        <v>46</v>
      </c>
      <c r="K58" s="30" t="s">
        <v>46</v>
      </c>
      <c r="L58" s="30" t="s">
        <v>46</v>
      </c>
      <c r="M58" s="30" t="s">
        <v>46</v>
      </c>
      <c r="N58" s="30" t="s">
        <v>46</v>
      </c>
      <c r="O58" s="30" t="s">
        <v>46</v>
      </c>
      <c r="P58" s="9">
        <v>1392</v>
      </c>
      <c r="Q58" s="15">
        <v>0.31</v>
      </c>
      <c r="R58" s="15">
        <v>1</v>
      </c>
      <c r="S58" s="8">
        <v>2.9</v>
      </c>
      <c r="T58" s="12">
        <v>0</v>
      </c>
      <c r="U58" s="9">
        <v>100</v>
      </c>
    </row>
    <row r="59" spans="1:21" ht="15.6" customHeight="1" x14ac:dyDescent="0.2">
      <c r="A59" s="7" t="s">
        <v>78</v>
      </c>
      <c r="B59" s="9">
        <v>280</v>
      </c>
      <c r="C59" s="8">
        <v>8.1999999999999993</v>
      </c>
      <c r="D59" s="18">
        <v>10.199999999999999</v>
      </c>
      <c r="E59" s="14">
        <v>39</v>
      </c>
      <c r="F59" s="8">
        <v>3.4</v>
      </c>
      <c r="G59" s="9">
        <v>204</v>
      </c>
      <c r="H59" s="12">
        <v>79</v>
      </c>
      <c r="I59" s="8">
        <v>7</v>
      </c>
      <c r="J59" s="30" t="s">
        <v>46</v>
      </c>
      <c r="K59" s="30" t="s">
        <v>46</v>
      </c>
      <c r="L59" s="30" t="s">
        <v>46</v>
      </c>
      <c r="M59" s="30" t="s">
        <v>46</v>
      </c>
      <c r="N59" s="9">
        <v>0</v>
      </c>
      <c r="O59" s="30" t="s">
        <v>46</v>
      </c>
      <c r="P59" s="9">
        <v>0</v>
      </c>
      <c r="Q59" s="15">
        <v>0.08</v>
      </c>
      <c r="R59" s="30" t="s">
        <v>46</v>
      </c>
      <c r="S59" s="30" t="s">
        <v>46</v>
      </c>
      <c r="T59" s="12">
        <v>0</v>
      </c>
      <c r="U59" s="9">
        <v>100</v>
      </c>
    </row>
    <row r="60" spans="1:21" ht="15.6" customHeight="1" x14ac:dyDescent="0.2">
      <c r="A60" s="7" t="s">
        <v>79</v>
      </c>
      <c r="B60" s="9">
        <v>190</v>
      </c>
      <c r="C60" s="8">
        <v>3.3</v>
      </c>
      <c r="D60" s="18">
        <v>0.3</v>
      </c>
      <c r="E60" s="14">
        <v>43.5</v>
      </c>
      <c r="F60" s="8">
        <v>3.4</v>
      </c>
      <c r="G60" s="9">
        <v>9</v>
      </c>
      <c r="H60" s="12">
        <v>0</v>
      </c>
      <c r="I60" s="8">
        <v>0.4</v>
      </c>
      <c r="J60" s="9">
        <v>164</v>
      </c>
      <c r="K60" s="14">
        <v>84</v>
      </c>
      <c r="L60" s="15">
        <v>0.2</v>
      </c>
      <c r="M60" s="8">
        <v>0.9</v>
      </c>
      <c r="N60" s="30" t="s">
        <v>46</v>
      </c>
      <c r="O60" s="30" t="s">
        <v>46</v>
      </c>
      <c r="P60" s="30" t="s">
        <v>46</v>
      </c>
      <c r="Q60" s="15">
        <v>0.27</v>
      </c>
      <c r="R60" s="15">
        <v>0.02</v>
      </c>
      <c r="S60" s="8">
        <v>3.6</v>
      </c>
      <c r="T60" s="33" t="s">
        <v>46</v>
      </c>
      <c r="U60" s="9">
        <v>100</v>
      </c>
    </row>
    <row r="61" spans="1:21" ht="15.6" customHeight="1" x14ac:dyDescent="0.2">
      <c r="A61" s="7" t="s">
        <v>80</v>
      </c>
      <c r="B61" s="9">
        <v>417</v>
      </c>
      <c r="C61" s="8">
        <v>6.5</v>
      </c>
      <c r="D61" s="18">
        <v>8.1999999999999993</v>
      </c>
      <c r="E61" s="14">
        <v>79.3</v>
      </c>
      <c r="F61" s="30" t="s">
        <v>46</v>
      </c>
      <c r="G61" s="30" t="s">
        <v>46</v>
      </c>
      <c r="H61" s="30" t="s">
        <v>46</v>
      </c>
      <c r="I61" s="30" t="s">
        <v>46</v>
      </c>
      <c r="J61" s="30" t="s">
        <v>46</v>
      </c>
      <c r="K61" s="30" t="s">
        <v>46</v>
      </c>
      <c r="L61" s="30" t="s">
        <v>46</v>
      </c>
      <c r="M61" s="30" t="s">
        <v>46</v>
      </c>
      <c r="N61" s="30" t="s">
        <v>46</v>
      </c>
      <c r="O61" s="30" t="s">
        <v>46</v>
      </c>
      <c r="P61" s="30" t="s">
        <v>46</v>
      </c>
      <c r="Q61" s="30" t="s">
        <v>46</v>
      </c>
      <c r="R61" s="30" t="s">
        <v>46</v>
      </c>
      <c r="S61" s="30" t="s">
        <v>46</v>
      </c>
      <c r="T61" s="33" t="s">
        <v>46</v>
      </c>
      <c r="U61" s="9">
        <v>100</v>
      </c>
    </row>
    <row r="62" spans="1:21" ht="24" customHeight="1" x14ac:dyDescent="0.2">
      <c r="A62" s="7" t="s">
        <v>81</v>
      </c>
      <c r="B62" s="9">
        <v>107</v>
      </c>
      <c r="C62" s="8">
        <v>2.2000000000000002</v>
      </c>
      <c r="D62" s="18">
        <v>2.2000000000000002</v>
      </c>
      <c r="E62" s="14">
        <v>19.600000000000001</v>
      </c>
      <c r="F62" s="30" t="s">
        <v>46</v>
      </c>
      <c r="G62" s="8">
        <v>20</v>
      </c>
      <c r="H62" s="13">
        <v>30</v>
      </c>
      <c r="I62" s="8">
        <v>0.6</v>
      </c>
      <c r="J62" s="32" t="s">
        <v>82</v>
      </c>
      <c r="K62" s="14">
        <v>90</v>
      </c>
      <c r="L62" s="15">
        <v>0.1</v>
      </c>
      <c r="M62" s="30" t="s">
        <v>46</v>
      </c>
      <c r="N62" s="30" t="s">
        <v>46</v>
      </c>
      <c r="O62" s="30" t="s">
        <v>46</v>
      </c>
      <c r="P62" s="30" t="s">
        <v>46</v>
      </c>
      <c r="Q62" s="15">
        <v>0.18</v>
      </c>
      <c r="R62" s="15">
        <v>0.02</v>
      </c>
      <c r="S62" s="30" t="s">
        <v>46</v>
      </c>
      <c r="T62" s="33" t="s">
        <v>46</v>
      </c>
      <c r="U62" s="9">
        <v>100</v>
      </c>
    </row>
    <row r="63" spans="1:21" ht="15.6" customHeight="1" x14ac:dyDescent="0.2">
      <c r="A63" s="7" t="s">
        <v>83</v>
      </c>
      <c r="B63" s="9">
        <v>199</v>
      </c>
      <c r="C63" s="8">
        <v>2.1</v>
      </c>
      <c r="D63" s="18">
        <v>1.5</v>
      </c>
      <c r="E63" s="14">
        <v>44.4</v>
      </c>
      <c r="F63" s="8">
        <v>0.3</v>
      </c>
      <c r="G63" s="9">
        <v>45</v>
      </c>
      <c r="H63" s="12">
        <v>28</v>
      </c>
      <c r="I63" s="8">
        <v>1.8</v>
      </c>
      <c r="J63" s="30" t="s">
        <v>46</v>
      </c>
      <c r="K63" s="30" t="s">
        <v>46</v>
      </c>
      <c r="L63" s="30" t="s">
        <v>46</v>
      </c>
      <c r="M63" s="30" t="s">
        <v>46</v>
      </c>
      <c r="N63" s="9">
        <v>0</v>
      </c>
      <c r="O63" s="30" t="s">
        <v>46</v>
      </c>
      <c r="P63" s="9">
        <v>408</v>
      </c>
      <c r="Q63" s="15">
        <v>0.1</v>
      </c>
      <c r="R63" s="30" t="s">
        <v>46</v>
      </c>
      <c r="S63" s="8">
        <v>0</v>
      </c>
      <c r="T63" s="12">
        <v>0</v>
      </c>
      <c r="U63" s="9">
        <v>100</v>
      </c>
    </row>
    <row r="64" spans="1:21" ht="15.6" customHeight="1" x14ac:dyDescent="0.2">
      <c r="A64" s="7" t="s">
        <v>84</v>
      </c>
      <c r="B64" s="9">
        <v>273</v>
      </c>
      <c r="C64" s="8">
        <v>5.3</v>
      </c>
      <c r="D64" s="18">
        <v>10.6</v>
      </c>
      <c r="E64" s="14">
        <v>39.1</v>
      </c>
      <c r="F64" s="30" t="s">
        <v>46</v>
      </c>
      <c r="G64" s="30" t="s">
        <v>46</v>
      </c>
      <c r="H64" s="30" t="s">
        <v>46</v>
      </c>
      <c r="I64" s="30" t="s">
        <v>46</v>
      </c>
      <c r="J64" s="30" t="s">
        <v>46</v>
      </c>
      <c r="K64" s="30" t="s">
        <v>46</v>
      </c>
      <c r="L64" s="30" t="s">
        <v>46</v>
      </c>
      <c r="M64" s="30" t="s">
        <v>46</v>
      </c>
      <c r="N64" s="30" t="s">
        <v>46</v>
      </c>
      <c r="O64" s="30" t="s">
        <v>46</v>
      </c>
      <c r="P64" s="30" t="s">
        <v>46</v>
      </c>
      <c r="Q64" s="30" t="s">
        <v>46</v>
      </c>
      <c r="R64" s="30" t="s">
        <v>46</v>
      </c>
      <c r="S64" s="30" t="s">
        <v>46</v>
      </c>
      <c r="T64" s="33" t="s">
        <v>46</v>
      </c>
      <c r="U64" s="9">
        <v>100</v>
      </c>
    </row>
    <row r="65" spans="1:21" ht="15.6" customHeight="1" x14ac:dyDescent="0.2">
      <c r="A65" s="7" t="s">
        <v>85</v>
      </c>
      <c r="B65" s="9">
        <v>225</v>
      </c>
      <c r="C65" s="8">
        <v>5.3</v>
      </c>
      <c r="D65" s="18">
        <v>2.6</v>
      </c>
      <c r="E65" s="14">
        <v>45.2</v>
      </c>
      <c r="F65" s="30" t="s">
        <v>46</v>
      </c>
      <c r="G65" s="30" t="s">
        <v>46</v>
      </c>
      <c r="H65" s="30" t="s">
        <v>46</v>
      </c>
      <c r="I65" s="30" t="s">
        <v>46</v>
      </c>
      <c r="J65" s="30" t="s">
        <v>46</v>
      </c>
      <c r="K65" s="30" t="s">
        <v>46</v>
      </c>
      <c r="L65" s="30" t="s">
        <v>46</v>
      </c>
      <c r="M65" s="30" t="s">
        <v>46</v>
      </c>
      <c r="N65" s="30" t="s">
        <v>46</v>
      </c>
      <c r="O65" s="30" t="s">
        <v>46</v>
      </c>
      <c r="P65" s="30" t="s">
        <v>46</v>
      </c>
      <c r="Q65" s="30" t="s">
        <v>46</v>
      </c>
      <c r="R65" s="30" t="s">
        <v>46</v>
      </c>
      <c r="S65" s="30" t="s">
        <v>46</v>
      </c>
      <c r="T65" s="33" t="s">
        <v>46</v>
      </c>
      <c r="U65" s="9">
        <v>100</v>
      </c>
    </row>
    <row r="66" spans="1:21" ht="15.6" customHeight="1" x14ac:dyDescent="0.2">
      <c r="A66" s="7" t="s">
        <v>86</v>
      </c>
      <c r="B66" s="9">
        <v>197</v>
      </c>
      <c r="C66" s="8">
        <v>3.3</v>
      </c>
      <c r="D66" s="18">
        <v>4.5999999999999996</v>
      </c>
      <c r="E66" s="14">
        <v>35.6</v>
      </c>
      <c r="F66" s="30" t="s">
        <v>46</v>
      </c>
      <c r="G66" s="30" t="s">
        <v>46</v>
      </c>
      <c r="H66" s="12">
        <v>0</v>
      </c>
      <c r="I66" s="8">
        <v>0</v>
      </c>
      <c r="J66" s="9">
        <v>0</v>
      </c>
      <c r="K66" s="14">
        <v>0</v>
      </c>
      <c r="L66" s="30" t="s">
        <v>46</v>
      </c>
      <c r="M66" s="30" t="s">
        <v>46</v>
      </c>
      <c r="N66" s="30" t="s">
        <v>46</v>
      </c>
      <c r="O66" s="30" t="s">
        <v>46</v>
      </c>
      <c r="P66" s="30" t="s">
        <v>46</v>
      </c>
      <c r="Q66" s="30" t="s">
        <v>46</v>
      </c>
      <c r="R66" s="15">
        <v>0</v>
      </c>
      <c r="S66" s="8">
        <v>0</v>
      </c>
      <c r="T66" s="12">
        <v>0</v>
      </c>
      <c r="U66" s="9">
        <v>100</v>
      </c>
    </row>
    <row r="67" spans="1:21" ht="15.6" customHeight="1" x14ac:dyDescent="0.2">
      <c r="A67" s="7" t="s">
        <v>87</v>
      </c>
      <c r="B67" s="9">
        <v>249</v>
      </c>
      <c r="C67" s="8">
        <v>3.4</v>
      </c>
      <c r="D67" s="18">
        <v>0.4</v>
      </c>
      <c r="E67" s="14">
        <v>58</v>
      </c>
      <c r="F67" s="8">
        <v>0</v>
      </c>
      <c r="G67" s="9">
        <v>198</v>
      </c>
      <c r="H67" s="12">
        <v>86</v>
      </c>
      <c r="I67" s="8">
        <v>2</v>
      </c>
      <c r="J67" s="30" t="s">
        <v>46</v>
      </c>
      <c r="K67" s="30" t="s">
        <v>46</v>
      </c>
      <c r="L67" s="30" t="s">
        <v>46</v>
      </c>
      <c r="M67" s="30" t="s">
        <v>46</v>
      </c>
      <c r="N67" s="9">
        <v>0</v>
      </c>
      <c r="O67" s="25"/>
      <c r="P67" s="9">
        <v>240</v>
      </c>
      <c r="Q67" s="15">
        <v>0.34</v>
      </c>
      <c r="R67" s="15">
        <v>0</v>
      </c>
      <c r="S67" s="8">
        <v>0</v>
      </c>
      <c r="T67" s="12">
        <v>0</v>
      </c>
      <c r="U67" s="9">
        <v>100</v>
      </c>
    </row>
    <row r="68" spans="1:21" ht="24" customHeight="1" x14ac:dyDescent="0.2">
      <c r="A68" s="19" t="s">
        <v>88</v>
      </c>
      <c r="B68" s="9">
        <v>156</v>
      </c>
      <c r="C68" s="8">
        <v>2.2999999999999998</v>
      </c>
      <c r="D68" s="18">
        <v>0.2</v>
      </c>
      <c r="E68" s="14">
        <v>15.6</v>
      </c>
      <c r="F68" s="8">
        <v>8.1999999999999993</v>
      </c>
      <c r="G68" s="9">
        <v>41</v>
      </c>
      <c r="H68" s="12">
        <v>20</v>
      </c>
      <c r="I68" s="8">
        <v>0.4</v>
      </c>
      <c r="J68" s="9">
        <v>486</v>
      </c>
      <c r="K68" s="14">
        <v>164</v>
      </c>
      <c r="L68" s="15">
        <v>0.3</v>
      </c>
      <c r="M68" s="8">
        <v>0.4</v>
      </c>
      <c r="N68" s="30" t="s">
        <v>46</v>
      </c>
      <c r="O68" s="9">
        <v>1437</v>
      </c>
      <c r="P68" s="25"/>
      <c r="Q68" s="15">
        <v>0.1</v>
      </c>
      <c r="R68" s="15">
        <v>0.04</v>
      </c>
      <c r="S68" s="25"/>
      <c r="T68" s="12">
        <v>15</v>
      </c>
      <c r="U68" s="9">
        <v>100</v>
      </c>
    </row>
    <row r="69" spans="1:21" ht="15.6" customHeight="1" x14ac:dyDescent="0.2">
      <c r="A69" s="7" t="s">
        <v>89</v>
      </c>
      <c r="B69" s="9">
        <v>323</v>
      </c>
      <c r="C69" s="8">
        <v>4.9000000000000004</v>
      </c>
      <c r="D69" s="18">
        <v>11.5</v>
      </c>
      <c r="E69" s="14">
        <v>50.1</v>
      </c>
      <c r="F69" s="8">
        <v>1.4</v>
      </c>
      <c r="G69" s="9">
        <v>131</v>
      </c>
      <c r="H69" s="12">
        <v>83</v>
      </c>
      <c r="I69" s="8">
        <v>2.6</v>
      </c>
      <c r="J69" s="25"/>
      <c r="K69" s="25"/>
      <c r="L69" s="25"/>
      <c r="M69" s="25"/>
      <c r="N69" s="9">
        <v>26</v>
      </c>
      <c r="O69" s="25"/>
      <c r="P69" s="9">
        <v>1872</v>
      </c>
      <c r="Q69" s="15">
        <v>0.38</v>
      </c>
      <c r="R69" s="15">
        <v>0.16</v>
      </c>
      <c r="S69" s="8">
        <v>0.3</v>
      </c>
      <c r="T69" s="12">
        <v>0</v>
      </c>
      <c r="U69" s="9">
        <v>100</v>
      </c>
    </row>
    <row r="70" spans="1:21" ht="15.6" customHeight="1" x14ac:dyDescent="0.2">
      <c r="A70" s="7" t="s">
        <v>90</v>
      </c>
      <c r="B70" s="9">
        <v>204</v>
      </c>
      <c r="C70" s="8">
        <v>2.8</v>
      </c>
      <c r="D70" s="18">
        <v>7.5</v>
      </c>
      <c r="E70" s="14">
        <v>31.4</v>
      </c>
      <c r="F70" s="30" t="s">
        <v>46</v>
      </c>
      <c r="G70" s="30" t="s">
        <v>46</v>
      </c>
      <c r="H70" s="30" t="s">
        <v>46</v>
      </c>
      <c r="I70" s="30" t="s">
        <v>46</v>
      </c>
      <c r="J70" s="30" t="s">
        <v>46</v>
      </c>
      <c r="K70" s="30" t="s">
        <v>46</v>
      </c>
      <c r="L70" s="30" t="s">
        <v>46</v>
      </c>
      <c r="M70" s="30" t="s">
        <v>46</v>
      </c>
      <c r="N70" s="30" t="s">
        <v>46</v>
      </c>
      <c r="O70" s="30" t="s">
        <v>46</v>
      </c>
      <c r="P70" s="30" t="s">
        <v>46</v>
      </c>
      <c r="Q70" s="30" t="s">
        <v>46</v>
      </c>
      <c r="R70" s="30" t="s">
        <v>46</v>
      </c>
      <c r="S70" s="30" t="s">
        <v>46</v>
      </c>
      <c r="T70" s="33" t="s">
        <v>46</v>
      </c>
      <c r="U70" s="9">
        <v>100</v>
      </c>
    </row>
    <row r="71" spans="1:21" ht="15.6" customHeight="1" x14ac:dyDescent="0.2">
      <c r="A71" s="7" t="s">
        <v>91</v>
      </c>
      <c r="B71" s="9">
        <v>298</v>
      </c>
      <c r="C71" s="8">
        <v>3.7</v>
      </c>
      <c r="D71" s="18">
        <v>2.1</v>
      </c>
      <c r="E71" s="14">
        <v>65.900000000000006</v>
      </c>
      <c r="F71" s="8">
        <v>0.4</v>
      </c>
      <c r="G71" s="9">
        <v>70</v>
      </c>
      <c r="H71" s="12">
        <v>76</v>
      </c>
      <c r="I71" s="8">
        <v>2.5</v>
      </c>
      <c r="J71" s="25"/>
      <c r="K71" s="25"/>
      <c r="L71" s="25"/>
      <c r="M71" s="25"/>
      <c r="N71" s="9">
        <v>0</v>
      </c>
      <c r="O71" s="9">
        <v>0</v>
      </c>
      <c r="P71" s="9">
        <v>496</v>
      </c>
      <c r="Q71" s="15">
        <v>0.28000000000000003</v>
      </c>
      <c r="R71" s="25"/>
      <c r="S71" s="8">
        <v>2.5</v>
      </c>
      <c r="T71" s="12">
        <v>0</v>
      </c>
      <c r="U71" s="9">
        <v>100</v>
      </c>
    </row>
    <row r="72" spans="1:21" ht="15.6" customHeight="1" x14ac:dyDescent="0.2">
      <c r="A72" s="7" t="s">
        <v>92</v>
      </c>
      <c r="B72" s="9">
        <v>348</v>
      </c>
      <c r="C72" s="8">
        <v>0.4</v>
      </c>
      <c r="D72" s="18">
        <v>3.8</v>
      </c>
      <c r="E72" s="14">
        <v>76.099999999999994</v>
      </c>
      <c r="F72" s="8">
        <v>0.5</v>
      </c>
      <c r="G72" s="9">
        <v>41</v>
      </c>
      <c r="H72" s="12">
        <v>144</v>
      </c>
      <c r="I72" s="8">
        <v>2.6</v>
      </c>
      <c r="J72" s="9">
        <v>38</v>
      </c>
      <c r="K72" s="14">
        <v>76</v>
      </c>
      <c r="L72" s="15">
        <v>0.3</v>
      </c>
      <c r="M72" s="8">
        <v>2.1</v>
      </c>
      <c r="N72" s="9">
        <v>0</v>
      </c>
      <c r="O72" s="9">
        <v>0</v>
      </c>
      <c r="P72" s="9">
        <v>0</v>
      </c>
      <c r="Q72" s="15">
        <v>0.03</v>
      </c>
      <c r="R72" s="15">
        <v>0.06</v>
      </c>
      <c r="S72" s="8">
        <v>1.8</v>
      </c>
      <c r="T72" s="12">
        <v>0</v>
      </c>
      <c r="U72" s="9">
        <v>100</v>
      </c>
    </row>
    <row r="73" spans="1:21" ht="15.6" customHeight="1" x14ac:dyDescent="0.2">
      <c r="A73" s="7" t="s">
        <v>93</v>
      </c>
      <c r="B73" s="9">
        <v>331</v>
      </c>
      <c r="C73" s="8">
        <v>1.9</v>
      </c>
      <c r="D73" s="18">
        <v>7.6</v>
      </c>
      <c r="E73" s="14">
        <v>63.8</v>
      </c>
      <c r="F73" s="8">
        <v>1</v>
      </c>
      <c r="G73" s="9">
        <v>90</v>
      </c>
      <c r="H73" s="12">
        <v>55</v>
      </c>
      <c r="I73" s="8">
        <v>2.2999999999999998</v>
      </c>
      <c r="J73" s="30" t="s">
        <v>46</v>
      </c>
      <c r="K73" s="30" t="s">
        <v>46</v>
      </c>
      <c r="L73" s="30" t="s">
        <v>46</v>
      </c>
      <c r="M73" s="30" t="s">
        <v>46</v>
      </c>
      <c r="N73" s="9">
        <v>0</v>
      </c>
      <c r="O73" s="30" t="s">
        <v>46</v>
      </c>
      <c r="P73" s="9">
        <v>408</v>
      </c>
      <c r="Q73" s="15">
        <v>0.11</v>
      </c>
      <c r="R73" s="30" t="s">
        <v>46</v>
      </c>
      <c r="S73" s="8">
        <v>0.8</v>
      </c>
      <c r="T73" s="12">
        <v>5</v>
      </c>
      <c r="U73" s="9">
        <v>100</v>
      </c>
    </row>
    <row r="74" spans="1:21" ht="15.6" customHeight="1" x14ac:dyDescent="0.2">
      <c r="A74" s="7" t="s">
        <v>94</v>
      </c>
      <c r="B74" s="9">
        <v>373</v>
      </c>
      <c r="C74" s="8">
        <v>4.3</v>
      </c>
      <c r="D74" s="14">
        <v>16.5</v>
      </c>
      <c r="E74" s="8">
        <v>51.9</v>
      </c>
      <c r="F74" s="14">
        <v>0.4</v>
      </c>
      <c r="G74" s="9">
        <v>41</v>
      </c>
      <c r="H74" s="11">
        <v>142</v>
      </c>
      <c r="I74" s="8">
        <v>2.4</v>
      </c>
      <c r="J74" s="9">
        <v>35</v>
      </c>
      <c r="K74" s="8">
        <v>72</v>
      </c>
      <c r="L74" s="15">
        <v>0.3</v>
      </c>
      <c r="M74" s="8">
        <v>2.1</v>
      </c>
      <c r="N74" s="9">
        <v>0</v>
      </c>
      <c r="O74" s="9">
        <v>0</v>
      </c>
      <c r="P74" s="9">
        <v>0</v>
      </c>
      <c r="Q74" s="15">
        <v>0.04</v>
      </c>
      <c r="R74" s="15">
        <v>0.06</v>
      </c>
      <c r="S74" s="8">
        <v>2.1</v>
      </c>
      <c r="T74" s="12">
        <v>0</v>
      </c>
      <c r="U74" s="11">
        <v>100</v>
      </c>
    </row>
    <row r="75" spans="1:21" ht="15.6" customHeight="1" x14ac:dyDescent="0.2">
      <c r="A75" s="7" t="s">
        <v>95</v>
      </c>
      <c r="B75" s="9">
        <v>403</v>
      </c>
      <c r="C75" s="8">
        <v>10.6</v>
      </c>
      <c r="D75" s="14">
        <v>2.2000000000000002</v>
      </c>
      <c r="E75" s="8">
        <v>85.3</v>
      </c>
      <c r="F75" s="14">
        <v>0.2</v>
      </c>
      <c r="G75" s="9">
        <v>11</v>
      </c>
      <c r="H75" s="11">
        <v>240</v>
      </c>
      <c r="I75" s="8">
        <v>0.3</v>
      </c>
      <c r="J75" s="9">
        <v>1</v>
      </c>
      <c r="K75" s="8">
        <v>113</v>
      </c>
      <c r="L75" s="15">
        <v>0.3</v>
      </c>
      <c r="M75" s="8">
        <v>2.4</v>
      </c>
      <c r="N75" s="30" t="s">
        <v>46</v>
      </c>
      <c r="O75" s="30" t="s">
        <v>46</v>
      </c>
      <c r="P75" s="9">
        <v>0</v>
      </c>
      <c r="Q75" s="15">
        <v>0</v>
      </c>
      <c r="R75" s="15">
        <v>0.16</v>
      </c>
      <c r="S75" s="30" t="s">
        <v>46</v>
      </c>
      <c r="T75" s="12">
        <v>0</v>
      </c>
      <c r="U75" s="11">
        <v>100</v>
      </c>
    </row>
    <row r="76" spans="1:21" ht="15.6" customHeight="1" x14ac:dyDescent="0.2">
      <c r="A76" s="7" t="s">
        <v>96</v>
      </c>
      <c r="B76" s="9">
        <v>274</v>
      </c>
      <c r="C76" s="8">
        <v>1.7</v>
      </c>
      <c r="D76" s="14">
        <v>5.4</v>
      </c>
      <c r="E76" s="8">
        <v>55.5</v>
      </c>
      <c r="F76" s="14">
        <v>2.2000000000000002</v>
      </c>
      <c r="G76" s="9">
        <v>69</v>
      </c>
      <c r="H76" s="11">
        <v>55</v>
      </c>
      <c r="I76" s="8">
        <v>3.3</v>
      </c>
      <c r="J76" s="30" t="s">
        <v>46</v>
      </c>
      <c r="K76" s="30" t="s">
        <v>46</v>
      </c>
      <c r="L76" s="30" t="s">
        <v>46</v>
      </c>
      <c r="M76" s="30" t="s">
        <v>46</v>
      </c>
      <c r="N76" s="9">
        <v>0</v>
      </c>
      <c r="O76" s="9">
        <v>0</v>
      </c>
      <c r="P76" s="9">
        <v>0</v>
      </c>
      <c r="Q76" s="15">
        <v>0</v>
      </c>
      <c r="R76" s="30" t="s">
        <v>46</v>
      </c>
      <c r="S76" s="30" t="s">
        <v>46</v>
      </c>
      <c r="T76" s="12">
        <v>0</v>
      </c>
      <c r="U76" s="11">
        <v>100</v>
      </c>
    </row>
    <row r="77" spans="1:21" ht="15.6" customHeight="1" x14ac:dyDescent="0.2">
      <c r="A77" s="7" t="s">
        <v>97</v>
      </c>
      <c r="B77" s="9">
        <v>407</v>
      </c>
      <c r="C77" s="8">
        <v>6.4</v>
      </c>
      <c r="D77" s="14">
        <v>28.2</v>
      </c>
      <c r="E77" s="8">
        <v>32</v>
      </c>
      <c r="F77" s="14">
        <v>0.1</v>
      </c>
      <c r="G77" s="9">
        <v>216</v>
      </c>
      <c r="H77" s="11">
        <v>62</v>
      </c>
      <c r="I77" s="8">
        <v>1.6</v>
      </c>
      <c r="J77" s="30" t="s">
        <v>46</v>
      </c>
      <c r="K77" s="30" t="s">
        <v>46</v>
      </c>
      <c r="L77" s="30" t="s">
        <v>46</v>
      </c>
      <c r="M77" s="30" t="s">
        <v>46</v>
      </c>
      <c r="N77" s="9">
        <v>0</v>
      </c>
      <c r="O77" s="25"/>
      <c r="P77" s="9">
        <v>184</v>
      </c>
      <c r="Q77" s="15">
        <v>0.16</v>
      </c>
      <c r="R77" s="15">
        <v>0</v>
      </c>
      <c r="S77" s="8">
        <v>0.6</v>
      </c>
      <c r="T77" s="12">
        <v>0</v>
      </c>
      <c r="U77" s="11">
        <v>100</v>
      </c>
    </row>
    <row r="78" spans="1:21" ht="15.75" customHeight="1" x14ac:dyDescent="0.2">
      <c r="A78" s="7" t="s">
        <v>98</v>
      </c>
      <c r="B78" s="9">
        <v>474</v>
      </c>
      <c r="C78" s="8">
        <v>7.6</v>
      </c>
      <c r="D78" s="14">
        <v>21.6</v>
      </c>
      <c r="E78" s="8">
        <v>62.3</v>
      </c>
      <c r="F78" s="14">
        <v>1.2</v>
      </c>
      <c r="G78" s="9">
        <v>36</v>
      </c>
      <c r="H78" s="11">
        <v>64</v>
      </c>
      <c r="I78" s="8">
        <v>2.5</v>
      </c>
      <c r="J78" s="9">
        <v>0</v>
      </c>
      <c r="K78" s="8">
        <v>38</v>
      </c>
      <c r="L78" s="15">
        <v>0.05</v>
      </c>
      <c r="M78" s="8">
        <v>0.5</v>
      </c>
      <c r="N78" s="30" t="s">
        <v>46</v>
      </c>
      <c r="O78" s="9">
        <v>0</v>
      </c>
      <c r="P78" s="9">
        <v>200</v>
      </c>
      <c r="Q78" s="15">
        <v>0.25</v>
      </c>
      <c r="R78" s="15">
        <v>0.03</v>
      </c>
      <c r="S78" s="8">
        <v>0.8</v>
      </c>
      <c r="T78" s="12">
        <v>0</v>
      </c>
      <c r="U78" s="11">
        <v>100</v>
      </c>
    </row>
    <row r="79" spans="1:21" ht="15.6" customHeight="1" x14ac:dyDescent="0.2">
      <c r="A79" s="7" t="s">
        <v>99</v>
      </c>
      <c r="B79" s="9">
        <v>156</v>
      </c>
      <c r="C79" s="8">
        <v>2.7</v>
      </c>
      <c r="D79" s="14">
        <v>1.3</v>
      </c>
      <c r="E79" s="8">
        <v>33.299999999999997</v>
      </c>
      <c r="F79" s="14">
        <v>1</v>
      </c>
      <c r="G79" s="9">
        <v>51</v>
      </c>
      <c r="H79" s="11">
        <v>105</v>
      </c>
      <c r="I79" s="8">
        <v>1.2</v>
      </c>
      <c r="J79" s="30" t="s">
        <v>46</v>
      </c>
      <c r="K79" s="30" t="s">
        <v>46</v>
      </c>
      <c r="L79" s="30" t="s">
        <v>46</v>
      </c>
      <c r="M79" s="30" t="s">
        <v>46</v>
      </c>
      <c r="N79" s="9">
        <v>0</v>
      </c>
      <c r="O79" s="30" t="s">
        <v>46</v>
      </c>
      <c r="P79" s="9">
        <v>162</v>
      </c>
      <c r="Q79" s="15">
        <v>0.08</v>
      </c>
      <c r="R79" s="15">
        <v>0</v>
      </c>
      <c r="S79" s="8">
        <v>0</v>
      </c>
      <c r="T79" s="12">
        <v>0</v>
      </c>
      <c r="U79" s="11">
        <v>100</v>
      </c>
    </row>
    <row r="80" spans="1:21" ht="15.6" customHeight="1" x14ac:dyDescent="0.2">
      <c r="A80" s="7" t="s">
        <v>100</v>
      </c>
      <c r="B80" s="9">
        <v>374</v>
      </c>
      <c r="C80" s="8">
        <v>9.4</v>
      </c>
      <c r="D80" s="14">
        <v>2.2000000000000002</v>
      </c>
      <c r="E80" s="8">
        <v>79.099999999999994</v>
      </c>
      <c r="F80" s="14">
        <v>0.8</v>
      </c>
      <c r="G80" s="9">
        <v>14</v>
      </c>
      <c r="H80" s="11">
        <v>142</v>
      </c>
      <c r="I80" s="8">
        <v>2.9</v>
      </c>
      <c r="J80" s="30" t="s">
        <v>46</v>
      </c>
      <c r="K80" s="30" t="s">
        <v>46</v>
      </c>
      <c r="L80" s="15">
        <v>9</v>
      </c>
      <c r="M80" s="30" t="s">
        <v>46</v>
      </c>
      <c r="N80" s="30" t="s">
        <v>46</v>
      </c>
      <c r="O80" s="30" t="s">
        <v>46</v>
      </c>
      <c r="P80" s="34">
        <v>11507</v>
      </c>
      <c r="Q80" s="15">
        <v>0.2</v>
      </c>
      <c r="R80" s="30" t="s">
        <v>46</v>
      </c>
      <c r="S80" s="30" t="s">
        <v>46</v>
      </c>
      <c r="T80" s="33" t="s">
        <v>46</v>
      </c>
      <c r="U80" s="11">
        <v>100</v>
      </c>
    </row>
    <row r="81" spans="1:21" ht="15.6" customHeight="1" x14ac:dyDescent="0.2">
      <c r="A81" s="7" t="s">
        <v>101</v>
      </c>
      <c r="B81" s="9">
        <v>500</v>
      </c>
      <c r="C81" s="8">
        <v>1.2</v>
      </c>
      <c r="D81" s="14">
        <v>25.1</v>
      </c>
      <c r="E81" s="8">
        <v>67.3</v>
      </c>
      <c r="F81" s="14">
        <v>0.4</v>
      </c>
      <c r="G81" s="9">
        <v>186</v>
      </c>
      <c r="H81" s="11">
        <v>29</v>
      </c>
      <c r="I81" s="8">
        <v>4.9000000000000004</v>
      </c>
      <c r="J81" s="30" t="s">
        <v>46</v>
      </c>
      <c r="K81" s="30" t="s">
        <v>46</v>
      </c>
      <c r="L81" s="30" t="s">
        <v>46</v>
      </c>
      <c r="M81" s="30" t="s">
        <v>46</v>
      </c>
      <c r="N81" s="9">
        <v>0</v>
      </c>
      <c r="O81" s="30" t="s">
        <v>46</v>
      </c>
      <c r="P81" s="9">
        <v>0</v>
      </c>
      <c r="Q81" s="15">
        <v>0.17</v>
      </c>
      <c r="R81" s="15">
        <v>0.03</v>
      </c>
      <c r="S81" s="8">
        <v>0.4</v>
      </c>
      <c r="T81" s="12">
        <v>0</v>
      </c>
      <c r="U81" s="11">
        <v>100</v>
      </c>
    </row>
    <row r="82" spans="1:21" ht="15.6" customHeight="1" x14ac:dyDescent="0.2">
      <c r="A82" s="7" t="s">
        <v>102</v>
      </c>
      <c r="B82" s="9">
        <v>296</v>
      </c>
      <c r="C82" s="8">
        <v>3.4</v>
      </c>
      <c r="D82" s="14">
        <v>15.1</v>
      </c>
      <c r="E82" s="8">
        <v>36.700000000000003</v>
      </c>
      <c r="F82" s="33" t="s">
        <v>46</v>
      </c>
      <c r="G82" s="30" t="s">
        <v>46</v>
      </c>
      <c r="H82" s="35" t="s">
        <v>46</v>
      </c>
      <c r="I82" s="30" t="s">
        <v>46</v>
      </c>
      <c r="J82" s="30" t="s">
        <v>46</v>
      </c>
      <c r="K82" s="30" t="s">
        <v>46</v>
      </c>
      <c r="L82" s="30" t="s">
        <v>46</v>
      </c>
      <c r="M82" s="30" t="s">
        <v>46</v>
      </c>
      <c r="N82" s="30" t="s">
        <v>46</v>
      </c>
      <c r="O82" s="30" t="s">
        <v>46</v>
      </c>
      <c r="P82" s="30" t="s">
        <v>46</v>
      </c>
      <c r="Q82" s="30" t="s">
        <v>46</v>
      </c>
      <c r="R82" s="30" t="s">
        <v>46</v>
      </c>
      <c r="S82" s="30" t="s">
        <v>46</v>
      </c>
      <c r="T82" s="33" t="s">
        <v>46</v>
      </c>
      <c r="U82" s="11">
        <v>100</v>
      </c>
    </row>
    <row r="83" spans="1:21" ht="15.6" customHeight="1" x14ac:dyDescent="0.2">
      <c r="A83" s="7" t="s">
        <v>103</v>
      </c>
      <c r="B83" s="9">
        <v>164</v>
      </c>
      <c r="C83" s="8">
        <v>3</v>
      </c>
      <c r="D83" s="14">
        <v>2.4</v>
      </c>
      <c r="E83" s="8">
        <v>32.6</v>
      </c>
      <c r="F83" s="14">
        <v>4.3</v>
      </c>
      <c r="G83" s="9">
        <v>16</v>
      </c>
      <c r="H83" s="11">
        <v>36</v>
      </c>
      <c r="I83" s="8">
        <v>0.7</v>
      </c>
      <c r="J83" s="9">
        <v>0</v>
      </c>
      <c r="K83" s="8">
        <v>32</v>
      </c>
      <c r="L83" s="15">
        <v>0.1</v>
      </c>
      <c r="M83" s="8">
        <v>1.6</v>
      </c>
      <c r="N83" s="9">
        <v>0</v>
      </c>
      <c r="O83" s="9">
        <v>256</v>
      </c>
      <c r="P83" s="30" t="s">
        <v>46</v>
      </c>
      <c r="Q83" s="15">
        <v>0.1</v>
      </c>
      <c r="R83" s="15">
        <v>0.1</v>
      </c>
      <c r="S83" s="8">
        <v>0.4</v>
      </c>
      <c r="T83" s="33" t="s">
        <v>46</v>
      </c>
      <c r="U83" s="11">
        <v>100</v>
      </c>
    </row>
    <row r="84" spans="1:21" ht="15.6" customHeight="1" x14ac:dyDescent="0.2">
      <c r="A84" s="7" t="s">
        <v>104</v>
      </c>
      <c r="B84" s="9">
        <v>158</v>
      </c>
      <c r="C84" s="8">
        <v>4.4000000000000004</v>
      </c>
      <c r="D84" s="14">
        <v>3.2</v>
      </c>
      <c r="E84" s="8">
        <v>27.8</v>
      </c>
      <c r="F84" s="14">
        <v>5.3</v>
      </c>
      <c r="G84" s="9">
        <v>79</v>
      </c>
      <c r="H84" s="11">
        <v>115</v>
      </c>
      <c r="I84" s="8">
        <v>1.2</v>
      </c>
      <c r="J84" s="9">
        <v>104</v>
      </c>
      <c r="K84" s="8">
        <v>149</v>
      </c>
      <c r="L84" s="15">
        <v>0.5</v>
      </c>
      <c r="M84" s="8">
        <v>1.1000000000000001</v>
      </c>
      <c r="N84" s="9">
        <v>0</v>
      </c>
      <c r="O84" s="9">
        <v>1374</v>
      </c>
      <c r="P84" s="30" t="s">
        <v>46</v>
      </c>
      <c r="Q84" s="15">
        <v>0.06</v>
      </c>
      <c r="R84" s="15">
        <v>0.05</v>
      </c>
      <c r="S84" s="8">
        <v>0.1</v>
      </c>
      <c r="T84" s="12">
        <v>0</v>
      </c>
      <c r="U84" s="11">
        <v>100</v>
      </c>
    </row>
    <row r="85" spans="1:21" ht="15.6" customHeight="1" x14ac:dyDescent="0.2">
      <c r="A85" s="7" t="s">
        <v>105</v>
      </c>
      <c r="B85" s="9">
        <v>290</v>
      </c>
      <c r="C85" s="8">
        <v>4.5999999999999996</v>
      </c>
      <c r="D85" s="14">
        <v>5.7</v>
      </c>
      <c r="E85" s="8">
        <v>55.2</v>
      </c>
      <c r="F85" s="33" t="s">
        <v>46</v>
      </c>
      <c r="G85" s="30" t="s">
        <v>46</v>
      </c>
      <c r="H85" s="35" t="s">
        <v>46</v>
      </c>
      <c r="I85" s="30" t="s">
        <v>46</v>
      </c>
      <c r="J85" s="30" t="s">
        <v>46</v>
      </c>
      <c r="K85" s="30" t="s">
        <v>46</v>
      </c>
      <c r="L85" s="30" t="s">
        <v>46</v>
      </c>
      <c r="M85" s="30" t="s">
        <v>46</v>
      </c>
      <c r="N85" s="30" t="s">
        <v>46</v>
      </c>
      <c r="O85" s="30" t="s">
        <v>46</v>
      </c>
      <c r="P85" s="30" t="s">
        <v>46</v>
      </c>
      <c r="Q85" s="30" t="s">
        <v>46</v>
      </c>
      <c r="R85" s="30" t="s">
        <v>46</v>
      </c>
      <c r="S85" s="30" t="s">
        <v>46</v>
      </c>
      <c r="T85" s="33" t="s">
        <v>46</v>
      </c>
      <c r="U85" s="11">
        <v>100</v>
      </c>
    </row>
    <row r="86" spans="1:21" ht="15.6" customHeight="1" x14ac:dyDescent="0.2">
      <c r="A86" s="7" t="s">
        <v>106</v>
      </c>
      <c r="B86" s="9">
        <v>215</v>
      </c>
      <c r="C86" s="8">
        <v>3.7</v>
      </c>
      <c r="D86" s="14">
        <v>3.7</v>
      </c>
      <c r="E86" s="8">
        <v>41.8</v>
      </c>
      <c r="F86" s="14">
        <v>1</v>
      </c>
      <c r="G86" s="9">
        <v>232</v>
      </c>
      <c r="H86" s="11">
        <v>45</v>
      </c>
      <c r="I86" s="8">
        <v>3.3</v>
      </c>
      <c r="J86" s="30" t="s">
        <v>46</v>
      </c>
      <c r="K86" s="30" t="s">
        <v>46</v>
      </c>
      <c r="L86" s="30" t="s">
        <v>46</v>
      </c>
      <c r="M86" s="30" t="s">
        <v>46</v>
      </c>
      <c r="N86" s="9">
        <v>0</v>
      </c>
      <c r="O86" s="30" t="s">
        <v>46</v>
      </c>
      <c r="P86" s="9">
        <v>872</v>
      </c>
      <c r="Q86" s="15">
        <v>0.09</v>
      </c>
      <c r="R86" s="15">
        <v>7.0000000000000007E-2</v>
      </c>
      <c r="S86" s="8">
        <v>0.2</v>
      </c>
      <c r="T86" s="12">
        <v>0</v>
      </c>
      <c r="U86" s="11">
        <v>100</v>
      </c>
    </row>
    <row r="87" spans="1:21" ht="15.6" customHeight="1" x14ac:dyDescent="0.2">
      <c r="A87" s="7" t="s">
        <v>107</v>
      </c>
      <c r="B87" s="9">
        <v>580</v>
      </c>
      <c r="C87" s="8">
        <v>4.8</v>
      </c>
      <c r="D87" s="14">
        <v>39.6</v>
      </c>
      <c r="E87" s="8">
        <v>51.1</v>
      </c>
      <c r="F87" s="33" t="s">
        <v>46</v>
      </c>
      <c r="G87" s="30" t="s">
        <v>46</v>
      </c>
      <c r="H87" s="35" t="s">
        <v>46</v>
      </c>
      <c r="I87" s="30" t="s">
        <v>46</v>
      </c>
      <c r="J87" s="30" t="s">
        <v>46</v>
      </c>
      <c r="K87" s="30" t="s">
        <v>46</v>
      </c>
      <c r="L87" s="30" t="s">
        <v>46</v>
      </c>
      <c r="M87" s="30" t="s">
        <v>46</v>
      </c>
      <c r="N87" s="30" t="s">
        <v>46</v>
      </c>
      <c r="O87" s="30" t="s">
        <v>46</v>
      </c>
      <c r="P87" s="30" t="s">
        <v>46</v>
      </c>
      <c r="Q87" s="30" t="s">
        <v>46</v>
      </c>
      <c r="R87" s="30" t="s">
        <v>46</v>
      </c>
      <c r="S87" s="30" t="s">
        <v>46</v>
      </c>
      <c r="T87" s="33" t="s">
        <v>46</v>
      </c>
      <c r="U87" s="11">
        <v>100</v>
      </c>
    </row>
    <row r="88" spans="1:21" ht="15.6" customHeight="1" x14ac:dyDescent="0.2">
      <c r="A88" s="7" t="s">
        <v>108</v>
      </c>
      <c r="B88" s="9">
        <v>153</v>
      </c>
      <c r="C88" s="8">
        <v>7.9</v>
      </c>
      <c r="D88" s="14">
        <v>7.7</v>
      </c>
      <c r="E88" s="8">
        <v>13</v>
      </c>
      <c r="F88" s="14">
        <v>2.9</v>
      </c>
      <c r="G88" s="9">
        <v>153</v>
      </c>
      <c r="H88" s="11">
        <v>134</v>
      </c>
      <c r="I88" s="8">
        <v>3.4</v>
      </c>
      <c r="J88" s="30" t="s">
        <v>46</v>
      </c>
      <c r="K88" s="30" t="s">
        <v>46</v>
      </c>
      <c r="L88" s="30" t="s">
        <v>46</v>
      </c>
      <c r="M88" s="30" t="s">
        <v>46</v>
      </c>
      <c r="N88" s="9">
        <v>3</v>
      </c>
      <c r="O88" s="30" t="s">
        <v>46</v>
      </c>
      <c r="P88" s="9">
        <v>435</v>
      </c>
      <c r="Q88" s="15">
        <v>0.05</v>
      </c>
      <c r="R88" s="30" t="s">
        <v>46</v>
      </c>
      <c r="S88" s="30" t="s">
        <v>46</v>
      </c>
      <c r="T88" s="12">
        <v>0</v>
      </c>
      <c r="U88" s="11">
        <v>100</v>
      </c>
    </row>
    <row r="89" spans="1:21" ht="15.6" customHeight="1" x14ac:dyDescent="0.2">
      <c r="A89" s="7" t="s">
        <v>109</v>
      </c>
      <c r="B89" s="9">
        <v>109</v>
      </c>
      <c r="C89" s="8">
        <v>2.2000000000000002</v>
      </c>
      <c r="D89" s="14">
        <v>5.2</v>
      </c>
      <c r="E89" s="8">
        <v>13.4</v>
      </c>
      <c r="F89" s="33" t="s">
        <v>46</v>
      </c>
      <c r="G89" s="30" t="s">
        <v>46</v>
      </c>
      <c r="H89" s="35" t="s">
        <v>46</v>
      </c>
      <c r="I89" s="30" t="s">
        <v>46</v>
      </c>
      <c r="J89" s="30" t="s">
        <v>46</v>
      </c>
      <c r="K89" s="30" t="s">
        <v>46</v>
      </c>
      <c r="L89" s="30" t="s">
        <v>46</v>
      </c>
      <c r="M89" s="30" t="s">
        <v>46</v>
      </c>
      <c r="N89" s="30" t="s">
        <v>46</v>
      </c>
      <c r="O89" s="30" t="s">
        <v>46</v>
      </c>
      <c r="P89" s="30" t="s">
        <v>46</v>
      </c>
      <c r="Q89" s="30" t="s">
        <v>46</v>
      </c>
      <c r="R89" s="30" t="s">
        <v>46</v>
      </c>
      <c r="S89" s="30" t="s">
        <v>46</v>
      </c>
      <c r="T89" s="33" t="s">
        <v>46</v>
      </c>
      <c r="U89" s="11">
        <v>100</v>
      </c>
    </row>
    <row r="90" spans="1:21" ht="15.6" customHeight="1" x14ac:dyDescent="0.2">
      <c r="A90" s="7" t="s">
        <v>110</v>
      </c>
      <c r="B90" s="9">
        <v>366</v>
      </c>
      <c r="C90" s="8">
        <v>4.2</v>
      </c>
      <c r="D90" s="14">
        <v>4.3</v>
      </c>
      <c r="E90" s="8">
        <v>77.5</v>
      </c>
      <c r="F90" s="14">
        <v>0.8</v>
      </c>
      <c r="G90" s="9">
        <v>153</v>
      </c>
      <c r="H90" s="11">
        <v>222</v>
      </c>
      <c r="I90" s="8">
        <v>7</v>
      </c>
      <c r="J90" s="30" t="s">
        <v>46</v>
      </c>
      <c r="K90" s="30" t="s">
        <v>46</v>
      </c>
      <c r="L90" s="30" t="s">
        <v>46</v>
      </c>
      <c r="M90" s="30" t="s">
        <v>46</v>
      </c>
      <c r="N90" s="9">
        <v>0</v>
      </c>
      <c r="O90" s="30" t="s">
        <v>46</v>
      </c>
      <c r="P90" s="30" t="s">
        <v>46</v>
      </c>
      <c r="Q90" s="30" t="s">
        <v>46</v>
      </c>
      <c r="R90" s="30" t="s">
        <v>46</v>
      </c>
      <c r="S90" s="30" t="s">
        <v>46</v>
      </c>
      <c r="T90" s="12">
        <v>0</v>
      </c>
      <c r="U90" s="11">
        <v>100</v>
      </c>
    </row>
    <row r="91" spans="1:21" ht="24" customHeight="1" x14ac:dyDescent="0.2">
      <c r="A91" s="7" t="s">
        <v>111</v>
      </c>
      <c r="B91" s="9">
        <v>370</v>
      </c>
      <c r="C91" s="8">
        <v>8</v>
      </c>
      <c r="D91" s="14">
        <v>1</v>
      </c>
      <c r="E91" s="8">
        <v>82.2</v>
      </c>
      <c r="F91" s="14">
        <v>0.4</v>
      </c>
      <c r="G91" s="9">
        <v>83</v>
      </c>
      <c r="H91" s="11">
        <v>110</v>
      </c>
      <c r="I91" s="32" t="s">
        <v>112</v>
      </c>
      <c r="J91" s="30" t="s">
        <v>46</v>
      </c>
      <c r="K91" s="30" t="s">
        <v>46</v>
      </c>
      <c r="L91" s="30" t="s">
        <v>46</v>
      </c>
      <c r="M91" s="30" t="s">
        <v>46</v>
      </c>
      <c r="N91" s="9">
        <v>3</v>
      </c>
      <c r="O91" s="30" t="s">
        <v>46</v>
      </c>
      <c r="P91" s="9">
        <v>144</v>
      </c>
      <c r="Q91" s="15">
        <v>0.19</v>
      </c>
      <c r="R91" s="15">
        <v>0.45</v>
      </c>
      <c r="S91" s="8">
        <v>2.6</v>
      </c>
      <c r="T91" s="12">
        <v>0</v>
      </c>
      <c r="U91" s="11">
        <v>100</v>
      </c>
    </row>
    <row r="92" spans="1:21" ht="15.6" customHeight="1" x14ac:dyDescent="0.2">
      <c r="A92" s="7" t="s">
        <v>113</v>
      </c>
      <c r="B92" s="9">
        <v>241</v>
      </c>
      <c r="C92" s="8">
        <v>3.4</v>
      </c>
      <c r="D92" s="14">
        <v>4.3</v>
      </c>
      <c r="E92" s="8">
        <v>47.2</v>
      </c>
      <c r="F92" s="33" t="s">
        <v>46</v>
      </c>
      <c r="G92" s="30" t="s">
        <v>46</v>
      </c>
      <c r="H92" s="35" t="s">
        <v>46</v>
      </c>
      <c r="I92" s="30" t="s">
        <v>46</v>
      </c>
      <c r="J92" s="30" t="s">
        <v>46</v>
      </c>
      <c r="K92" s="30" t="s">
        <v>46</v>
      </c>
      <c r="L92" s="30" t="s">
        <v>46</v>
      </c>
      <c r="M92" s="30" t="s">
        <v>46</v>
      </c>
      <c r="N92" s="30" t="s">
        <v>46</v>
      </c>
      <c r="O92" s="30" t="s">
        <v>46</v>
      </c>
      <c r="P92" s="30" t="s">
        <v>46</v>
      </c>
      <c r="Q92" s="30" t="s">
        <v>46</v>
      </c>
      <c r="R92" s="30" t="s">
        <v>46</v>
      </c>
      <c r="S92" s="30" t="s">
        <v>46</v>
      </c>
      <c r="T92" s="33" t="s">
        <v>46</v>
      </c>
      <c r="U92" s="11">
        <v>100</v>
      </c>
    </row>
    <row r="93" spans="1:21" ht="15.6" customHeight="1" x14ac:dyDescent="0.2">
      <c r="A93" s="7" t="s">
        <v>114</v>
      </c>
      <c r="B93" s="9">
        <v>440</v>
      </c>
      <c r="C93" s="8">
        <v>3.8</v>
      </c>
      <c r="D93" s="14">
        <v>18.5</v>
      </c>
      <c r="E93" s="8">
        <v>64.5</v>
      </c>
      <c r="F93" s="14">
        <v>0.3</v>
      </c>
      <c r="G93" s="9">
        <v>27</v>
      </c>
      <c r="H93" s="11">
        <v>47</v>
      </c>
      <c r="I93" s="8">
        <v>2.5</v>
      </c>
      <c r="J93" s="30" t="s">
        <v>46</v>
      </c>
      <c r="K93" s="30" t="s">
        <v>46</v>
      </c>
      <c r="L93" s="30" t="s">
        <v>46</v>
      </c>
      <c r="M93" s="30" t="s">
        <v>46</v>
      </c>
      <c r="N93" s="9">
        <v>0</v>
      </c>
      <c r="O93" s="30" t="s">
        <v>46</v>
      </c>
      <c r="P93" s="9">
        <v>0</v>
      </c>
      <c r="Q93" s="15">
        <v>0.13</v>
      </c>
      <c r="R93" s="15">
        <v>0.09</v>
      </c>
      <c r="S93" s="8">
        <v>0</v>
      </c>
      <c r="T93" s="12">
        <v>0</v>
      </c>
      <c r="U93" s="11">
        <v>100</v>
      </c>
    </row>
    <row r="94" spans="1:21" ht="15.6" customHeight="1" x14ac:dyDescent="0.2">
      <c r="A94" s="7" t="s">
        <v>115</v>
      </c>
      <c r="B94" s="9">
        <v>442</v>
      </c>
      <c r="C94" s="8">
        <v>3.3</v>
      </c>
      <c r="D94" s="14">
        <v>14.7</v>
      </c>
      <c r="E94" s="8">
        <v>74.2</v>
      </c>
      <c r="F94" s="33" t="s">
        <v>46</v>
      </c>
      <c r="G94" s="30" t="s">
        <v>46</v>
      </c>
      <c r="H94" s="35" t="s">
        <v>46</v>
      </c>
      <c r="I94" s="30" t="s">
        <v>46</v>
      </c>
      <c r="J94" s="30" t="s">
        <v>46</v>
      </c>
      <c r="K94" s="30" t="s">
        <v>46</v>
      </c>
      <c r="L94" s="30" t="s">
        <v>46</v>
      </c>
      <c r="M94" s="30" t="s">
        <v>46</v>
      </c>
      <c r="N94" s="30" t="s">
        <v>46</v>
      </c>
      <c r="O94" s="30" t="s">
        <v>46</v>
      </c>
      <c r="P94" s="30" t="s">
        <v>46</v>
      </c>
      <c r="Q94" s="30" t="s">
        <v>46</v>
      </c>
      <c r="R94" s="30" t="s">
        <v>46</v>
      </c>
      <c r="S94" s="30" t="s">
        <v>46</v>
      </c>
      <c r="T94" s="33" t="s">
        <v>46</v>
      </c>
      <c r="U94" s="11">
        <v>100</v>
      </c>
    </row>
    <row r="95" spans="1:21" ht="15.6" customHeight="1" x14ac:dyDescent="0.2">
      <c r="A95" s="7" t="s">
        <v>116</v>
      </c>
      <c r="B95" s="9">
        <v>448</v>
      </c>
      <c r="C95" s="8">
        <v>5.8</v>
      </c>
      <c r="D95" s="14">
        <v>16.100000000000001</v>
      </c>
      <c r="E95" s="8">
        <v>70</v>
      </c>
      <c r="F95" s="33" t="s">
        <v>46</v>
      </c>
      <c r="G95" s="30" t="s">
        <v>46</v>
      </c>
      <c r="H95" s="35" t="s">
        <v>46</v>
      </c>
      <c r="I95" s="30" t="s">
        <v>46</v>
      </c>
      <c r="J95" s="30" t="s">
        <v>46</v>
      </c>
      <c r="K95" s="30" t="s">
        <v>46</v>
      </c>
      <c r="L95" s="30" t="s">
        <v>46</v>
      </c>
      <c r="M95" s="30" t="s">
        <v>46</v>
      </c>
      <c r="N95" s="30" t="s">
        <v>46</v>
      </c>
      <c r="O95" s="30" t="s">
        <v>46</v>
      </c>
      <c r="P95" s="30" t="s">
        <v>46</v>
      </c>
      <c r="Q95" s="30" t="s">
        <v>46</v>
      </c>
      <c r="R95" s="30" t="s">
        <v>46</v>
      </c>
      <c r="S95" s="30" t="s">
        <v>46</v>
      </c>
      <c r="T95" s="33" t="s">
        <v>46</v>
      </c>
      <c r="U95" s="11">
        <v>100</v>
      </c>
    </row>
    <row r="96" spans="1:21" ht="15.6" customHeight="1" x14ac:dyDescent="0.2">
      <c r="A96" s="7" t="s">
        <v>117</v>
      </c>
      <c r="B96" s="9">
        <v>425</v>
      </c>
      <c r="C96" s="8">
        <v>1.6</v>
      </c>
      <c r="D96" s="14">
        <v>8.8000000000000007</v>
      </c>
      <c r="E96" s="8">
        <v>84.6</v>
      </c>
      <c r="F96" s="14">
        <v>1.2</v>
      </c>
      <c r="G96" s="9">
        <v>155</v>
      </c>
      <c r="H96" s="11">
        <v>61</v>
      </c>
      <c r="I96" s="8">
        <v>4</v>
      </c>
      <c r="J96" s="30" t="s">
        <v>46</v>
      </c>
      <c r="K96" s="30" t="s">
        <v>46</v>
      </c>
      <c r="L96" s="30" t="s">
        <v>46</v>
      </c>
      <c r="M96" s="30" t="s">
        <v>46</v>
      </c>
      <c r="N96" s="30" t="s">
        <v>46</v>
      </c>
      <c r="O96" s="30" t="s">
        <v>46</v>
      </c>
      <c r="P96" s="9">
        <v>0</v>
      </c>
      <c r="Q96" s="15">
        <v>0.2</v>
      </c>
      <c r="R96" s="30" t="s">
        <v>46</v>
      </c>
      <c r="S96" s="30" t="s">
        <v>46</v>
      </c>
      <c r="T96" s="12">
        <v>0</v>
      </c>
      <c r="U96" s="11">
        <v>100</v>
      </c>
    </row>
    <row r="97" spans="1:21" ht="15.6" customHeight="1" x14ac:dyDescent="0.2">
      <c r="A97" s="7" t="s">
        <v>118</v>
      </c>
      <c r="B97" s="9">
        <v>591</v>
      </c>
      <c r="C97" s="8">
        <v>5.6</v>
      </c>
      <c r="D97" s="14">
        <v>42.1</v>
      </c>
      <c r="E97" s="8">
        <v>47.5</v>
      </c>
      <c r="F97" s="33" t="s">
        <v>46</v>
      </c>
      <c r="G97" s="9">
        <v>32</v>
      </c>
      <c r="H97" s="11">
        <v>180</v>
      </c>
      <c r="I97" s="8">
        <v>1.6</v>
      </c>
      <c r="J97" s="9">
        <v>33</v>
      </c>
      <c r="K97" s="8">
        <v>443</v>
      </c>
      <c r="L97" s="15">
        <v>0.5</v>
      </c>
      <c r="M97" s="8">
        <v>1.1000000000000001</v>
      </c>
      <c r="N97" s="30" t="s">
        <v>46</v>
      </c>
      <c r="O97" s="30" t="s">
        <v>46</v>
      </c>
      <c r="P97" s="30" t="s">
        <v>46</v>
      </c>
      <c r="Q97" s="30" t="s">
        <v>46</v>
      </c>
      <c r="R97" s="30" t="s">
        <v>46</v>
      </c>
      <c r="S97" s="30" t="s">
        <v>46</v>
      </c>
      <c r="T97" s="33" t="s">
        <v>46</v>
      </c>
      <c r="U97" s="11">
        <v>100</v>
      </c>
    </row>
    <row r="98" spans="1:21" ht="15.6" customHeight="1" x14ac:dyDescent="0.2">
      <c r="A98" s="7" t="s">
        <v>119</v>
      </c>
      <c r="B98" s="9">
        <v>340</v>
      </c>
      <c r="C98" s="8">
        <v>4.8</v>
      </c>
      <c r="D98" s="14">
        <v>0.4</v>
      </c>
      <c r="E98" s="8">
        <v>79.3</v>
      </c>
      <c r="F98" s="33" t="s">
        <v>46</v>
      </c>
      <c r="G98" s="30" t="s">
        <v>46</v>
      </c>
      <c r="H98" s="35" t="s">
        <v>46</v>
      </c>
      <c r="I98" s="30" t="s">
        <v>46</v>
      </c>
      <c r="J98" s="30" t="s">
        <v>46</v>
      </c>
      <c r="K98" s="30" t="s">
        <v>46</v>
      </c>
      <c r="L98" s="30" t="s">
        <v>46</v>
      </c>
      <c r="M98" s="30" t="s">
        <v>46</v>
      </c>
      <c r="N98" s="30" t="s">
        <v>46</v>
      </c>
      <c r="O98" s="30" t="s">
        <v>46</v>
      </c>
      <c r="P98" s="30" t="s">
        <v>46</v>
      </c>
      <c r="Q98" s="30" t="s">
        <v>46</v>
      </c>
      <c r="R98" s="30" t="s">
        <v>46</v>
      </c>
      <c r="S98" s="30" t="s">
        <v>46</v>
      </c>
      <c r="T98" s="33" t="s">
        <v>46</v>
      </c>
      <c r="U98" s="11">
        <v>100</v>
      </c>
    </row>
    <row r="99" spans="1:21" ht="15.6" customHeight="1" x14ac:dyDescent="0.2">
      <c r="A99" s="7" t="s">
        <v>120</v>
      </c>
      <c r="B99" s="9">
        <v>214</v>
      </c>
      <c r="C99" s="8">
        <v>3.5</v>
      </c>
      <c r="D99" s="14">
        <v>0.2</v>
      </c>
      <c r="E99" s="8">
        <v>49.6</v>
      </c>
      <c r="F99" s="33" t="s">
        <v>46</v>
      </c>
      <c r="G99" s="30" t="s">
        <v>46</v>
      </c>
      <c r="H99" s="35" t="s">
        <v>46</v>
      </c>
      <c r="I99" s="30" t="s">
        <v>46</v>
      </c>
      <c r="J99" s="30" t="s">
        <v>46</v>
      </c>
      <c r="K99" s="30" t="s">
        <v>46</v>
      </c>
      <c r="L99" s="30" t="s">
        <v>46</v>
      </c>
      <c r="M99" s="30" t="s">
        <v>46</v>
      </c>
      <c r="N99" s="30" t="s">
        <v>46</v>
      </c>
      <c r="O99" s="30" t="s">
        <v>46</v>
      </c>
      <c r="P99" s="30" t="s">
        <v>46</v>
      </c>
      <c r="Q99" s="30" t="s">
        <v>46</v>
      </c>
      <c r="R99" s="30" t="s">
        <v>46</v>
      </c>
      <c r="S99" s="30" t="s">
        <v>46</v>
      </c>
      <c r="T99" s="33" t="s">
        <v>46</v>
      </c>
      <c r="U99" s="11">
        <v>100</v>
      </c>
    </row>
    <row r="100" spans="1:21" ht="15.6" customHeight="1" x14ac:dyDescent="0.2">
      <c r="A100" s="7" t="s">
        <v>121</v>
      </c>
      <c r="B100" s="9">
        <v>291</v>
      </c>
      <c r="C100" s="8">
        <v>3.6</v>
      </c>
      <c r="D100" s="18">
        <v>11.1</v>
      </c>
      <c r="E100" s="14">
        <v>44.1</v>
      </c>
      <c r="F100" s="30" t="s">
        <v>46</v>
      </c>
      <c r="G100" s="12">
        <v>96</v>
      </c>
      <c r="H100" s="12">
        <v>60</v>
      </c>
      <c r="I100" s="8">
        <v>2.2999999999999998</v>
      </c>
      <c r="J100" s="30" t="s">
        <v>46</v>
      </c>
      <c r="K100" s="30" t="s">
        <v>46</v>
      </c>
      <c r="L100" s="30" t="s">
        <v>46</v>
      </c>
      <c r="M100" s="30" t="s">
        <v>46</v>
      </c>
      <c r="N100" s="9">
        <v>20</v>
      </c>
      <c r="O100" s="30" t="s">
        <v>46</v>
      </c>
      <c r="P100" s="9">
        <v>400</v>
      </c>
      <c r="Q100" s="15">
        <v>0.24</v>
      </c>
      <c r="R100" s="30" t="s">
        <v>46</v>
      </c>
      <c r="S100" s="30" t="s">
        <v>46</v>
      </c>
      <c r="T100" s="33" t="s">
        <v>46</v>
      </c>
      <c r="U100" s="9">
        <v>100</v>
      </c>
    </row>
    <row r="101" spans="1:21" ht="15.6" customHeight="1" x14ac:dyDescent="0.2">
      <c r="A101" s="7" t="s">
        <v>122</v>
      </c>
      <c r="B101" s="9">
        <v>141</v>
      </c>
      <c r="C101" s="8">
        <v>5.3</v>
      </c>
      <c r="D101" s="18">
        <v>5.5</v>
      </c>
      <c r="E101" s="14">
        <v>17.600000000000001</v>
      </c>
      <c r="F101" s="30" t="s">
        <v>46</v>
      </c>
      <c r="G101" s="33" t="s">
        <v>46</v>
      </c>
      <c r="H101" s="30" t="s">
        <v>46</v>
      </c>
      <c r="I101" s="30" t="s">
        <v>46</v>
      </c>
      <c r="J101" s="30" t="s">
        <v>46</v>
      </c>
      <c r="K101" s="30" t="s">
        <v>46</v>
      </c>
      <c r="L101" s="30" t="s">
        <v>46</v>
      </c>
      <c r="M101" s="30" t="s">
        <v>46</v>
      </c>
      <c r="N101" s="30" t="s">
        <v>46</v>
      </c>
      <c r="O101" s="30" t="s">
        <v>46</v>
      </c>
      <c r="P101" s="30" t="s">
        <v>46</v>
      </c>
      <c r="Q101" s="30" t="s">
        <v>46</v>
      </c>
      <c r="R101" s="30" t="s">
        <v>46</v>
      </c>
      <c r="S101" s="30" t="s">
        <v>46</v>
      </c>
      <c r="T101" s="33" t="s">
        <v>46</v>
      </c>
      <c r="U101" s="9">
        <v>100</v>
      </c>
    </row>
    <row r="102" spans="1:21" ht="15.6" customHeight="1" x14ac:dyDescent="0.2">
      <c r="A102" s="7" t="s">
        <v>123</v>
      </c>
      <c r="B102" s="9">
        <v>304</v>
      </c>
      <c r="C102" s="8">
        <v>5.3</v>
      </c>
      <c r="D102" s="18">
        <v>7</v>
      </c>
      <c r="E102" s="14">
        <v>54.9</v>
      </c>
      <c r="F102" s="8">
        <v>0.9</v>
      </c>
      <c r="G102" s="12">
        <v>18</v>
      </c>
      <c r="H102" s="12">
        <v>193</v>
      </c>
      <c r="I102" s="8">
        <v>4</v>
      </c>
      <c r="J102" s="30" t="s">
        <v>46</v>
      </c>
      <c r="K102" s="30" t="s">
        <v>46</v>
      </c>
      <c r="L102" s="30" t="s">
        <v>46</v>
      </c>
      <c r="M102" s="30" t="s">
        <v>46</v>
      </c>
      <c r="N102" s="9">
        <v>0</v>
      </c>
      <c r="O102" s="30" t="s">
        <v>46</v>
      </c>
      <c r="P102" s="9">
        <v>0</v>
      </c>
      <c r="Q102" s="15">
        <v>0.06</v>
      </c>
      <c r="R102" s="30" t="s">
        <v>46</v>
      </c>
      <c r="S102" s="30" t="s">
        <v>46</v>
      </c>
      <c r="T102" s="12">
        <v>0</v>
      </c>
      <c r="U102" s="9">
        <v>100</v>
      </c>
    </row>
    <row r="103" spans="1:21" ht="15.6" customHeight="1" x14ac:dyDescent="0.2">
      <c r="A103" s="7" t="s">
        <v>124</v>
      </c>
      <c r="B103" s="9">
        <v>221</v>
      </c>
      <c r="C103" s="8">
        <v>7.5</v>
      </c>
      <c r="D103" s="18">
        <v>10.199999999999999</v>
      </c>
      <c r="E103" s="14">
        <v>24.8</v>
      </c>
      <c r="F103" s="30" t="s">
        <v>46</v>
      </c>
      <c r="G103" s="12">
        <v>105</v>
      </c>
      <c r="H103" s="12">
        <v>85</v>
      </c>
      <c r="I103" s="8">
        <v>2.5</v>
      </c>
      <c r="J103" s="30" t="s">
        <v>46</v>
      </c>
      <c r="K103" s="30" t="s">
        <v>46</v>
      </c>
      <c r="L103" s="30" t="s">
        <v>46</v>
      </c>
      <c r="M103" s="30" t="s">
        <v>46</v>
      </c>
      <c r="N103" s="9">
        <v>26</v>
      </c>
      <c r="O103" s="30" t="s">
        <v>46</v>
      </c>
      <c r="P103" s="9">
        <v>1300</v>
      </c>
      <c r="Q103" s="15">
        <v>0.12</v>
      </c>
      <c r="R103" s="30" t="s">
        <v>46</v>
      </c>
      <c r="S103" s="30" t="s">
        <v>46</v>
      </c>
      <c r="T103" s="12">
        <v>0</v>
      </c>
      <c r="U103" s="9">
        <v>100</v>
      </c>
    </row>
    <row r="104" spans="1:21" ht="15.75" customHeight="1" x14ac:dyDescent="0.2">
      <c r="A104" s="7" t="s">
        <v>125</v>
      </c>
      <c r="B104" s="9">
        <v>247</v>
      </c>
      <c r="C104" s="8">
        <v>2.9</v>
      </c>
      <c r="D104" s="18">
        <v>4.2</v>
      </c>
      <c r="E104" s="14">
        <v>49.5</v>
      </c>
      <c r="F104" s="30" t="s">
        <v>46</v>
      </c>
      <c r="G104" s="12">
        <v>16</v>
      </c>
      <c r="H104" s="12">
        <v>107</v>
      </c>
      <c r="I104" s="8">
        <v>1.8</v>
      </c>
      <c r="J104" s="9">
        <v>95</v>
      </c>
      <c r="K104" s="14">
        <v>56</v>
      </c>
      <c r="L104" s="15">
        <v>1.3</v>
      </c>
      <c r="M104" s="8">
        <v>0.8</v>
      </c>
      <c r="N104" s="30" t="s">
        <v>46</v>
      </c>
      <c r="O104" s="30" t="s">
        <v>46</v>
      </c>
      <c r="P104" s="30" t="s">
        <v>46</v>
      </c>
      <c r="Q104" s="15">
        <v>0.17</v>
      </c>
      <c r="R104" s="30" t="s">
        <v>46</v>
      </c>
      <c r="S104" s="30" t="s">
        <v>46</v>
      </c>
      <c r="T104" s="33" t="s">
        <v>46</v>
      </c>
      <c r="U104" s="9">
        <v>100</v>
      </c>
    </row>
    <row r="105" spans="1:21" ht="15.6" customHeight="1" x14ac:dyDescent="0.2">
      <c r="A105" s="7" t="s">
        <v>126</v>
      </c>
      <c r="B105" s="9">
        <v>121</v>
      </c>
      <c r="C105" s="8">
        <v>1.7</v>
      </c>
      <c r="D105" s="18">
        <v>3.4</v>
      </c>
      <c r="E105" s="14">
        <v>21.1</v>
      </c>
      <c r="F105" s="30" t="s">
        <v>46</v>
      </c>
      <c r="G105" s="33" t="s">
        <v>46</v>
      </c>
      <c r="H105" s="30" t="s">
        <v>46</v>
      </c>
      <c r="I105" s="30" t="s">
        <v>46</v>
      </c>
      <c r="J105" s="30" t="s">
        <v>46</v>
      </c>
      <c r="K105" s="30" t="s">
        <v>46</v>
      </c>
      <c r="L105" s="30" t="s">
        <v>46</v>
      </c>
      <c r="M105" s="30" t="s">
        <v>46</v>
      </c>
      <c r="N105" s="30" t="s">
        <v>46</v>
      </c>
      <c r="O105" s="30" t="s">
        <v>46</v>
      </c>
      <c r="P105" s="30" t="s">
        <v>46</v>
      </c>
      <c r="Q105" s="30" t="s">
        <v>46</v>
      </c>
      <c r="R105" s="30" t="s">
        <v>46</v>
      </c>
      <c r="S105" s="30" t="s">
        <v>46</v>
      </c>
      <c r="T105" s="33" t="s">
        <v>46</v>
      </c>
      <c r="U105" s="9">
        <v>100</v>
      </c>
    </row>
    <row r="106" spans="1:21" ht="15.6" customHeight="1" x14ac:dyDescent="0.2">
      <c r="A106" s="7" t="s">
        <v>127</v>
      </c>
      <c r="B106" s="9">
        <v>389</v>
      </c>
      <c r="C106" s="8">
        <v>6.6</v>
      </c>
      <c r="D106" s="18">
        <v>15.7</v>
      </c>
      <c r="E106" s="14">
        <v>55.5</v>
      </c>
      <c r="F106" s="8">
        <v>0.5</v>
      </c>
      <c r="G106" s="12">
        <v>16</v>
      </c>
      <c r="H106" s="12">
        <v>136</v>
      </c>
      <c r="I106" s="8">
        <v>1.9</v>
      </c>
      <c r="J106" s="30" t="s">
        <v>46</v>
      </c>
      <c r="K106" s="30" t="s">
        <v>46</v>
      </c>
      <c r="L106" s="30" t="s">
        <v>46</v>
      </c>
      <c r="M106" s="30" t="s">
        <v>46</v>
      </c>
      <c r="N106" s="9">
        <v>41</v>
      </c>
      <c r="O106" s="30" t="s">
        <v>46</v>
      </c>
      <c r="P106" s="9">
        <v>1032</v>
      </c>
      <c r="Q106" s="15">
        <v>0.26</v>
      </c>
      <c r="R106" s="15">
        <v>0.09</v>
      </c>
      <c r="S106" s="8">
        <v>3</v>
      </c>
      <c r="T106" s="12">
        <v>0</v>
      </c>
      <c r="U106" s="9">
        <v>100</v>
      </c>
    </row>
    <row r="107" spans="1:21" ht="15.6" customHeight="1" x14ac:dyDescent="0.2">
      <c r="A107" s="7" t="s">
        <v>128</v>
      </c>
      <c r="B107" s="9">
        <v>164</v>
      </c>
      <c r="C107" s="8">
        <v>1.8</v>
      </c>
      <c r="D107" s="18">
        <v>2.1</v>
      </c>
      <c r="E107" s="14">
        <v>34.5</v>
      </c>
      <c r="F107" s="8">
        <v>0.7</v>
      </c>
      <c r="G107" s="12">
        <v>119</v>
      </c>
      <c r="H107" s="12">
        <v>31</v>
      </c>
      <c r="I107" s="8">
        <v>1.5</v>
      </c>
      <c r="J107" s="30" t="s">
        <v>46</v>
      </c>
      <c r="K107" s="30" t="s">
        <v>46</v>
      </c>
      <c r="L107" s="30" t="s">
        <v>46</v>
      </c>
      <c r="M107" s="30" t="s">
        <v>46</v>
      </c>
      <c r="N107" s="9">
        <v>0</v>
      </c>
      <c r="O107" s="30" t="s">
        <v>46</v>
      </c>
      <c r="P107" s="9">
        <v>0</v>
      </c>
      <c r="Q107" s="15">
        <v>0.09</v>
      </c>
      <c r="R107" s="15">
        <v>0</v>
      </c>
      <c r="S107" s="8">
        <v>0.2</v>
      </c>
      <c r="T107" s="12">
        <v>0</v>
      </c>
      <c r="U107" s="9">
        <v>100</v>
      </c>
    </row>
    <row r="108" spans="1:21" ht="15.6" customHeight="1" x14ac:dyDescent="0.2">
      <c r="A108" s="7" t="s">
        <v>129</v>
      </c>
      <c r="B108" s="9">
        <v>379</v>
      </c>
      <c r="C108" s="8">
        <v>3.4</v>
      </c>
      <c r="D108" s="18">
        <v>18.100000000000001</v>
      </c>
      <c r="E108" s="14">
        <v>50.6</v>
      </c>
      <c r="F108" s="30" t="s">
        <v>46</v>
      </c>
      <c r="G108" s="33" t="s">
        <v>46</v>
      </c>
      <c r="H108" s="30" t="s">
        <v>46</v>
      </c>
      <c r="I108" s="30" t="s">
        <v>46</v>
      </c>
      <c r="J108" s="30" t="s">
        <v>46</v>
      </c>
      <c r="K108" s="30" t="s">
        <v>46</v>
      </c>
      <c r="L108" s="30" t="s">
        <v>46</v>
      </c>
      <c r="M108" s="30" t="s">
        <v>46</v>
      </c>
      <c r="N108" s="30" t="s">
        <v>46</v>
      </c>
      <c r="O108" s="30" t="s">
        <v>46</v>
      </c>
      <c r="P108" s="30" t="s">
        <v>46</v>
      </c>
      <c r="Q108" s="30" t="s">
        <v>46</v>
      </c>
      <c r="R108" s="30" t="s">
        <v>46</v>
      </c>
      <c r="S108" s="30" t="s">
        <v>46</v>
      </c>
      <c r="T108" s="33" t="s">
        <v>46</v>
      </c>
      <c r="U108" s="9">
        <v>100</v>
      </c>
    </row>
    <row r="109" spans="1:21" ht="15.6" customHeight="1" x14ac:dyDescent="0.2">
      <c r="A109" s="7" t="s">
        <v>130</v>
      </c>
      <c r="B109" s="9">
        <v>153</v>
      </c>
      <c r="C109" s="8">
        <v>4.5</v>
      </c>
      <c r="D109" s="18">
        <v>4.2</v>
      </c>
      <c r="E109" s="14">
        <v>24.3</v>
      </c>
      <c r="F109" s="30" t="s">
        <v>46</v>
      </c>
      <c r="G109" s="12">
        <v>14</v>
      </c>
      <c r="H109" s="12">
        <v>108</v>
      </c>
      <c r="I109" s="8">
        <v>2.4</v>
      </c>
      <c r="J109" s="9">
        <v>240</v>
      </c>
      <c r="K109" s="14">
        <v>112</v>
      </c>
      <c r="L109" s="15">
        <v>0.4</v>
      </c>
      <c r="M109" s="8">
        <v>0.5</v>
      </c>
      <c r="N109" s="30" t="s">
        <v>46</v>
      </c>
      <c r="O109" s="30" t="s">
        <v>46</v>
      </c>
      <c r="P109" s="30" t="s">
        <v>46</v>
      </c>
      <c r="Q109" s="30" t="s">
        <v>46</v>
      </c>
      <c r="R109" s="30" t="s">
        <v>46</v>
      </c>
      <c r="S109" s="30" t="s">
        <v>46</v>
      </c>
      <c r="T109" s="33" t="s">
        <v>46</v>
      </c>
      <c r="U109" s="9">
        <v>100</v>
      </c>
    </row>
    <row r="110" spans="1:21" ht="15.6" customHeight="1" x14ac:dyDescent="0.2">
      <c r="A110" s="7" t="s">
        <v>131</v>
      </c>
      <c r="B110" s="9">
        <v>278</v>
      </c>
      <c r="C110" s="8">
        <v>5.0999999999999996</v>
      </c>
      <c r="D110" s="18">
        <v>8.6</v>
      </c>
      <c r="E110" s="14">
        <v>45</v>
      </c>
      <c r="F110" s="30" t="s">
        <v>46</v>
      </c>
      <c r="G110" s="12">
        <v>49</v>
      </c>
      <c r="H110" s="12">
        <v>168</v>
      </c>
      <c r="I110" s="8">
        <v>3.4</v>
      </c>
      <c r="J110" s="9">
        <v>193</v>
      </c>
      <c r="K110" s="14">
        <v>123</v>
      </c>
      <c r="L110" s="15">
        <v>0.2</v>
      </c>
      <c r="M110" s="8">
        <v>0.9</v>
      </c>
      <c r="N110" s="30" t="s">
        <v>46</v>
      </c>
      <c r="O110" s="30" t="s">
        <v>46</v>
      </c>
      <c r="P110" s="30" t="s">
        <v>46</v>
      </c>
      <c r="Q110" s="30" t="s">
        <v>46</v>
      </c>
      <c r="R110" s="30" t="s">
        <v>46</v>
      </c>
      <c r="S110" s="30" t="s">
        <v>46</v>
      </c>
      <c r="T110" s="33" t="s">
        <v>46</v>
      </c>
      <c r="U110" s="9">
        <v>100</v>
      </c>
    </row>
    <row r="111" spans="1:21" ht="15.6" customHeight="1" x14ac:dyDescent="0.2">
      <c r="A111" s="7" t="s">
        <v>132</v>
      </c>
      <c r="B111" s="9">
        <v>369</v>
      </c>
      <c r="C111" s="8">
        <v>2.1</v>
      </c>
      <c r="D111" s="18">
        <v>7</v>
      </c>
      <c r="E111" s="14">
        <v>74.099999999999994</v>
      </c>
      <c r="F111" s="8">
        <v>4</v>
      </c>
      <c r="G111" s="12">
        <v>17</v>
      </c>
      <c r="H111" s="12">
        <v>52</v>
      </c>
      <c r="I111" s="8">
        <v>0.8</v>
      </c>
      <c r="J111" s="9">
        <v>141</v>
      </c>
      <c r="K111" s="14">
        <v>12</v>
      </c>
      <c r="L111" s="15">
        <v>0.4</v>
      </c>
      <c r="M111" s="8">
        <v>0.3</v>
      </c>
      <c r="N111" s="9">
        <v>155</v>
      </c>
      <c r="O111" s="30" t="s">
        <v>46</v>
      </c>
      <c r="P111" s="30" t="s">
        <v>46</v>
      </c>
      <c r="Q111" s="30" t="s">
        <v>46</v>
      </c>
      <c r="R111" s="30" t="s">
        <v>46</v>
      </c>
      <c r="S111" s="30" t="s">
        <v>46</v>
      </c>
      <c r="T111" s="33" t="s">
        <v>46</v>
      </c>
      <c r="U111" s="9">
        <v>100</v>
      </c>
    </row>
    <row r="112" spans="1:21" ht="15.6" customHeight="1" x14ac:dyDescent="0.2">
      <c r="A112" s="7" t="s">
        <v>133</v>
      </c>
      <c r="B112" s="9">
        <v>113</v>
      </c>
      <c r="C112" s="8">
        <v>3</v>
      </c>
      <c r="D112" s="18">
        <v>3.2</v>
      </c>
      <c r="E112" s="14">
        <v>18.100000000000001</v>
      </c>
      <c r="F112" s="30" t="s">
        <v>46</v>
      </c>
      <c r="G112" s="12">
        <v>22</v>
      </c>
      <c r="H112" s="12">
        <v>44</v>
      </c>
      <c r="I112" s="8">
        <v>1.4</v>
      </c>
      <c r="J112" s="9">
        <v>191</v>
      </c>
      <c r="K112" s="14">
        <v>36</v>
      </c>
      <c r="L112" s="15">
        <v>0.2</v>
      </c>
      <c r="M112" s="8">
        <v>0.3</v>
      </c>
      <c r="N112" s="9">
        <v>0</v>
      </c>
      <c r="O112" s="9">
        <v>0</v>
      </c>
      <c r="P112" s="30" t="s">
        <v>46</v>
      </c>
      <c r="Q112" s="15">
        <v>0</v>
      </c>
      <c r="R112" s="15">
        <v>0</v>
      </c>
      <c r="S112" s="8">
        <v>0</v>
      </c>
      <c r="T112" s="12">
        <v>0</v>
      </c>
      <c r="U112" s="9">
        <v>100</v>
      </c>
    </row>
    <row r="113" spans="1:21" ht="15.6" customHeight="1" x14ac:dyDescent="0.2">
      <c r="A113" s="7" t="s">
        <v>134</v>
      </c>
      <c r="B113" s="9">
        <v>102</v>
      </c>
      <c r="C113" s="8">
        <v>6.2</v>
      </c>
      <c r="D113" s="18">
        <v>3.9</v>
      </c>
      <c r="E113" s="14">
        <v>10.5</v>
      </c>
      <c r="F113" s="30" t="s">
        <v>46</v>
      </c>
      <c r="G113" s="12">
        <v>262</v>
      </c>
      <c r="H113" s="12">
        <v>51</v>
      </c>
      <c r="I113" s="8">
        <v>1.8</v>
      </c>
      <c r="J113" s="9">
        <v>279</v>
      </c>
      <c r="K113" s="30" t="s">
        <v>46</v>
      </c>
      <c r="L113" s="30" t="s">
        <v>46</v>
      </c>
      <c r="M113" s="30" t="s">
        <v>46</v>
      </c>
      <c r="N113" s="9">
        <v>39</v>
      </c>
      <c r="O113" s="30" t="s">
        <v>46</v>
      </c>
      <c r="P113" s="9">
        <v>166</v>
      </c>
      <c r="Q113" s="15">
        <v>0.85</v>
      </c>
      <c r="R113" s="30" t="s">
        <v>46</v>
      </c>
      <c r="S113" s="8">
        <v>0</v>
      </c>
      <c r="T113" s="12">
        <v>0</v>
      </c>
      <c r="U113" s="9">
        <v>100</v>
      </c>
    </row>
    <row r="114" spans="1:21" ht="15.6" customHeight="1" x14ac:dyDescent="0.2">
      <c r="A114" s="7" t="s">
        <v>135</v>
      </c>
      <c r="B114" s="9">
        <v>114</v>
      </c>
      <c r="C114" s="8">
        <v>5.3</v>
      </c>
      <c r="D114" s="18">
        <v>3</v>
      </c>
      <c r="E114" s="14">
        <v>16.399999999999999</v>
      </c>
      <c r="F114" s="8">
        <v>0.1</v>
      </c>
      <c r="G114" s="12">
        <v>286</v>
      </c>
      <c r="H114" s="12">
        <v>53</v>
      </c>
      <c r="I114" s="8">
        <v>1.9</v>
      </c>
      <c r="J114" s="9">
        <v>760</v>
      </c>
      <c r="K114" s="30" t="s">
        <v>46</v>
      </c>
      <c r="L114" s="30" t="s">
        <v>46</v>
      </c>
      <c r="M114" s="30" t="s">
        <v>46</v>
      </c>
      <c r="N114" s="9">
        <v>17</v>
      </c>
      <c r="O114" s="30" t="s">
        <v>46</v>
      </c>
      <c r="P114" s="9">
        <v>180</v>
      </c>
      <c r="Q114" s="15">
        <v>0.16</v>
      </c>
      <c r="R114" s="30" t="s">
        <v>46</v>
      </c>
      <c r="S114" s="30" t="s">
        <v>46</v>
      </c>
      <c r="T114" s="12">
        <v>0</v>
      </c>
      <c r="U114" s="9">
        <v>100</v>
      </c>
    </row>
    <row r="115" spans="1:21" ht="15.6" customHeight="1" x14ac:dyDescent="0.2">
      <c r="A115" s="7" t="s">
        <v>136</v>
      </c>
      <c r="B115" s="9">
        <v>102</v>
      </c>
      <c r="C115" s="8">
        <v>3</v>
      </c>
      <c r="D115" s="18">
        <v>2.1</v>
      </c>
      <c r="E115" s="14">
        <v>17.8</v>
      </c>
      <c r="F115" s="30" t="s">
        <v>46</v>
      </c>
      <c r="G115" s="12">
        <v>12</v>
      </c>
      <c r="H115" s="12">
        <v>84</v>
      </c>
      <c r="I115" s="8">
        <v>1.4</v>
      </c>
      <c r="J115" s="9">
        <v>451</v>
      </c>
      <c r="K115" s="14">
        <v>112</v>
      </c>
      <c r="L115" s="15">
        <v>0.1</v>
      </c>
      <c r="M115" s="8">
        <v>0.5</v>
      </c>
      <c r="N115" s="9">
        <v>0</v>
      </c>
      <c r="O115" s="9">
        <v>0</v>
      </c>
      <c r="P115" s="30" t="s">
        <v>46</v>
      </c>
      <c r="Q115" s="15">
        <v>0</v>
      </c>
      <c r="R115" s="15">
        <v>0</v>
      </c>
      <c r="S115" s="8">
        <v>0</v>
      </c>
      <c r="T115" s="12">
        <v>0</v>
      </c>
      <c r="U115" s="9">
        <v>100</v>
      </c>
    </row>
    <row r="116" spans="1:21" ht="15.6" customHeight="1" x14ac:dyDescent="0.2">
      <c r="A116" s="7" t="s">
        <v>137</v>
      </c>
      <c r="B116" s="9">
        <v>105</v>
      </c>
      <c r="C116" s="8">
        <v>5.9</v>
      </c>
      <c r="D116" s="18">
        <v>4.9000000000000004</v>
      </c>
      <c r="E116" s="14">
        <v>9.4</v>
      </c>
      <c r="F116" s="30" t="s">
        <v>46</v>
      </c>
      <c r="G116" s="12">
        <v>208</v>
      </c>
      <c r="H116" s="12">
        <v>48</v>
      </c>
      <c r="I116" s="8">
        <v>2</v>
      </c>
      <c r="J116" s="9">
        <v>530</v>
      </c>
      <c r="K116" s="30" t="s">
        <v>46</v>
      </c>
      <c r="L116" s="30" t="s">
        <v>46</v>
      </c>
      <c r="M116" s="30" t="s">
        <v>46</v>
      </c>
      <c r="N116" s="9">
        <v>25</v>
      </c>
      <c r="O116" s="30" t="s">
        <v>46</v>
      </c>
      <c r="P116" s="9">
        <v>620</v>
      </c>
      <c r="Q116" s="15">
        <v>0.46</v>
      </c>
      <c r="R116" s="30" t="s">
        <v>46</v>
      </c>
      <c r="S116" s="30" t="s">
        <v>46</v>
      </c>
      <c r="T116" s="12">
        <v>0</v>
      </c>
      <c r="U116" s="9">
        <v>100</v>
      </c>
    </row>
    <row r="117" spans="1:21" ht="15.6" customHeight="1" x14ac:dyDescent="0.2">
      <c r="A117" s="7" t="s">
        <v>138</v>
      </c>
      <c r="B117" s="9">
        <v>192</v>
      </c>
      <c r="C117" s="8">
        <v>3.8</v>
      </c>
      <c r="D117" s="18">
        <v>8.8000000000000007</v>
      </c>
      <c r="E117" s="14">
        <v>24.4</v>
      </c>
      <c r="F117" s="8">
        <v>0.7</v>
      </c>
      <c r="G117" s="12">
        <v>15</v>
      </c>
      <c r="H117" s="12">
        <v>74</v>
      </c>
      <c r="I117" s="8">
        <v>1</v>
      </c>
      <c r="J117" s="9">
        <v>355</v>
      </c>
      <c r="K117" s="14">
        <v>63</v>
      </c>
      <c r="L117" s="15">
        <v>0.2</v>
      </c>
      <c r="M117" s="8">
        <v>1.4</v>
      </c>
      <c r="N117" s="9">
        <v>0</v>
      </c>
      <c r="O117" s="9">
        <v>0</v>
      </c>
      <c r="P117" s="30" t="s">
        <v>46</v>
      </c>
      <c r="Q117" s="15">
        <v>0.19</v>
      </c>
      <c r="R117" s="15">
        <v>0.05</v>
      </c>
      <c r="S117" s="8">
        <v>2</v>
      </c>
      <c r="T117" s="12">
        <v>0</v>
      </c>
      <c r="U117" s="9">
        <v>100</v>
      </c>
    </row>
    <row r="118" spans="1:21" ht="15.6" customHeight="1" x14ac:dyDescent="0.2">
      <c r="A118" s="7" t="s">
        <v>139</v>
      </c>
      <c r="B118" s="9">
        <v>190</v>
      </c>
      <c r="C118" s="8">
        <v>4.7</v>
      </c>
      <c r="D118" s="18">
        <v>7.5</v>
      </c>
      <c r="E118" s="14">
        <v>26</v>
      </c>
      <c r="F118" s="8">
        <v>0.7</v>
      </c>
      <c r="G118" s="12">
        <v>12</v>
      </c>
      <c r="H118" s="12">
        <v>62</v>
      </c>
      <c r="I118" s="8">
        <v>0.8</v>
      </c>
      <c r="J118" s="9">
        <v>296</v>
      </c>
      <c r="K118" s="14">
        <v>52</v>
      </c>
      <c r="L118" s="15">
        <v>0.2</v>
      </c>
      <c r="M118" s="8">
        <v>1.2</v>
      </c>
      <c r="N118" s="9">
        <v>0</v>
      </c>
      <c r="O118" s="9">
        <v>0</v>
      </c>
      <c r="P118" s="30" t="s">
        <v>46</v>
      </c>
      <c r="Q118" s="15">
        <v>0.11</v>
      </c>
      <c r="R118" s="15">
        <v>0.06</v>
      </c>
      <c r="S118" s="8">
        <v>2.1</v>
      </c>
      <c r="T118" s="12">
        <v>0</v>
      </c>
      <c r="U118" s="9">
        <v>100</v>
      </c>
    </row>
    <row r="119" spans="1:21" ht="15.6" customHeight="1" x14ac:dyDescent="0.2">
      <c r="A119" s="7" t="s">
        <v>140</v>
      </c>
      <c r="B119" s="9">
        <v>207</v>
      </c>
      <c r="C119" s="8">
        <v>3.5</v>
      </c>
      <c r="D119" s="18">
        <v>5</v>
      </c>
      <c r="E119" s="14">
        <v>37.1</v>
      </c>
      <c r="F119" s="8">
        <v>0.8</v>
      </c>
      <c r="G119" s="12">
        <v>26</v>
      </c>
      <c r="H119" s="12">
        <v>100</v>
      </c>
      <c r="I119" s="8">
        <v>1.5</v>
      </c>
      <c r="J119" s="9">
        <v>74</v>
      </c>
      <c r="K119" s="14">
        <v>174</v>
      </c>
      <c r="L119" s="15">
        <v>0.2</v>
      </c>
      <c r="M119" s="8">
        <v>2.2000000000000002</v>
      </c>
      <c r="N119" s="9">
        <v>0</v>
      </c>
      <c r="O119" s="9">
        <v>0</v>
      </c>
      <c r="P119" s="30" t="s">
        <v>46</v>
      </c>
      <c r="Q119" s="15">
        <v>0.14000000000000001</v>
      </c>
      <c r="R119" s="15">
        <v>7.0000000000000007E-2</v>
      </c>
      <c r="S119" s="8">
        <v>2.6</v>
      </c>
      <c r="T119" s="12">
        <v>0</v>
      </c>
      <c r="U119" s="9">
        <v>100</v>
      </c>
    </row>
    <row r="120" spans="1:21" ht="15.6" customHeight="1" x14ac:dyDescent="0.2">
      <c r="A120" s="7" t="s">
        <v>141</v>
      </c>
      <c r="B120" s="9">
        <v>155</v>
      </c>
      <c r="C120" s="8">
        <v>10.3</v>
      </c>
      <c r="D120" s="18">
        <v>4.2</v>
      </c>
      <c r="E120" s="14">
        <v>19.100000000000001</v>
      </c>
      <c r="F120" s="30" t="s">
        <v>46</v>
      </c>
      <c r="G120" s="12">
        <v>239</v>
      </c>
      <c r="H120" s="12">
        <v>62</v>
      </c>
      <c r="I120" s="8">
        <v>1.8</v>
      </c>
      <c r="J120" s="9">
        <v>265</v>
      </c>
      <c r="K120" s="30" t="s">
        <v>46</v>
      </c>
      <c r="L120" s="30" t="s">
        <v>46</v>
      </c>
      <c r="M120" s="30" t="s">
        <v>46</v>
      </c>
      <c r="N120" s="9">
        <v>96</v>
      </c>
      <c r="O120" s="30" t="s">
        <v>46</v>
      </c>
      <c r="P120" s="9">
        <v>3140</v>
      </c>
      <c r="Q120" s="15">
        <v>0.59</v>
      </c>
      <c r="R120" s="15">
        <v>0</v>
      </c>
      <c r="S120" s="30" t="s">
        <v>46</v>
      </c>
      <c r="T120" s="33" t="s">
        <v>46</v>
      </c>
      <c r="U120" s="9">
        <v>100</v>
      </c>
    </row>
    <row r="121" spans="1:21" ht="15.6" customHeight="1" x14ac:dyDescent="0.2">
      <c r="A121" s="7" t="s">
        <v>142</v>
      </c>
      <c r="B121" s="9">
        <v>387</v>
      </c>
      <c r="C121" s="8">
        <v>5.3</v>
      </c>
      <c r="D121" s="18">
        <v>7.6</v>
      </c>
      <c r="E121" s="14">
        <v>74.3</v>
      </c>
      <c r="F121" s="8">
        <v>0.3</v>
      </c>
      <c r="G121" s="12">
        <v>903</v>
      </c>
      <c r="H121" s="12">
        <v>133</v>
      </c>
      <c r="I121" s="8">
        <v>4.2</v>
      </c>
      <c r="J121" s="30" t="s">
        <v>46</v>
      </c>
      <c r="K121" s="30" t="s">
        <v>46</v>
      </c>
      <c r="L121" s="30" t="s">
        <v>46</v>
      </c>
      <c r="M121" s="30" t="s">
        <v>46</v>
      </c>
      <c r="N121" s="30" t="s">
        <v>46</v>
      </c>
      <c r="O121" s="30" t="s">
        <v>46</v>
      </c>
      <c r="P121" s="9">
        <v>512</v>
      </c>
      <c r="Q121" s="15">
        <v>0.17</v>
      </c>
      <c r="R121" s="30" t="s">
        <v>46</v>
      </c>
      <c r="S121" s="30" t="s">
        <v>46</v>
      </c>
      <c r="T121" s="12">
        <v>0</v>
      </c>
      <c r="U121" s="9">
        <v>100</v>
      </c>
    </row>
    <row r="122" spans="1:21" ht="15.6" customHeight="1" x14ac:dyDescent="0.2">
      <c r="A122" s="7" t="s">
        <v>143</v>
      </c>
      <c r="B122" s="9">
        <v>336</v>
      </c>
      <c r="C122" s="8">
        <v>4</v>
      </c>
      <c r="D122" s="18">
        <v>9.8000000000000007</v>
      </c>
      <c r="E122" s="14">
        <v>57.9</v>
      </c>
      <c r="F122" s="30" t="s">
        <v>46</v>
      </c>
      <c r="G122" s="33" t="s">
        <v>46</v>
      </c>
      <c r="H122" s="30" t="s">
        <v>46</v>
      </c>
      <c r="I122" s="30" t="s">
        <v>46</v>
      </c>
      <c r="J122" s="30" t="s">
        <v>46</v>
      </c>
      <c r="K122" s="30" t="s">
        <v>46</v>
      </c>
      <c r="L122" s="30" t="s">
        <v>46</v>
      </c>
      <c r="M122" s="30" t="s">
        <v>46</v>
      </c>
      <c r="N122" s="30" t="s">
        <v>46</v>
      </c>
      <c r="O122" s="30" t="s">
        <v>46</v>
      </c>
      <c r="P122" s="30" t="s">
        <v>46</v>
      </c>
      <c r="Q122" s="30" t="s">
        <v>46</v>
      </c>
      <c r="R122" s="30" t="s">
        <v>46</v>
      </c>
      <c r="S122" s="30" t="s">
        <v>46</v>
      </c>
      <c r="T122" s="33" t="s">
        <v>46</v>
      </c>
      <c r="U122" s="9">
        <v>100</v>
      </c>
    </row>
    <row r="123" spans="1:21" ht="15.6" customHeight="1" x14ac:dyDescent="0.2">
      <c r="A123" s="7" t="s">
        <v>144</v>
      </c>
      <c r="B123" s="9">
        <v>171</v>
      </c>
      <c r="C123" s="8">
        <v>3.9</v>
      </c>
      <c r="D123" s="18">
        <v>8.9</v>
      </c>
      <c r="E123" s="14">
        <v>18.8</v>
      </c>
      <c r="F123" s="30" t="s">
        <v>46</v>
      </c>
      <c r="G123" s="33" t="s">
        <v>46</v>
      </c>
      <c r="H123" s="30" t="s">
        <v>46</v>
      </c>
      <c r="I123" s="30" t="s">
        <v>46</v>
      </c>
      <c r="J123" s="30" t="s">
        <v>46</v>
      </c>
      <c r="K123" s="30" t="s">
        <v>46</v>
      </c>
      <c r="L123" s="30" t="s">
        <v>46</v>
      </c>
      <c r="M123" s="30" t="s">
        <v>46</v>
      </c>
      <c r="N123" s="30" t="s">
        <v>46</v>
      </c>
      <c r="O123" s="30" t="s">
        <v>46</v>
      </c>
      <c r="P123" s="30" t="s">
        <v>46</v>
      </c>
      <c r="Q123" s="30" t="s">
        <v>46</v>
      </c>
      <c r="R123" s="30" t="s">
        <v>46</v>
      </c>
      <c r="S123" s="30" t="s">
        <v>46</v>
      </c>
      <c r="T123" s="33" t="s">
        <v>46</v>
      </c>
      <c r="U123" s="9">
        <v>100</v>
      </c>
    </row>
    <row r="124" spans="1:21" ht="15.6" customHeight="1" x14ac:dyDescent="0.2">
      <c r="A124" s="7" t="s">
        <v>145</v>
      </c>
      <c r="B124" s="9">
        <v>307</v>
      </c>
      <c r="C124" s="8">
        <v>4.5</v>
      </c>
      <c r="D124" s="18">
        <v>13.3</v>
      </c>
      <c r="E124" s="14">
        <v>42.4</v>
      </c>
      <c r="F124" s="30" t="s">
        <v>46</v>
      </c>
      <c r="G124" s="12">
        <v>296</v>
      </c>
      <c r="H124" s="12">
        <v>53</v>
      </c>
      <c r="I124" s="8">
        <v>2.5</v>
      </c>
      <c r="J124" s="30" t="s">
        <v>46</v>
      </c>
      <c r="K124" s="30" t="s">
        <v>46</v>
      </c>
      <c r="L124" s="30" t="s">
        <v>46</v>
      </c>
      <c r="M124" s="30" t="s">
        <v>46</v>
      </c>
      <c r="N124" s="9">
        <v>0</v>
      </c>
      <c r="O124" s="30" t="s">
        <v>46</v>
      </c>
      <c r="P124" s="9">
        <v>5360</v>
      </c>
      <c r="Q124" s="15">
        <v>0.15</v>
      </c>
      <c r="R124" s="30" t="s">
        <v>46</v>
      </c>
      <c r="S124" s="30" t="s">
        <v>46</v>
      </c>
      <c r="T124" s="12">
        <v>0</v>
      </c>
      <c r="U124" s="9">
        <v>100</v>
      </c>
    </row>
    <row r="125" spans="1:21" ht="15.6" customHeight="1" x14ac:dyDescent="0.2">
      <c r="A125" s="7" t="s">
        <v>146</v>
      </c>
      <c r="B125" s="9">
        <v>216</v>
      </c>
      <c r="C125" s="8">
        <v>2.6</v>
      </c>
      <c r="D125" s="18">
        <v>3.1</v>
      </c>
      <c r="E125" s="14">
        <v>44.4</v>
      </c>
      <c r="F125" s="30" t="s">
        <v>46</v>
      </c>
      <c r="G125" s="12">
        <v>6</v>
      </c>
      <c r="H125" s="12">
        <v>70</v>
      </c>
      <c r="I125" s="8">
        <v>3.8</v>
      </c>
      <c r="J125" s="9">
        <v>100</v>
      </c>
      <c r="K125" s="14">
        <v>22</v>
      </c>
      <c r="L125" s="15">
        <v>0.4</v>
      </c>
      <c r="M125" s="8">
        <v>1.3</v>
      </c>
      <c r="N125" s="9">
        <v>0</v>
      </c>
      <c r="O125" s="9">
        <v>0</v>
      </c>
      <c r="P125" s="30" t="s">
        <v>46</v>
      </c>
      <c r="Q125" s="15">
        <v>0.14000000000000001</v>
      </c>
      <c r="R125" s="30" t="s">
        <v>46</v>
      </c>
      <c r="S125" s="30" t="s">
        <v>46</v>
      </c>
      <c r="T125" s="33" t="s">
        <v>46</v>
      </c>
      <c r="U125" s="9">
        <v>100</v>
      </c>
    </row>
    <row r="126" spans="1:21" ht="15.6" customHeight="1" x14ac:dyDescent="0.2">
      <c r="A126" s="7" t="s">
        <v>147</v>
      </c>
      <c r="B126" s="9">
        <v>104</v>
      </c>
      <c r="C126" s="14">
        <v>1.9</v>
      </c>
      <c r="D126" s="14">
        <v>4.0999999999999996</v>
      </c>
      <c r="E126" s="8">
        <v>15.1</v>
      </c>
      <c r="F126" s="14">
        <v>0.4</v>
      </c>
      <c r="G126" s="9">
        <v>26</v>
      </c>
      <c r="H126" s="11">
        <v>100</v>
      </c>
      <c r="I126" s="8">
        <v>1.5</v>
      </c>
      <c r="J126" s="9">
        <v>74</v>
      </c>
      <c r="K126" s="8">
        <v>174</v>
      </c>
      <c r="L126" s="15">
        <v>0</v>
      </c>
      <c r="M126" s="8">
        <v>0</v>
      </c>
      <c r="N126" s="30" t="s">
        <v>46</v>
      </c>
      <c r="O126" s="30" t="s">
        <v>46</v>
      </c>
      <c r="P126" s="30" t="s">
        <v>46</v>
      </c>
      <c r="Q126" s="30" t="s">
        <v>46</v>
      </c>
      <c r="R126" s="30" t="s">
        <v>46</v>
      </c>
      <c r="S126" s="30" t="s">
        <v>46</v>
      </c>
      <c r="T126" s="33" t="s">
        <v>46</v>
      </c>
      <c r="U126" s="11">
        <v>100</v>
      </c>
    </row>
    <row r="127" spans="1:21" ht="15.6" customHeight="1" x14ac:dyDescent="0.2">
      <c r="A127" s="7" t="s">
        <v>148</v>
      </c>
      <c r="B127" s="9">
        <v>189</v>
      </c>
      <c r="C127" s="14">
        <v>5.4</v>
      </c>
      <c r="D127" s="14">
        <v>2.1</v>
      </c>
      <c r="E127" s="8">
        <v>37.200000000000003</v>
      </c>
      <c r="F127" s="33" t="s">
        <v>46</v>
      </c>
      <c r="G127" s="30" t="s">
        <v>46</v>
      </c>
      <c r="H127" s="35" t="s">
        <v>46</v>
      </c>
      <c r="I127" s="30" t="s">
        <v>46</v>
      </c>
      <c r="J127" s="30" t="s">
        <v>46</v>
      </c>
      <c r="K127" s="30" t="s">
        <v>46</v>
      </c>
      <c r="L127" s="30" t="s">
        <v>46</v>
      </c>
      <c r="M127" s="30" t="s">
        <v>46</v>
      </c>
      <c r="N127" s="30" t="s">
        <v>46</v>
      </c>
      <c r="O127" s="30" t="s">
        <v>46</v>
      </c>
      <c r="P127" s="30" t="s">
        <v>46</v>
      </c>
      <c r="Q127" s="30" t="s">
        <v>46</v>
      </c>
      <c r="R127" s="30" t="s">
        <v>46</v>
      </c>
      <c r="S127" s="30" t="s">
        <v>46</v>
      </c>
      <c r="T127" s="33" t="s">
        <v>46</v>
      </c>
      <c r="U127" s="11">
        <v>100</v>
      </c>
    </row>
    <row r="128" spans="1:21" ht="15.6" customHeight="1" x14ac:dyDescent="0.2">
      <c r="A128" s="7" t="s">
        <v>149</v>
      </c>
      <c r="B128" s="9">
        <v>163</v>
      </c>
      <c r="C128" s="14">
        <v>2.2000000000000002</v>
      </c>
      <c r="D128" s="14">
        <v>6.5</v>
      </c>
      <c r="E128" s="8">
        <v>23.8</v>
      </c>
      <c r="F128" s="33" t="s">
        <v>46</v>
      </c>
      <c r="G128" s="9">
        <v>72</v>
      </c>
      <c r="H128" s="11">
        <v>3</v>
      </c>
      <c r="I128" s="8">
        <v>4</v>
      </c>
      <c r="J128" s="9">
        <v>6</v>
      </c>
      <c r="K128" s="8">
        <v>68</v>
      </c>
      <c r="L128" s="30" t="s">
        <v>46</v>
      </c>
      <c r="M128" s="30" t="s">
        <v>46</v>
      </c>
      <c r="N128" s="9">
        <v>0</v>
      </c>
      <c r="O128" s="9">
        <v>0</v>
      </c>
      <c r="P128" s="30" t="s">
        <v>46</v>
      </c>
      <c r="Q128" s="30" t="s">
        <v>46</v>
      </c>
      <c r="R128" s="30" t="s">
        <v>46</v>
      </c>
      <c r="S128" s="30" t="s">
        <v>46</v>
      </c>
      <c r="T128" s="33" t="s">
        <v>46</v>
      </c>
      <c r="U128" s="11">
        <v>100</v>
      </c>
    </row>
    <row r="129" spans="1:21" ht="15.6" customHeight="1" x14ac:dyDescent="0.2">
      <c r="A129" s="7" t="s">
        <v>150</v>
      </c>
      <c r="B129" s="9">
        <v>215</v>
      </c>
      <c r="C129" s="14">
        <v>3.3</v>
      </c>
      <c r="D129" s="14">
        <v>4.0999999999999996</v>
      </c>
      <c r="E129" s="8">
        <v>41.1</v>
      </c>
      <c r="F129" s="33" t="s">
        <v>46</v>
      </c>
      <c r="G129" s="30" t="s">
        <v>46</v>
      </c>
      <c r="H129" s="35" t="s">
        <v>46</v>
      </c>
      <c r="I129" s="30" t="s">
        <v>46</v>
      </c>
      <c r="J129" s="30" t="s">
        <v>46</v>
      </c>
      <c r="K129" s="30" t="s">
        <v>46</v>
      </c>
      <c r="L129" s="30" t="s">
        <v>46</v>
      </c>
      <c r="M129" s="30" t="s">
        <v>46</v>
      </c>
      <c r="N129" s="30" t="s">
        <v>46</v>
      </c>
      <c r="O129" s="30" t="s">
        <v>46</v>
      </c>
      <c r="P129" s="30" t="s">
        <v>46</v>
      </c>
      <c r="Q129" s="30" t="s">
        <v>46</v>
      </c>
      <c r="R129" s="30" t="s">
        <v>46</v>
      </c>
      <c r="S129" s="30" t="s">
        <v>46</v>
      </c>
      <c r="T129" s="33" t="s">
        <v>46</v>
      </c>
      <c r="U129" s="11">
        <v>100</v>
      </c>
    </row>
    <row r="130" spans="1:21" ht="15.75" customHeight="1" x14ac:dyDescent="0.2">
      <c r="A130" s="7" t="s">
        <v>151</v>
      </c>
      <c r="B130" s="9">
        <v>471</v>
      </c>
      <c r="C130" s="14">
        <v>4.7</v>
      </c>
      <c r="D130" s="14">
        <v>21.8</v>
      </c>
      <c r="E130" s="8">
        <v>64.099999999999994</v>
      </c>
      <c r="F130" s="14">
        <v>6.4</v>
      </c>
      <c r="G130" s="9">
        <v>4</v>
      </c>
      <c r="H130" s="11">
        <v>80</v>
      </c>
      <c r="I130" s="8">
        <v>1.1000000000000001</v>
      </c>
      <c r="J130" s="9">
        <v>126</v>
      </c>
      <c r="K130" s="8">
        <v>29</v>
      </c>
      <c r="L130" s="15">
        <v>0.9</v>
      </c>
      <c r="M130" s="8">
        <v>1.3</v>
      </c>
      <c r="N130" s="9">
        <v>0</v>
      </c>
      <c r="O130" s="9">
        <v>0</v>
      </c>
      <c r="P130" s="9">
        <v>0</v>
      </c>
      <c r="Q130" s="15">
        <v>0.53</v>
      </c>
      <c r="R130" s="15">
        <v>0.05</v>
      </c>
      <c r="S130" s="8">
        <v>8.1999999999999993</v>
      </c>
      <c r="T130" s="12">
        <v>0</v>
      </c>
      <c r="U130" s="11">
        <v>100</v>
      </c>
    </row>
    <row r="131" spans="1:21" ht="15.6" customHeight="1" x14ac:dyDescent="0.2">
      <c r="A131" s="7" t="s">
        <v>152</v>
      </c>
      <c r="B131" s="9">
        <v>341</v>
      </c>
      <c r="C131" s="14">
        <v>5.5</v>
      </c>
      <c r="D131" s="14">
        <v>16.2</v>
      </c>
      <c r="E131" s="8">
        <v>43.3</v>
      </c>
      <c r="F131" s="33" t="s">
        <v>46</v>
      </c>
      <c r="G131" s="9">
        <v>15</v>
      </c>
      <c r="H131" s="11">
        <v>65</v>
      </c>
      <c r="I131" s="8">
        <v>1.1000000000000001</v>
      </c>
      <c r="J131" s="9">
        <v>161</v>
      </c>
      <c r="K131" s="8">
        <v>41</v>
      </c>
      <c r="L131" s="30" t="s">
        <v>46</v>
      </c>
      <c r="M131" s="8">
        <v>0.9</v>
      </c>
      <c r="N131" s="30" t="s">
        <v>46</v>
      </c>
      <c r="O131" s="30" t="s">
        <v>46</v>
      </c>
      <c r="P131" s="30" t="s">
        <v>46</v>
      </c>
      <c r="Q131" s="15">
        <v>0.4</v>
      </c>
      <c r="R131" s="15">
        <v>0.3</v>
      </c>
      <c r="S131" s="8">
        <v>2.4</v>
      </c>
      <c r="T131" s="12">
        <v>0</v>
      </c>
      <c r="U131" s="11">
        <v>100</v>
      </c>
    </row>
    <row r="132" spans="1:21" ht="24" customHeight="1" x14ac:dyDescent="0.2">
      <c r="A132" s="19" t="s">
        <v>153</v>
      </c>
      <c r="B132" s="9">
        <v>249</v>
      </c>
      <c r="C132" s="14">
        <v>7.9</v>
      </c>
      <c r="D132" s="14">
        <v>1.5</v>
      </c>
      <c r="E132" s="8">
        <v>49.7</v>
      </c>
      <c r="F132" s="33" t="s">
        <v>46</v>
      </c>
      <c r="G132" s="9">
        <v>20</v>
      </c>
      <c r="H132" s="11">
        <v>140</v>
      </c>
      <c r="I132" s="8">
        <v>2.5</v>
      </c>
      <c r="J132" s="9">
        <v>500</v>
      </c>
      <c r="K132" s="8">
        <v>91</v>
      </c>
      <c r="L132" s="30" t="s">
        <v>46</v>
      </c>
      <c r="M132" s="30" t="s">
        <v>46</v>
      </c>
      <c r="N132" s="9">
        <v>0</v>
      </c>
      <c r="O132" s="9">
        <v>0</v>
      </c>
      <c r="P132" s="9">
        <v>0</v>
      </c>
      <c r="Q132" s="15">
        <v>0.15</v>
      </c>
      <c r="R132" s="30" t="s">
        <v>46</v>
      </c>
      <c r="S132" s="30" t="s">
        <v>46</v>
      </c>
      <c r="T132" s="12">
        <v>0</v>
      </c>
      <c r="U132" s="11">
        <v>100</v>
      </c>
    </row>
    <row r="133" spans="1:21" ht="15.6" customHeight="1" x14ac:dyDescent="0.2">
      <c r="A133" s="7" t="s">
        <v>154</v>
      </c>
      <c r="B133" s="9">
        <v>166</v>
      </c>
      <c r="C133" s="14">
        <v>2.2999999999999998</v>
      </c>
      <c r="D133" s="14">
        <v>2.8</v>
      </c>
      <c r="E133" s="8">
        <v>32.9</v>
      </c>
      <c r="F133" s="33" t="s">
        <v>46</v>
      </c>
      <c r="G133" s="9">
        <v>36</v>
      </c>
      <c r="H133" s="11">
        <v>13</v>
      </c>
      <c r="I133" s="8">
        <v>2</v>
      </c>
      <c r="J133" s="9">
        <v>3</v>
      </c>
      <c r="K133" s="8">
        <v>34</v>
      </c>
      <c r="L133" s="15">
        <v>0</v>
      </c>
      <c r="M133" s="8">
        <v>0</v>
      </c>
      <c r="N133" s="30" t="s">
        <v>46</v>
      </c>
      <c r="O133" s="30" t="s">
        <v>46</v>
      </c>
      <c r="P133" s="30" t="s">
        <v>46</v>
      </c>
      <c r="Q133" s="30" t="s">
        <v>46</v>
      </c>
      <c r="R133" s="30" t="s">
        <v>46</v>
      </c>
      <c r="S133" s="30" t="s">
        <v>46</v>
      </c>
      <c r="T133" s="33" t="s">
        <v>46</v>
      </c>
      <c r="U133" s="11">
        <v>100</v>
      </c>
    </row>
    <row r="134" spans="1:21" ht="15.6" customHeight="1" x14ac:dyDescent="0.2">
      <c r="A134" s="7" t="s">
        <v>155</v>
      </c>
      <c r="B134" s="9">
        <v>139</v>
      </c>
      <c r="C134" s="14">
        <v>7.4</v>
      </c>
      <c r="D134" s="14">
        <v>2.1</v>
      </c>
      <c r="E134" s="8">
        <v>22.6</v>
      </c>
      <c r="F134" s="33" t="s">
        <v>46</v>
      </c>
      <c r="G134" s="9">
        <v>109</v>
      </c>
      <c r="H134" s="11">
        <v>53</v>
      </c>
      <c r="I134" s="8">
        <v>4.7</v>
      </c>
      <c r="J134" s="30" t="s">
        <v>46</v>
      </c>
      <c r="K134" s="30" t="s">
        <v>46</v>
      </c>
      <c r="L134" s="30" t="s">
        <v>46</v>
      </c>
      <c r="M134" s="30" t="s">
        <v>46</v>
      </c>
      <c r="N134" s="12">
        <v>42</v>
      </c>
      <c r="O134" s="30" t="s">
        <v>46</v>
      </c>
      <c r="P134" s="9">
        <v>940</v>
      </c>
      <c r="Q134" s="15">
        <v>0.35</v>
      </c>
      <c r="R134" s="30" t="s">
        <v>46</v>
      </c>
      <c r="S134" s="30" t="s">
        <v>46</v>
      </c>
      <c r="T134" s="12">
        <v>0</v>
      </c>
      <c r="U134" s="11">
        <v>100</v>
      </c>
    </row>
    <row r="135" spans="1:21" ht="15.6" customHeight="1" x14ac:dyDescent="0.2">
      <c r="A135" s="7" t="s">
        <v>156</v>
      </c>
      <c r="B135" s="9">
        <v>265</v>
      </c>
      <c r="C135" s="14">
        <v>2.7</v>
      </c>
      <c r="D135" s="14">
        <v>6.4</v>
      </c>
      <c r="E135" s="8">
        <v>49.1</v>
      </c>
      <c r="F135" s="33" t="s">
        <v>46</v>
      </c>
      <c r="G135" s="30" t="s">
        <v>46</v>
      </c>
      <c r="H135" s="35" t="s">
        <v>46</v>
      </c>
      <c r="I135" s="30" t="s">
        <v>46</v>
      </c>
      <c r="J135" s="30" t="s">
        <v>46</v>
      </c>
      <c r="K135" s="30" t="s">
        <v>46</v>
      </c>
      <c r="L135" s="30" t="s">
        <v>46</v>
      </c>
      <c r="M135" s="30" t="s">
        <v>46</v>
      </c>
      <c r="N135" s="30" t="s">
        <v>46</v>
      </c>
      <c r="O135" s="30" t="s">
        <v>46</v>
      </c>
      <c r="P135" s="30" t="s">
        <v>46</v>
      </c>
      <c r="Q135" s="30" t="s">
        <v>46</v>
      </c>
      <c r="R135" s="30" t="s">
        <v>46</v>
      </c>
      <c r="S135" s="30" t="s">
        <v>46</v>
      </c>
      <c r="T135" s="33" t="s">
        <v>46</v>
      </c>
      <c r="U135" s="11">
        <v>100</v>
      </c>
    </row>
    <row r="136" spans="1:21" ht="15.6" customHeight="1" x14ac:dyDescent="0.2">
      <c r="A136" s="7" t="s">
        <v>157</v>
      </c>
      <c r="B136" s="9">
        <v>181</v>
      </c>
      <c r="C136" s="14">
        <v>1.9</v>
      </c>
      <c r="D136" s="14">
        <v>1.3</v>
      </c>
      <c r="E136" s="8">
        <v>32.4</v>
      </c>
      <c r="F136" s="33" t="s">
        <v>46</v>
      </c>
      <c r="G136" s="30" t="s">
        <v>46</v>
      </c>
      <c r="H136" s="35" t="s">
        <v>46</v>
      </c>
      <c r="I136" s="30" t="s">
        <v>46</v>
      </c>
      <c r="J136" s="30" t="s">
        <v>46</v>
      </c>
      <c r="K136" s="30" t="s">
        <v>46</v>
      </c>
      <c r="L136" s="30" t="s">
        <v>46</v>
      </c>
      <c r="M136" s="30" t="s">
        <v>46</v>
      </c>
      <c r="N136" s="30" t="s">
        <v>46</v>
      </c>
      <c r="O136" s="30" t="s">
        <v>46</v>
      </c>
      <c r="P136" s="30" t="s">
        <v>46</v>
      </c>
      <c r="Q136" s="30" t="s">
        <v>46</v>
      </c>
      <c r="R136" s="30" t="s">
        <v>46</v>
      </c>
      <c r="S136" s="30" t="s">
        <v>46</v>
      </c>
      <c r="T136" s="33" t="s">
        <v>46</v>
      </c>
      <c r="U136" s="11">
        <v>100</v>
      </c>
    </row>
    <row r="137" spans="1:21" ht="15.6" customHeight="1" x14ac:dyDescent="0.2">
      <c r="A137" s="7" t="s">
        <v>158</v>
      </c>
      <c r="B137" s="9">
        <v>347</v>
      </c>
      <c r="C137" s="14">
        <v>0.5</v>
      </c>
      <c r="D137" s="14">
        <v>0.9</v>
      </c>
      <c r="E137" s="8">
        <v>84.2</v>
      </c>
      <c r="F137" s="14">
        <v>0.8</v>
      </c>
      <c r="G137" s="9">
        <v>42</v>
      </c>
      <c r="H137" s="11">
        <v>40</v>
      </c>
      <c r="I137" s="8">
        <v>4.3</v>
      </c>
      <c r="J137" s="30" t="s">
        <v>46</v>
      </c>
      <c r="K137" s="30" t="s">
        <v>46</v>
      </c>
      <c r="L137" s="30" t="s">
        <v>46</v>
      </c>
      <c r="M137" s="30" t="s">
        <v>46</v>
      </c>
      <c r="N137" s="9">
        <v>1</v>
      </c>
      <c r="O137" s="30" t="s">
        <v>46</v>
      </c>
      <c r="P137" s="9">
        <v>240</v>
      </c>
      <c r="Q137" s="15">
        <v>0.13</v>
      </c>
      <c r="R137" s="30" t="s">
        <v>46</v>
      </c>
      <c r="S137" s="8">
        <v>0.9</v>
      </c>
      <c r="T137" s="12">
        <v>0</v>
      </c>
      <c r="U137" s="11">
        <v>100</v>
      </c>
    </row>
    <row r="138" spans="1:21" ht="15.6" customHeight="1" x14ac:dyDescent="0.2">
      <c r="A138" s="7" t="s">
        <v>159</v>
      </c>
      <c r="B138" s="9">
        <v>355</v>
      </c>
      <c r="C138" s="14">
        <v>6.2</v>
      </c>
      <c r="D138" s="14">
        <v>1.2</v>
      </c>
      <c r="E138" s="8">
        <v>79.8</v>
      </c>
      <c r="F138" s="14">
        <v>1.3</v>
      </c>
      <c r="G138" s="9">
        <v>17</v>
      </c>
      <c r="H138" s="11">
        <v>328</v>
      </c>
      <c r="I138" s="8">
        <v>1.6</v>
      </c>
      <c r="J138" s="30" t="s">
        <v>46</v>
      </c>
      <c r="K138" s="30" t="s">
        <v>46</v>
      </c>
      <c r="L138" s="30" t="s">
        <v>46</v>
      </c>
      <c r="M138" s="30" t="s">
        <v>46</v>
      </c>
      <c r="N138" s="9">
        <v>0</v>
      </c>
      <c r="O138" s="9">
        <v>0</v>
      </c>
      <c r="P138" s="9">
        <v>0</v>
      </c>
      <c r="Q138" s="15">
        <v>0.26</v>
      </c>
      <c r="R138" s="15">
        <v>0.04</v>
      </c>
      <c r="S138" s="8">
        <v>1.5</v>
      </c>
      <c r="T138" s="12">
        <v>0</v>
      </c>
      <c r="U138" s="11">
        <v>100</v>
      </c>
    </row>
    <row r="139" spans="1:21" ht="15.6" customHeight="1" x14ac:dyDescent="0.2">
      <c r="A139" s="7" t="s">
        <v>160</v>
      </c>
      <c r="B139" s="9">
        <v>303</v>
      </c>
      <c r="C139" s="14">
        <v>6.3</v>
      </c>
      <c r="D139" s="14">
        <v>2.7</v>
      </c>
      <c r="E139" s="8">
        <v>63.3</v>
      </c>
      <c r="F139" s="14">
        <v>6.9</v>
      </c>
      <c r="G139" s="9">
        <v>61</v>
      </c>
      <c r="H139" s="11">
        <v>302</v>
      </c>
      <c r="I139" s="8">
        <v>5.5</v>
      </c>
      <c r="J139" s="30" t="s">
        <v>46</v>
      </c>
      <c r="K139" s="30" t="s">
        <v>46</v>
      </c>
      <c r="L139" s="30" t="s">
        <v>46</v>
      </c>
      <c r="M139" s="30" t="s">
        <v>46</v>
      </c>
      <c r="N139" s="9">
        <v>0</v>
      </c>
      <c r="O139" s="30" t="s">
        <v>46</v>
      </c>
      <c r="P139" s="9">
        <v>0</v>
      </c>
      <c r="Q139" s="15">
        <v>0.03</v>
      </c>
      <c r="R139" s="30" t="s">
        <v>46</v>
      </c>
      <c r="S139" s="30" t="s">
        <v>46</v>
      </c>
      <c r="T139" s="12">
        <v>0</v>
      </c>
      <c r="U139" s="11">
        <v>100</v>
      </c>
    </row>
    <row r="140" spans="1:21" ht="15.6" customHeight="1" x14ac:dyDescent="0.2">
      <c r="A140" s="7" t="s">
        <v>161</v>
      </c>
      <c r="B140" s="9">
        <v>424</v>
      </c>
      <c r="C140" s="14">
        <v>1.3</v>
      </c>
      <c r="D140" s="14">
        <v>10.7</v>
      </c>
      <c r="E140" s="8">
        <v>80.7</v>
      </c>
      <c r="F140" s="14">
        <v>0.2</v>
      </c>
      <c r="G140" s="9">
        <v>49</v>
      </c>
      <c r="H140" s="11">
        <v>88</v>
      </c>
      <c r="I140" s="8">
        <v>2.5</v>
      </c>
      <c r="J140" s="30" t="s">
        <v>46</v>
      </c>
      <c r="K140" s="30" t="s">
        <v>46</v>
      </c>
      <c r="L140" s="30" t="s">
        <v>46</v>
      </c>
      <c r="M140" s="30" t="s">
        <v>46</v>
      </c>
      <c r="N140" s="12">
        <v>21</v>
      </c>
      <c r="O140" s="30" t="s">
        <v>46</v>
      </c>
      <c r="P140" s="9">
        <v>440</v>
      </c>
      <c r="Q140" s="15">
        <v>0.13</v>
      </c>
      <c r="R140" s="15">
        <v>0.2</v>
      </c>
      <c r="S140" s="8">
        <v>2.2000000000000002</v>
      </c>
      <c r="T140" s="12">
        <v>0</v>
      </c>
      <c r="U140" s="11">
        <v>100</v>
      </c>
    </row>
    <row r="141" spans="1:21" ht="15.6" customHeight="1" x14ac:dyDescent="0.2">
      <c r="A141" s="7" t="s">
        <v>162</v>
      </c>
      <c r="B141" s="9">
        <v>355</v>
      </c>
      <c r="C141" s="14">
        <v>3.2</v>
      </c>
      <c r="D141" s="14">
        <v>15.1</v>
      </c>
      <c r="E141" s="8">
        <v>51.4</v>
      </c>
      <c r="F141" s="14">
        <v>2.4</v>
      </c>
      <c r="G141" s="9">
        <v>47</v>
      </c>
      <c r="H141" s="11">
        <v>63</v>
      </c>
      <c r="I141" s="8">
        <v>1.1000000000000001</v>
      </c>
      <c r="J141" s="30" t="s">
        <v>46</v>
      </c>
      <c r="K141" s="30" t="s">
        <v>46</v>
      </c>
      <c r="L141" s="30" t="s">
        <v>46</v>
      </c>
      <c r="M141" s="30" t="s">
        <v>46</v>
      </c>
      <c r="N141" s="9">
        <v>0</v>
      </c>
      <c r="O141" s="30" t="s">
        <v>46</v>
      </c>
      <c r="P141" s="9">
        <v>0</v>
      </c>
      <c r="Q141" s="15">
        <v>0.08</v>
      </c>
      <c r="R141" s="15">
        <v>0.08</v>
      </c>
      <c r="S141" s="8">
        <v>0</v>
      </c>
      <c r="T141" s="12">
        <v>0</v>
      </c>
      <c r="U141" s="11">
        <v>100</v>
      </c>
    </row>
    <row r="142" spans="1:21" ht="15.6" customHeight="1" x14ac:dyDescent="0.2">
      <c r="A142" s="7" t="s">
        <v>163</v>
      </c>
      <c r="B142" s="9">
        <v>254</v>
      </c>
      <c r="C142" s="14">
        <v>3</v>
      </c>
      <c r="D142" s="14">
        <v>1.1000000000000001</v>
      </c>
      <c r="E142" s="8">
        <v>58.1</v>
      </c>
      <c r="F142" s="14">
        <v>0.8</v>
      </c>
      <c r="G142" s="9">
        <v>184</v>
      </c>
      <c r="H142" s="11">
        <v>24</v>
      </c>
      <c r="I142" s="8">
        <v>2.6</v>
      </c>
      <c r="J142" s="30" t="s">
        <v>46</v>
      </c>
      <c r="K142" s="30" t="s">
        <v>46</v>
      </c>
      <c r="L142" s="30" t="s">
        <v>46</v>
      </c>
      <c r="M142" s="30" t="s">
        <v>46</v>
      </c>
      <c r="N142" s="9">
        <v>0</v>
      </c>
      <c r="O142" s="30" t="s">
        <v>46</v>
      </c>
      <c r="P142" s="9">
        <v>96</v>
      </c>
      <c r="Q142" s="15">
        <v>0.15</v>
      </c>
      <c r="R142" s="30" t="s">
        <v>46</v>
      </c>
      <c r="S142" s="8">
        <v>0</v>
      </c>
      <c r="T142" s="12">
        <v>0</v>
      </c>
      <c r="U142" s="11">
        <v>100</v>
      </c>
    </row>
  </sheetData>
  <mergeCells count="7">
    <mergeCell ref="A6:U6"/>
    <mergeCell ref="A28:U28"/>
    <mergeCell ref="A1:V1"/>
    <mergeCell ref="A2:V2"/>
    <mergeCell ref="A3:A5"/>
    <mergeCell ref="B3:T3"/>
    <mergeCell ref="U3:U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3"/>
  <sheetViews>
    <sheetView topLeftCell="A4" workbookViewId="0">
      <selection activeCell="C15" sqref="C15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5" width="6.33203125" customWidth="1"/>
    <col min="6" max="6" width="5.1640625" customWidth="1"/>
    <col min="7" max="7" width="6.33203125" customWidth="1"/>
    <col min="8" max="8" width="6.6640625" customWidth="1"/>
    <col min="9" max="10" width="6.33203125" customWidth="1"/>
    <col min="11" max="11" width="8.1640625" customWidth="1"/>
    <col min="12" max="13" width="6.33203125" customWidth="1"/>
    <col min="14" max="14" width="6.6640625" customWidth="1"/>
    <col min="15" max="15" width="6.33203125" customWidth="1"/>
    <col min="16" max="16" width="4.83203125" customWidth="1"/>
    <col min="17" max="17" width="6.6640625" customWidth="1"/>
    <col min="18" max="19" width="6.33203125" customWidth="1"/>
    <col min="20" max="20" width="4.83203125" customWidth="1"/>
    <col min="21" max="21" width="6.6640625" customWidth="1"/>
    <col min="22" max="22" width="4.83203125" customWidth="1"/>
  </cols>
  <sheetData>
    <row r="1" spans="1:22" ht="18" customHeight="1" x14ac:dyDescent="0.2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2" t="s">
        <v>23</v>
      </c>
      <c r="H4" s="2" t="s">
        <v>23</v>
      </c>
      <c r="I4" s="3" t="s">
        <v>23</v>
      </c>
      <c r="J4" s="2" t="s">
        <v>23</v>
      </c>
      <c r="K4" s="3" t="s">
        <v>23</v>
      </c>
      <c r="L4" s="3" t="s">
        <v>23</v>
      </c>
      <c r="M4" s="3" t="s">
        <v>23</v>
      </c>
      <c r="N4" s="4" t="s">
        <v>24</v>
      </c>
      <c r="O4" s="4" t="s">
        <v>24</v>
      </c>
      <c r="P4" s="6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">
      <c r="A6" s="19" t="s">
        <v>1113</v>
      </c>
      <c r="B6" s="11">
        <v>204</v>
      </c>
      <c r="C6" s="18">
        <v>2.6</v>
      </c>
      <c r="D6" s="8">
        <v>20</v>
      </c>
      <c r="E6" s="8">
        <v>4</v>
      </c>
      <c r="F6" s="24">
        <v>0</v>
      </c>
      <c r="G6" s="9">
        <v>97</v>
      </c>
      <c r="H6" s="9">
        <v>77</v>
      </c>
      <c r="I6" s="18">
        <v>0.1</v>
      </c>
      <c r="J6" s="25"/>
      <c r="K6" s="25"/>
      <c r="L6" s="25"/>
      <c r="M6" s="25"/>
      <c r="N6" s="12">
        <v>252</v>
      </c>
      <c r="O6" s="20">
        <v>191</v>
      </c>
      <c r="P6" s="25"/>
      <c r="Q6" s="15">
        <v>0.03</v>
      </c>
      <c r="R6" s="23">
        <v>0.2</v>
      </c>
      <c r="S6" s="29">
        <v>0.1</v>
      </c>
      <c r="T6" s="9">
        <v>1</v>
      </c>
      <c r="U6" s="9">
        <v>100</v>
      </c>
    </row>
    <row r="7" spans="1:22" ht="15.6" customHeight="1" x14ac:dyDescent="0.2">
      <c r="A7" s="7" t="s">
        <v>1114</v>
      </c>
      <c r="B7" s="11">
        <v>62</v>
      </c>
      <c r="C7" s="18">
        <v>1.5</v>
      </c>
      <c r="D7" s="8">
        <v>3.2</v>
      </c>
      <c r="E7" s="8">
        <v>7</v>
      </c>
      <c r="F7" s="10">
        <v>0</v>
      </c>
      <c r="G7" s="9">
        <v>34</v>
      </c>
      <c r="H7" s="9">
        <v>20</v>
      </c>
      <c r="I7" s="18">
        <v>0.2</v>
      </c>
      <c r="J7" s="9">
        <v>15</v>
      </c>
      <c r="K7" s="14">
        <v>41</v>
      </c>
      <c r="L7" s="17">
        <v>0.01</v>
      </c>
      <c r="M7" s="27">
        <v>0.4</v>
      </c>
      <c r="N7" s="25"/>
      <c r="O7" s="20">
        <v>7</v>
      </c>
      <c r="P7" s="25"/>
      <c r="Q7" s="23">
        <v>0.01</v>
      </c>
      <c r="R7" s="23">
        <v>0.03</v>
      </c>
      <c r="S7" s="29">
        <v>0.2</v>
      </c>
      <c r="T7" s="25"/>
      <c r="U7" s="9">
        <v>100</v>
      </c>
    </row>
    <row r="8" spans="1:22" ht="15.6" customHeight="1" x14ac:dyDescent="0.2">
      <c r="A8" s="7" t="s">
        <v>1115</v>
      </c>
      <c r="B8" s="11">
        <v>64</v>
      </c>
      <c r="C8" s="18">
        <v>4.3</v>
      </c>
      <c r="D8" s="8">
        <v>2.2999999999999998</v>
      </c>
      <c r="E8" s="8">
        <v>6.6</v>
      </c>
      <c r="F8" s="24">
        <v>0</v>
      </c>
      <c r="G8" s="9">
        <v>98</v>
      </c>
      <c r="H8" s="9">
        <v>78</v>
      </c>
      <c r="I8" s="18">
        <v>2.7</v>
      </c>
      <c r="J8" s="9">
        <v>35</v>
      </c>
      <c r="K8" s="14">
        <v>160</v>
      </c>
      <c r="L8" s="17">
        <v>0.33</v>
      </c>
      <c r="M8" s="27">
        <v>0.1</v>
      </c>
      <c r="N8" s="12">
        <v>38</v>
      </c>
      <c r="O8" s="20">
        <v>0</v>
      </c>
      <c r="P8" s="25"/>
      <c r="Q8" s="15">
        <v>0.06</v>
      </c>
      <c r="R8" s="23">
        <v>0.45</v>
      </c>
      <c r="S8" s="29">
        <v>0.3</v>
      </c>
      <c r="T8" s="9">
        <v>1</v>
      </c>
      <c r="U8" s="9">
        <v>100</v>
      </c>
    </row>
    <row r="9" spans="1:22" ht="15.6" customHeight="1" x14ac:dyDescent="0.2">
      <c r="A9" s="7" t="s">
        <v>1116</v>
      </c>
      <c r="B9" s="11">
        <v>160</v>
      </c>
      <c r="C9" s="18">
        <v>6.3</v>
      </c>
      <c r="D9" s="8">
        <v>12</v>
      </c>
      <c r="E9" s="8">
        <v>7.1</v>
      </c>
      <c r="F9" s="25"/>
      <c r="G9" s="9">
        <v>216</v>
      </c>
      <c r="H9" s="9">
        <v>101</v>
      </c>
      <c r="I9" s="18">
        <v>0.2</v>
      </c>
      <c r="J9" s="26">
        <v>82</v>
      </c>
      <c r="K9" s="25"/>
      <c r="L9" s="25"/>
      <c r="M9" s="27">
        <v>0.3</v>
      </c>
      <c r="N9" s="12">
        <v>24</v>
      </c>
      <c r="O9" s="25"/>
      <c r="P9" s="25"/>
      <c r="Q9" s="15">
        <v>0.04</v>
      </c>
      <c r="R9" s="23">
        <v>7.0000000000000007E-2</v>
      </c>
      <c r="S9" s="25"/>
      <c r="T9" s="9">
        <v>1</v>
      </c>
      <c r="U9" s="9">
        <v>100</v>
      </c>
    </row>
    <row r="10" spans="1:22" ht="15.6" customHeight="1" x14ac:dyDescent="0.2">
      <c r="A10" s="7" t="s">
        <v>1117</v>
      </c>
      <c r="B10" s="11">
        <v>40</v>
      </c>
      <c r="C10" s="18">
        <v>2</v>
      </c>
      <c r="D10" s="8">
        <v>1.1000000000000001</v>
      </c>
      <c r="E10" s="8">
        <v>5.4</v>
      </c>
      <c r="F10" s="10">
        <v>0</v>
      </c>
      <c r="G10" s="25"/>
      <c r="H10" s="25"/>
      <c r="I10" s="25"/>
      <c r="J10" s="25"/>
      <c r="K10" s="22">
        <v>37.4</v>
      </c>
      <c r="L10" s="17">
        <v>0</v>
      </c>
      <c r="M10" s="27">
        <v>0</v>
      </c>
      <c r="N10" s="25"/>
      <c r="O10" s="20">
        <v>1</v>
      </c>
      <c r="P10" s="25"/>
      <c r="Q10" s="23">
        <v>0</v>
      </c>
      <c r="R10" s="23">
        <v>0.2</v>
      </c>
      <c r="S10" s="29">
        <v>0.2</v>
      </c>
      <c r="T10" s="25"/>
      <c r="U10" s="9">
        <v>100</v>
      </c>
    </row>
    <row r="11" spans="1:22" ht="15.6" customHeight="1" x14ac:dyDescent="0.2">
      <c r="A11" s="7" t="s">
        <v>1118</v>
      </c>
      <c r="B11" s="11">
        <v>61</v>
      </c>
      <c r="C11" s="18">
        <v>3.2</v>
      </c>
      <c r="D11" s="8">
        <v>3.5</v>
      </c>
      <c r="E11" s="8">
        <v>4.3</v>
      </c>
      <c r="F11" s="24">
        <v>0</v>
      </c>
      <c r="G11" s="9">
        <v>143</v>
      </c>
      <c r="H11" s="9">
        <v>60</v>
      </c>
      <c r="I11" s="18">
        <v>1.7</v>
      </c>
      <c r="J11" s="9">
        <v>36</v>
      </c>
      <c r="K11" s="14">
        <v>149</v>
      </c>
      <c r="L11" s="17">
        <v>0.02</v>
      </c>
      <c r="M11" s="27">
        <v>0.3</v>
      </c>
      <c r="N11" s="12">
        <v>39</v>
      </c>
      <c r="O11" s="20">
        <v>12</v>
      </c>
      <c r="P11" s="25"/>
      <c r="Q11" s="15">
        <v>0.03</v>
      </c>
      <c r="R11" s="23">
        <v>0.18</v>
      </c>
      <c r="S11" s="29">
        <v>0.2</v>
      </c>
      <c r="T11" s="9">
        <v>1</v>
      </c>
      <c r="U11" s="9">
        <v>100</v>
      </c>
    </row>
    <row r="12" spans="1:22" ht="15.6" customHeight="1" x14ac:dyDescent="0.2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3"/>
    </row>
    <row r="13" spans="1:22" ht="15.6" customHeight="1" x14ac:dyDescent="0.2">
      <c r="A13" s="7" t="s">
        <v>1119</v>
      </c>
      <c r="B13" s="11">
        <v>210</v>
      </c>
      <c r="C13" s="18">
        <v>4</v>
      </c>
      <c r="D13" s="8">
        <v>12.5</v>
      </c>
      <c r="E13" s="8">
        <v>20.6</v>
      </c>
      <c r="F13" s="24">
        <v>0</v>
      </c>
      <c r="G13" s="9">
        <v>123</v>
      </c>
      <c r="H13" s="9">
        <v>99</v>
      </c>
      <c r="I13" s="18">
        <v>0.1</v>
      </c>
      <c r="J13" s="26">
        <v>78</v>
      </c>
      <c r="K13" s="22">
        <v>193.4</v>
      </c>
      <c r="L13" s="17">
        <v>0</v>
      </c>
      <c r="M13" s="27">
        <v>0.7</v>
      </c>
      <c r="N13" s="12">
        <v>158</v>
      </c>
      <c r="O13" s="20">
        <v>0</v>
      </c>
      <c r="P13" s="25"/>
      <c r="Q13" s="15">
        <v>0.04</v>
      </c>
      <c r="R13" s="23">
        <v>0.23</v>
      </c>
      <c r="S13" s="29">
        <v>0.1</v>
      </c>
      <c r="T13" s="9">
        <v>1</v>
      </c>
      <c r="U13" s="9">
        <v>100</v>
      </c>
    </row>
    <row r="14" spans="1:22" ht="15.6" customHeight="1" x14ac:dyDescent="0.2">
      <c r="A14" s="7" t="s">
        <v>1120</v>
      </c>
      <c r="B14" s="11">
        <v>65</v>
      </c>
      <c r="C14" s="18">
        <v>10</v>
      </c>
      <c r="D14" s="8">
        <v>1</v>
      </c>
      <c r="E14" s="8">
        <v>3.5</v>
      </c>
      <c r="F14" s="24">
        <v>0</v>
      </c>
      <c r="G14" s="9">
        <v>180</v>
      </c>
      <c r="H14" s="9">
        <v>190</v>
      </c>
      <c r="I14" s="18">
        <v>0.2</v>
      </c>
      <c r="J14" s="26">
        <v>126</v>
      </c>
      <c r="K14" s="22">
        <v>374.4</v>
      </c>
      <c r="L14" s="17">
        <v>0</v>
      </c>
      <c r="M14" s="25"/>
      <c r="N14" s="25"/>
      <c r="O14" s="20">
        <v>22</v>
      </c>
      <c r="P14" s="25"/>
      <c r="Q14" s="15">
        <v>0.03</v>
      </c>
      <c r="R14" s="23">
        <v>0.43</v>
      </c>
      <c r="S14" s="29">
        <v>0.2</v>
      </c>
      <c r="T14" s="25"/>
      <c r="U14" s="9">
        <v>100</v>
      </c>
    </row>
    <row r="15" spans="1:22" ht="15.6" customHeight="1" x14ac:dyDescent="0.2">
      <c r="A15" s="7" t="s">
        <v>1121</v>
      </c>
      <c r="B15" s="11">
        <v>326</v>
      </c>
      <c r="C15" s="18">
        <v>22.8</v>
      </c>
      <c r="D15" s="8">
        <v>20.3</v>
      </c>
      <c r="E15" s="8">
        <v>13.1</v>
      </c>
      <c r="F15" s="24">
        <v>0</v>
      </c>
      <c r="G15" s="9">
        <v>777</v>
      </c>
      <c r="H15" s="9">
        <v>338</v>
      </c>
      <c r="I15" s="18">
        <v>1.5</v>
      </c>
      <c r="J15" s="26">
        <v>1410</v>
      </c>
      <c r="K15" s="22">
        <v>82.7</v>
      </c>
      <c r="L15" s="17">
        <v>0.03</v>
      </c>
      <c r="M15" s="27">
        <v>3.1</v>
      </c>
      <c r="N15" s="12">
        <v>227</v>
      </c>
      <c r="O15" s="20">
        <v>128</v>
      </c>
      <c r="P15" s="25"/>
      <c r="Q15" s="15">
        <v>0.01</v>
      </c>
      <c r="R15" s="23">
        <v>0.37</v>
      </c>
      <c r="S15" s="29">
        <v>0.1</v>
      </c>
      <c r="T15" s="9">
        <v>1</v>
      </c>
      <c r="U15" s="9">
        <v>100</v>
      </c>
    </row>
    <row r="16" spans="1:22" ht="15.6" customHeight="1" x14ac:dyDescent="0.2">
      <c r="A16" s="7" t="s">
        <v>1122</v>
      </c>
      <c r="B16" s="11">
        <v>242</v>
      </c>
      <c r="C16" s="18">
        <v>19</v>
      </c>
      <c r="D16" s="8">
        <v>17</v>
      </c>
      <c r="E16" s="8">
        <v>3</v>
      </c>
      <c r="F16" s="24">
        <v>0</v>
      </c>
      <c r="G16" s="9">
        <v>300</v>
      </c>
      <c r="H16" s="9">
        <v>350</v>
      </c>
      <c r="I16" s="18">
        <v>0.5</v>
      </c>
      <c r="J16" s="26">
        <v>37</v>
      </c>
      <c r="K16" s="22">
        <v>72.7</v>
      </c>
      <c r="L16" s="17">
        <v>0.01</v>
      </c>
      <c r="M16" s="27">
        <v>0.2</v>
      </c>
      <c r="N16" s="12">
        <v>173</v>
      </c>
      <c r="O16" s="12">
        <v>0</v>
      </c>
      <c r="P16" s="25"/>
      <c r="Q16" s="15">
        <v>0.03</v>
      </c>
      <c r="R16" s="23">
        <v>0.38</v>
      </c>
      <c r="S16" s="29">
        <v>0</v>
      </c>
      <c r="T16" s="25"/>
      <c r="U16" s="9">
        <v>100</v>
      </c>
    </row>
    <row r="17" spans="1:21" ht="24" customHeight="1" x14ac:dyDescent="0.2">
      <c r="A17" s="19" t="s">
        <v>1123</v>
      </c>
      <c r="B17" s="11">
        <v>418</v>
      </c>
      <c r="C17" s="18">
        <v>19</v>
      </c>
      <c r="D17" s="8">
        <v>9</v>
      </c>
      <c r="E17" s="8">
        <v>65.5</v>
      </c>
      <c r="F17" s="24">
        <v>0</v>
      </c>
      <c r="G17" s="9">
        <v>800</v>
      </c>
      <c r="H17" s="9">
        <v>600</v>
      </c>
      <c r="I17" s="18">
        <v>7</v>
      </c>
      <c r="J17" s="26">
        <v>188</v>
      </c>
      <c r="K17" s="22">
        <v>486.5</v>
      </c>
      <c r="L17" s="17">
        <v>0</v>
      </c>
      <c r="M17" s="27">
        <v>0</v>
      </c>
      <c r="N17" s="12">
        <v>303</v>
      </c>
      <c r="O17" s="20">
        <v>83</v>
      </c>
      <c r="P17" s="25"/>
      <c r="Q17" s="15">
        <v>1</v>
      </c>
      <c r="R17" s="23">
        <v>1.31</v>
      </c>
      <c r="S17" s="29">
        <v>0.7</v>
      </c>
      <c r="T17" s="9">
        <v>30</v>
      </c>
      <c r="U17" s="9">
        <v>100</v>
      </c>
    </row>
    <row r="18" spans="1:21" ht="15.6" customHeight="1" x14ac:dyDescent="0.2">
      <c r="A18" s="7" t="s">
        <v>1124</v>
      </c>
      <c r="B18" s="11">
        <v>513</v>
      </c>
      <c r="C18" s="18">
        <v>24.6</v>
      </c>
      <c r="D18" s="8">
        <v>30</v>
      </c>
      <c r="E18" s="8">
        <v>36.200000000000003</v>
      </c>
      <c r="F18" s="24">
        <v>0</v>
      </c>
      <c r="G18" s="9">
        <v>904</v>
      </c>
      <c r="H18" s="9">
        <v>694</v>
      </c>
      <c r="I18" s="18">
        <v>0.6</v>
      </c>
      <c r="J18" s="9">
        <v>380</v>
      </c>
      <c r="K18" s="14">
        <v>1330</v>
      </c>
      <c r="L18" s="17">
        <v>0.02</v>
      </c>
      <c r="M18" s="27">
        <v>4.0999999999999996</v>
      </c>
      <c r="N18" s="12">
        <v>476</v>
      </c>
      <c r="O18" s="20">
        <v>118</v>
      </c>
      <c r="P18" s="25"/>
      <c r="Q18" s="15">
        <v>0.28999999999999998</v>
      </c>
      <c r="R18" s="23">
        <v>1.39</v>
      </c>
      <c r="S18" s="29">
        <v>1.6</v>
      </c>
      <c r="T18" s="9">
        <v>6</v>
      </c>
      <c r="U18" s="9">
        <v>100</v>
      </c>
    </row>
    <row r="19" spans="1:21" ht="15.6" customHeight="1" x14ac:dyDescent="0.2">
      <c r="A19" s="7" t="s">
        <v>1125</v>
      </c>
      <c r="B19" s="11">
        <v>343</v>
      </c>
      <c r="C19" s="18">
        <v>8.1999999999999993</v>
      </c>
      <c r="D19" s="8">
        <v>10</v>
      </c>
      <c r="E19" s="8">
        <v>55</v>
      </c>
      <c r="F19" s="24">
        <v>0</v>
      </c>
      <c r="G19" s="9">
        <v>275</v>
      </c>
      <c r="H19" s="9">
        <v>209</v>
      </c>
      <c r="I19" s="18">
        <v>0.2</v>
      </c>
      <c r="J19" s="9">
        <v>150</v>
      </c>
      <c r="K19" s="14">
        <v>320</v>
      </c>
      <c r="L19" s="17">
        <v>0.02</v>
      </c>
      <c r="M19" s="27">
        <v>1</v>
      </c>
      <c r="N19" s="12">
        <v>155</v>
      </c>
      <c r="O19" s="20">
        <v>46</v>
      </c>
      <c r="P19" s="25"/>
      <c r="Q19" s="15">
        <v>0.05</v>
      </c>
      <c r="R19" s="23">
        <v>0.43</v>
      </c>
      <c r="S19" s="29">
        <v>0.4</v>
      </c>
      <c r="T19" s="9">
        <v>1</v>
      </c>
      <c r="U19" s="9">
        <v>100</v>
      </c>
    </row>
    <row r="20" spans="1:21" ht="15.6" customHeight="1" x14ac:dyDescent="0.2">
      <c r="A20" s="7" t="s">
        <v>1126</v>
      </c>
      <c r="B20" s="11">
        <v>138</v>
      </c>
      <c r="C20" s="18">
        <v>7</v>
      </c>
      <c r="D20" s="8">
        <v>7.9</v>
      </c>
      <c r="E20" s="8">
        <v>9.9</v>
      </c>
      <c r="F20" s="25"/>
      <c r="G20" s="9">
        <v>243</v>
      </c>
      <c r="H20" s="9">
        <v>195</v>
      </c>
      <c r="I20" s="18">
        <v>0.2</v>
      </c>
      <c r="J20" s="9">
        <v>140</v>
      </c>
      <c r="K20" s="14">
        <v>303</v>
      </c>
      <c r="L20" s="25"/>
      <c r="M20" s="25"/>
      <c r="N20" s="12">
        <v>121</v>
      </c>
      <c r="O20" s="25"/>
      <c r="P20" s="25"/>
      <c r="Q20" s="15">
        <v>0.05</v>
      </c>
      <c r="R20" s="25"/>
      <c r="S20" s="8">
        <v>0</v>
      </c>
      <c r="T20" s="9">
        <v>1</v>
      </c>
      <c r="U20" s="9">
        <v>100</v>
      </c>
    </row>
    <row r="21" spans="1:21" ht="15.6" customHeight="1" x14ac:dyDescent="0.2">
      <c r="A21" s="7" t="s">
        <v>1127</v>
      </c>
      <c r="B21" s="11">
        <v>359</v>
      </c>
      <c r="C21" s="18">
        <v>35.6</v>
      </c>
      <c r="D21" s="8">
        <v>1</v>
      </c>
      <c r="E21" s="8">
        <v>52</v>
      </c>
      <c r="F21" s="24">
        <v>0</v>
      </c>
      <c r="G21" s="9">
        <v>1300</v>
      </c>
      <c r="H21" s="9">
        <v>1030</v>
      </c>
      <c r="I21" s="18">
        <v>0.6</v>
      </c>
      <c r="J21" s="9">
        <v>470</v>
      </c>
      <c r="K21" s="14">
        <v>1745</v>
      </c>
      <c r="L21" s="17">
        <v>0.04</v>
      </c>
      <c r="M21" s="27">
        <v>4.0999999999999996</v>
      </c>
      <c r="N21" s="25"/>
      <c r="O21" s="20">
        <v>10</v>
      </c>
      <c r="P21" s="25"/>
      <c r="Q21" s="15">
        <v>0.35</v>
      </c>
      <c r="R21" s="23">
        <v>1.05</v>
      </c>
      <c r="S21" s="29">
        <v>1.2</v>
      </c>
      <c r="T21" s="9">
        <v>7</v>
      </c>
      <c r="U21" s="9">
        <v>100</v>
      </c>
    </row>
    <row r="22" spans="1:21" ht="15.6" customHeight="1" x14ac:dyDescent="0.2">
      <c r="A22" s="7" t="s">
        <v>1128</v>
      </c>
      <c r="B22" s="11">
        <v>36</v>
      </c>
      <c r="C22" s="18">
        <v>3.5</v>
      </c>
      <c r="D22" s="8">
        <v>0.1</v>
      </c>
      <c r="E22" s="8">
        <v>5.0999999999999996</v>
      </c>
      <c r="F22" s="25"/>
      <c r="G22" s="9">
        <v>123</v>
      </c>
      <c r="H22" s="9">
        <v>97</v>
      </c>
      <c r="I22" s="18">
        <v>0.1</v>
      </c>
      <c r="J22" s="9">
        <v>38</v>
      </c>
      <c r="K22" s="25"/>
      <c r="L22" s="25"/>
      <c r="M22" s="25"/>
      <c r="N22" s="12">
        <v>0</v>
      </c>
      <c r="O22" s="25"/>
      <c r="P22" s="25"/>
      <c r="Q22" s="15">
        <v>0.04</v>
      </c>
      <c r="R22" s="25"/>
      <c r="S22" s="25"/>
      <c r="T22" s="9">
        <v>1</v>
      </c>
      <c r="U22" s="9">
        <v>100</v>
      </c>
    </row>
    <row r="23" spans="1:21" ht="15.6" customHeight="1" x14ac:dyDescent="0.2">
      <c r="A23" s="7" t="s">
        <v>1129</v>
      </c>
      <c r="B23" s="11">
        <v>52</v>
      </c>
      <c r="C23" s="18">
        <v>3.3</v>
      </c>
      <c r="D23" s="8">
        <v>2.5</v>
      </c>
      <c r="E23" s="8">
        <v>4</v>
      </c>
      <c r="F23" s="24">
        <v>0</v>
      </c>
      <c r="G23" s="9">
        <v>120</v>
      </c>
      <c r="H23" s="9">
        <v>90</v>
      </c>
      <c r="I23" s="18">
        <v>0.1</v>
      </c>
      <c r="J23" s="9">
        <v>40</v>
      </c>
      <c r="K23" s="14">
        <v>299</v>
      </c>
      <c r="L23" s="17">
        <v>0.01</v>
      </c>
      <c r="M23" s="27">
        <v>0.6</v>
      </c>
      <c r="N23" s="12">
        <v>22</v>
      </c>
      <c r="O23" s="20">
        <v>10</v>
      </c>
      <c r="P23" s="25"/>
      <c r="Q23" s="15">
        <v>0.04</v>
      </c>
      <c r="R23" s="23">
        <v>0.1</v>
      </c>
      <c r="S23" s="29">
        <v>0.2</v>
      </c>
      <c r="T23" s="9">
        <v>0</v>
      </c>
      <c r="U23" s="9">
        <v>100</v>
      </c>
    </row>
  </sheetData>
  <mergeCells count="6">
    <mergeCell ref="A5:U5"/>
    <mergeCell ref="A12:U12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4"/>
  <sheetViews>
    <sheetView topLeftCell="A4" workbookViewId="0">
      <selection activeCell="G3" sqref="G1:G1048576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4" width="8" customWidth="1"/>
    <col min="5" max="5" width="6.33203125" customWidth="1"/>
    <col min="6" max="6" width="5.1640625" customWidth="1"/>
    <col min="7" max="7" width="4.83203125" customWidth="1"/>
    <col min="8" max="8" width="6.6640625" customWidth="1"/>
    <col min="9" max="10" width="6.33203125" customWidth="1"/>
    <col min="11" max="11" width="8.1640625" customWidth="1"/>
    <col min="12" max="12" width="6.33203125" customWidth="1"/>
    <col min="13" max="13" width="6.6640625" customWidth="1"/>
    <col min="14" max="15" width="6.33203125" customWidth="1"/>
    <col min="16" max="16" width="6.6640625" customWidth="1"/>
    <col min="17" max="17" width="6.33203125" customWidth="1"/>
    <col min="18" max="18" width="6.6640625" customWidth="1"/>
    <col min="19" max="20" width="4.83203125" customWidth="1"/>
    <col min="21" max="21" width="6.33203125" customWidth="1"/>
    <col min="22" max="22" width="4.832031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2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5" t="s">
        <v>23</v>
      </c>
      <c r="H4" s="3" t="s">
        <v>23</v>
      </c>
      <c r="I4" s="2" t="s">
        <v>23</v>
      </c>
      <c r="J4" s="3" t="s">
        <v>23</v>
      </c>
      <c r="K4" s="4" t="s">
        <v>23</v>
      </c>
      <c r="L4" s="2" t="s">
        <v>23</v>
      </c>
      <c r="M4" s="2" t="s">
        <v>23</v>
      </c>
      <c r="N4" s="4" t="s">
        <v>24</v>
      </c>
      <c r="O4" s="2" t="s">
        <v>24</v>
      </c>
      <c r="P4" s="2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">
      <c r="A6" s="19" t="s">
        <v>1130</v>
      </c>
      <c r="B6" s="9">
        <v>180</v>
      </c>
      <c r="C6" s="8">
        <v>4</v>
      </c>
      <c r="D6" s="8">
        <v>15</v>
      </c>
      <c r="E6" s="8">
        <v>10</v>
      </c>
      <c r="F6" s="24">
        <v>2.4</v>
      </c>
      <c r="G6" s="12">
        <v>8</v>
      </c>
      <c r="H6" s="11">
        <v>55</v>
      </c>
      <c r="I6" s="8">
        <v>1.3</v>
      </c>
      <c r="J6" s="31">
        <v>4</v>
      </c>
      <c r="K6" s="22">
        <v>317.7</v>
      </c>
      <c r="L6" s="29">
        <v>0.3</v>
      </c>
      <c r="M6" s="29">
        <v>2.9</v>
      </c>
      <c r="N6" s="25"/>
      <c r="O6" s="26">
        <v>0</v>
      </c>
      <c r="P6" s="8">
        <v>10</v>
      </c>
      <c r="Q6" s="8">
        <v>0.1</v>
      </c>
      <c r="R6" s="23">
        <v>0.01</v>
      </c>
      <c r="S6" s="29">
        <v>0.1</v>
      </c>
      <c r="T6" s="9">
        <v>4</v>
      </c>
      <c r="U6" s="9">
        <v>53</v>
      </c>
    </row>
    <row r="7" spans="1:22" ht="24" customHeight="1" x14ac:dyDescent="0.2">
      <c r="A7" s="19" t="s">
        <v>1131</v>
      </c>
      <c r="B7" s="9">
        <v>359</v>
      </c>
      <c r="C7" s="8">
        <v>3.4</v>
      </c>
      <c r="D7" s="8">
        <v>34.700000000000003</v>
      </c>
      <c r="E7" s="8">
        <v>14</v>
      </c>
      <c r="F7" s="24">
        <v>4.7</v>
      </c>
      <c r="G7" s="12">
        <v>21</v>
      </c>
      <c r="H7" s="11">
        <v>98</v>
      </c>
      <c r="I7" s="8">
        <v>2</v>
      </c>
      <c r="J7" s="31">
        <v>3</v>
      </c>
      <c r="K7" s="22">
        <v>293.89999999999998</v>
      </c>
      <c r="L7" s="29">
        <v>0.4</v>
      </c>
      <c r="M7" s="29">
        <v>1.1000000000000001</v>
      </c>
      <c r="N7" s="9">
        <v>0</v>
      </c>
      <c r="O7" s="26">
        <v>0</v>
      </c>
      <c r="P7" s="25"/>
      <c r="Q7" s="8">
        <v>0.1</v>
      </c>
      <c r="R7" s="23">
        <v>0</v>
      </c>
      <c r="S7" s="29">
        <v>0</v>
      </c>
      <c r="T7" s="9">
        <v>2</v>
      </c>
      <c r="U7" s="9">
        <v>53</v>
      </c>
    </row>
    <row r="8" spans="1:22" ht="15.6" customHeight="1" x14ac:dyDescent="0.2">
      <c r="A8" s="7" t="s">
        <v>1132</v>
      </c>
      <c r="B8" s="9">
        <v>902</v>
      </c>
      <c r="C8" s="8">
        <v>0</v>
      </c>
      <c r="D8" s="8">
        <v>100</v>
      </c>
      <c r="E8" s="8">
        <v>0</v>
      </c>
      <c r="F8" s="24">
        <v>0</v>
      </c>
      <c r="G8" s="12">
        <v>0</v>
      </c>
      <c r="H8" s="11">
        <v>0</v>
      </c>
      <c r="I8" s="8">
        <v>0</v>
      </c>
      <c r="J8" s="31">
        <v>0</v>
      </c>
      <c r="K8" s="22">
        <v>0</v>
      </c>
      <c r="L8" s="8">
        <v>9</v>
      </c>
      <c r="M8" s="29">
        <v>0.1</v>
      </c>
      <c r="N8" s="9">
        <v>0</v>
      </c>
      <c r="O8" s="26">
        <v>0</v>
      </c>
      <c r="P8" s="25"/>
      <c r="Q8" s="8">
        <v>0</v>
      </c>
      <c r="R8" s="23">
        <v>0</v>
      </c>
      <c r="S8" s="29">
        <v>0</v>
      </c>
      <c r="T8" s="9">
        <v>0</v>
      </c>
      <c r="U8" s="9">
        <v>100</v>
      </c>
    </row>
    <row r="9" spans="1:22" ht="15.6" customHeight="1" x14ac:dyDescent="0.2">
      <c r="A9" s="7" t="s">
        <v>1133</v>
      </c>
      <c r="B9" s="9">
        <v>626</v>
      </c>
      <c r="C9" s="8">
        <v>9.1</v>
      </c>
      <c r="D9" s="8">
        <v>65</v>
      </c>
      <c r="E9" s="8">
        <v>1.1000000000000001</v>
      </c>
      <c r="F9" s="24">
        <v>0</v>
      </c>
      <c r="G9" s="12">
        <v>13</v>
      </c>
      <c r="H9" s="11">
        <v>108</v>
      </c>
      <c r="I9" s="8">
        <v>0.8</v>
      </c>
      <c r="J9" s="31">
        <v>0</v>
      </c>
      <c r="K9" s="22">
        <v>0</v>
      </c>
      <c r="L9" s="29">
        <v>0</v>
      </c>
      <c r="M9" s="29">
        <v>0.9</v>
      </c>
      <c r="N9" s="9">
        <v>0</v>
      </c>
      <c r="O9" s="26">
        <v>0</v>
      </c>
      <c r="P9" s="25"/>
      <c r="Q9" s="8">
        <v>0.4</v>
      </c>
      <c r="R9" s="23">
        <v>0</v>
      </c>
      <c r="S9" s="29">
        <v>0</v>
      </c>
      <c r="T9" s="9">
        <v>0</v>
      </c>
      <c r="U9" s="9">
        <v>100</v>
      </c>
    </row>
    <row r="10" spans="1:22" ht="15.6" customHeight="1" x14ac:dyDescent="0.2">
      <c r="A10" s="7" t="s">
        <v>1134</v>
      </c>
      <c r="B10" s="9">
        <v>372</v>
      </c>
      <c r="C10" s="8">
        <v>12</v>
      </c>
      <c r="D10" s="8">
        <v>29.4</v>
      </c>
      <c r="E10" s="8">
        <v>14.4</v>
      </c>
      <c r="F10" s="24">
        <v>0</v>
      </c>
      <c r="G10" s="12">
        <v>20</v>
      </c>
      <c r="H10" s="11">
        <v>230</v>
      </c>
      <c r="I10" s="8">
        <v>32.700000000000003</v>
      </c>
      <c r="J10" s="11">
        <v>60</v>
      </c>
      <c r="K10" s="14">
        <v>52</v>
      </c>
      <c r="L10" s="8">
        <v>0.4</v>
      </c>
      <c r="M10" s="8">
        <v>1.1000000000000001</v>
      </c>
      <c r="N10" s="25"/>
      <c r="O10" s="25"/>
      <c r="P10" s="25"/>
      <c r="Q10" s="8">
        <v>0.5</v>
      </c>
      <c r="R10" s="15">
        <v>0.13</v>
      </c>
      <c r="S10" s="25"/>
      <c r="T10" s="25"/>
      <c r="U10" s="9">
        <v>100</v>
      </c>
    </row>
    <row r="11" spans="1:22" ht="24" customHeight="1" x14ac:dyDescent="0.2">
      <c r="A11" s="19" t="s">
        <v>1135</v>
      </c>
      <c r="B11" s="9">
        <v>818</v>
      </c>
      <c r="C11" s="8">
        <v>1.5</v>
      </c>
      <c r="D11" s="8">
        <v>90</v>
      </c>
      <c r="E11" s="8">
        <v>0</v>
      </c>
      <c r="F11" s="24">
        <v>0</v>
      </c>
      <c r="G11" s="12">
        <v>0</v>
      </c>
      <c r="H11" s="11">
        <v>0</v>
      </c>
      <c r="I11" s="8">
        <v>0</v>
      </c>
      <c r="J11" s="31">
        <v>29</v>
      </c>
      <c r="K11" s="22">
        <v>25.8</v>
      </c>
      <c r="L11" s="29">
        <v>0</v>
      </c>
      <c r="M11" s="29">
        <v>0</v>
      </c>
      <c r="N11" s="9">
        <v>0</v>
      </c>
      <c r="O11" s="26">
        <v>283</v>
      </c>
      <c r="P11" s="25"/>
      <c r="Q11" s="8">
        <v>0</v>
      </c>
      <c r="R11" s="23">
        <v>0</v>
      </c>
      <c r="S11" s="29">
        <v>0.7</v>
      </c>
      <c r="T11" s="9">
        <v>0</v>
      </c>
      <c r="U11" s="9">
        <v>100</v>
      </c>
    </row>
    <row r="12" spans="1:22" ht="15.6" customHeight="1" x14ac:dyDescent="0.2">
      <c r="A12" s="7" t="s">
        <v>1136</v>
      </c>
      <c r="B12" s="9">
        <v>902</v>
      </c>
      <c r="C12" s="8">
        <v>0</v>
      </c>
      <c r="D12" s="8">
        <v>100</v>
      </c>
      <c r="E12" s="8">
        <v>0</v>
      </c>
      <c r="F12" s="24">
        <v>0</v>
      </c>
      <c r="G12" s="12">
        <v>0</v>
      </c>
      <c r="H12" s="11">
        <v>0</v>
      </c>
      <c r="I12" s="8">
        <v>0</v>
      </c>
      <c r="J12" s="31">
        <v>0</v>
      </c>
      <c r="K12" s="22">
        <v>0</v>
      </c>
      <c r="L12" s="29">
        <v>0</v>
      </c>
      <c r="M12" s="29">
        <v>0</v>
      </c>
      <c r="N12" s="48">
        <v>21212</v>
      </c>
      <c r="O12" s="26">
        <v>0</v>
      </c>
      <c r="P12" s="25"/>
      <c r="Q12" s="8">
        <v>0</v>
      </c>
      <c r="R12" s="23">
        <v>0</v>
      </c>
      <c r="S12" s="29">
        <v>0</v>
      </c>
      <c r="T12" s="9">
        <v>0</v>
      </c>
      <c r="U12" s="9">
        <v>100</v>
      </c>
    </row>
    <row r="13" spans="1:22" ht="15.6" customHeight="1" x14ac:dyDescent="0.2">
      <c r="A13" s="7" t="s">
        <v>1137</v>
      </c>
      <c r="B13" s="9">
        <v>902</v>
      </c>
      <c r="C13" s="8">
        <v>0</v>
      </c>
      <c r="D13" s="8">
        <v>100</v>
      </c>
      <c r="E13" s="8">
        <v>0</v>
      </c>
      <c r="F13" s="24">
        <v>0</v>
      </c>
      <c r="G13" s="12">
        <v>0</v>
      </c>
      <c r="H13" s="11">
        <v>0</v>
      </c>
      <c r="I13" s="8">
        <v>0</v>
      </c>
      <c r="J13" s="31">
        <v>0</v>
      </c>
      <c r="K13" s="22">
        <v>0</v>
      </c>
      <c r="L13" s="29">
        <v>0</v>
      </c>
      <c r="M13" s="29">
        <v>0</v>
      </c>
      <c r="N13" s="48">
        <v>24242</v>
      </c>
      <c r="O13" s="26">
        <v>0</v>
      </c>
      <c r="P13" s="25"/>
      <c r="Q13" s="8">
        <v>0</v>
      </c>
      <c r="R13" s="23">
        <v>0</v>
      </c>
      <c r="S13" s="29">
        <v>0</v>
      </c>
      <c r="T13" s="9">
        <v>0</v>
      </c>
      <c r="U13" s="9">
        <v>100</v>
      </c>
    </row>
    <row r="14" spans="1:22" ht="15.6" customHeight="1" x14ac:dyDescent="0.2">
      <c r="A14" s="7" t="s">
        <v>1138</v>
      </c>
      <c r="B14" s="9">
        <v>902</v>
      </c>
      <c r="C14" s="8">
        <v>0</v>
      </c>
      <c r="D14" s="8">
        <v>100</v>
      </c>
      <c r="E14" s="8">
        <v>0</v>
      </c>
      <c r="F14" s="24">
        <v>0</v>
      </c>
      <c r="G14" s="12">
        <v>0</v>
      </c>
      <c r="H14" s="11">
        <v>0</v>
      </c>
      <c r="I14" s="8">
        <v>0</v>
      </c>
      <c r="J14" s="31">
        <v>0</v>
      </c>
      <c r="K14" s="22">
        <v>0</v>
      </c>
      <c r="L14" s="29">
        <v>0</v>
      </c>
      <c r="M14" s="29">
        <v>0</v>
      </c>
      <c r="N14" s="9">
        <v>0</v>
      </c>
      <c r="O14" s="26">
        <v>0</v>
      </c>
      <c r="P14" s="25"/>
      <c r="Q14" s="8">
        <v>0</v>
      </c>
      <c r="R14" s="23">
        <v>0</v>
      </c>
      <c r="S14" s="29">
        <v>0</v>
      </c>
      <c r="T14" s="9">
        <v>0</v>
      </c>
      <c r="U14" s="9">
        <v>100</v>
      </c>
    </row>
    <row r="15" spans="1:22" ht="15.6" customHeight="1" x14ac:dyDescent="0.2">
      <c r="A15" s="7" t="s">
        <v>1139</v>
      </c>
      <c r="B15" s="9">
        <v>883</v>
      </c>
      <c r="C15" s="8">
        <v>0</v>
      </c>
      <c r="D15" s="8">
        <v>99.9</v>
      </c>
      <c r="E15" s="8">
        <v>0</v>
      </c>
      <c r="F15" s="10">
        <v>0</v>
      </c>
      <c r="G15" s="12">
        <v>0</v>
      </c>
      <c r="H15" s="11">
        <v>0</v>
      </c>
      <c r="I15" s="8">
        <v>0</v>
      </c>
      <c r="J15" s="11">
        <v>0</v>
      </c>
      <c r="K15" s="22">
        <v>0.1</v>
      </c>
      <c r="L15" s="29">
        <v>0</v>
      </c>
      <c r="M15" s="29">
        <v>0</v>
      </c>
      <c r="N15" s="9">
        <v>0</v>
      </c>
      <c r="O15" s="26">
        <v>0</v>
      </c>
      <c r="P15" s="25"/>
      <c r="Q15" s="8">
        <v>0</v>
      </c>
      <c r="R15" s="23">
        <v>0</v>
      </c>
      <c r="S15" s="29">
        <v>0</v>
      </c>
      <c r="T15" s="9">
        <v>0</v>
      </c>
      <c r="U15" s="9">
        <v>100</v>
      </c>
    </row>
    <row r="16" spans="1:22" ht="15.6" customHeight="1" x14ac:dyDescent="0.2">
      <c r="A16" s="7" t="s">
        <v>1140</v>
      </c>
      <c r="B16" s="9">
        <v>870</v>
      </c>
      <c r="C16" s="8">
        <v>1</v>
      </c>
      <c r="D16" s="8">
        <v>98</v>
      </c>
      <c r="E16" s="8">
        <v>0</v>
      </c>
      <c r="F16" s="24">
        <v>0</v>
      </c>
      <c r="G16" s="12">
        <v>0</v>
      </c>
      <c r="H16" s="11">
        <v>0</v>
      </c>
      <c r="I16" s="8">
        <v>0</v>
      </c>
      <c r="J16" s="31">
        <v>0</v>
      </c>
      <c r="K16" s="22">
        <v>0</v>
      </c>
      <c r="L16" s="8">
        <v>0</v>
      </c>
      <c r="M16" s="29">
        <v>0</v>
      </c>
      <c r="N16" s="9">
        <v>0</v>
      </c>
      <c r="O16" s="26">
        <v>0</v>
      </c>
      <c r="P16" s="25"/>
      <c r="Q16" s="8">
        <v>0</v>
      </c>
      <c r="R16" s="23">
        <v>0</v>
      </c>
      <c r="S16" s="29">
        <v>0</v>
      </c>
      <c r="T16" s="9">
        <v>0</v>
      </c>
      <c r="U16" s="9">
        <v>100</v>
      </c>
    </row>
    <row r="17" spans="1:21" ht="15.6" customHeight="1" x14ac:dyDescent="0.2">
      <c r="A17" s="7" t="s">
        <v>1141</v>
      </c>
      <c r="B17" s="9">
        <v>884</v>
      </c>
      <c r="C17" s="8">
        <v>0</v>
      </c>
      <c r="D17" s="8">
        <v>100</v>
      </c>
      <c r="E17" s="8">
        <v>0</v>
      </c>
      <c r="F17" s="24">
        <v>0</v>
      </c>
      <c r="G17" s="12">
        <v>0</v>
      </c>
      <c r="H17" s="11">
        <v>0</v>
      </c>
      <c r="I17" s="8">
        <v>0</v>
      </c>
      <c r="J17" s="31">
        <v>0</v>
      </c>
      <c r="K17" s="22">
        <v>0</v>
      </c>
      <c r="L17" s="29">
        <v>0</v>
      </c>
      <c r="M17" s="29">
        <v>0</v>
      </c>
      <c r="N17" s="25"/>
      <c r="O17" s="51">
        <v>18181</v>
      </c>
      <c r="P17" s="25"/>
      <c r="Q17" s="8">
        <v>0</v>
      </c>
      <c r="R17" s="23">
        <v>0</v>
      </c>
      <c r="S17" s="29">
        <v>0</v>
      </c>
      <c r="T17" s="9">
        <v>0</v>
      </c>
      <c r="U17" s="9">
        <v>100</v>
      </c>
    </row>
    <row r="18" spans="1:21" ht="15.6" customHeight="1" x14ac:dyDescent="0.2">
      <c r="A18" s="7" t="s">
        <v>1142</v>
      </c>
      <c r="B18" s="9">
        <v>881</v>
      </c>
      <c r="C18" s="8">
        <v>0.2</v>
      </c>
      <c r="D18" s="8">
        <v>99.7</v>
      </c>
      <c r="E18" s="8">
        <v>0</v>
      </c>
      <c r="F18" s="24">
        <v>0</v>
      </c>
      <c r="G18" s="12">
        <v>10</v>
      </c>
      <c r="H18" s="11">
        <v>5</v>
      </c>
      <c r="I18" s="8">
        <v>0.1</v>
      </c>
      <c r="J18" s="11">
        <v>2</v>
      </c>
      <c r="K18" s="14">
        <v>20</v>
      </c>
      <c r="L18" s="29">
        <v>0</v>
      </c>
      <c r="M18" s="29">
        <v>0</v>
      </c>
      <c r="N18" s="9">
        <v>0</v>
      </c>
      <c r="O18" s="26">
        <v>0</v>
      </c>
      <c r="P18" s="25"/>
      <c r="Q18" s="8">
        <v>0</v>
      </c>
      <c r="R18" s="15">
        <v>7.0000000000000007E-2</v>
      </c>
      <c r="S18" s="8">
        <v>0.1</v>
      </c>
      <c r="T18" s="9">
        <v>0</v>
      </c>
      <c r="U18" s="9">
        <v>100</v>
      </c>
    </row>
    <row r="19" spans="1:21" ht="15.6" customHeight="1" x14ac:dyDescent="0.2">
      <c r="A19" s="7" t="s">
        <v>1143</v>
      </c>
      <c r="B19" s="9">
        <v>884</v>
      </c>
      <c r="C19" s="8">
        <v>0</v>
      </c>
      <c r="D19" s="8">
        <v>100</v>
      </c>
      <c r="E19" s="29">
        <v>0</v>
      </c>
      <c r="F19" s="24">
        <v>0</v>
      </c>
      <c r="G19" s="20">
        <v>14</v>
      </c>
      <c r="H19" s="31">
        <v>0</v>
      </c>
      <c r="I19" s="29">
        <v>1.2</v>
      </c>
      <c r="J19" s="31">
        <v>7</v>
      </c>
      <c r="K19" s="22">
        <v>0</v>
      </c>
      <c r="L19" s="29">
        <v>0</v>
      </c>
      <c r="M19" s="29">
        <v>0</v>
      </c>
      <c r="N19" s="25"/>
      <c r="O19" s="26">
        <v>0</v>
      </c>
      <c r="P19" s="25"/>
      <c r="Q19" s="29">
        <v>0</v>
      </c>
      <c r="R19" s="23">
        <v>0</v>
      </c>
      <c r="S19" s="29">
        <v>5</v>
      </c>
      <c r="T19" s="25"/>
      <c r="U19" s="9">
        <v>100</v>
      </c>
    </row>
    <row r="20" spans="1:21" ht="15.6" customHeight="1" x14ac:dyDescent="0.2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3"/>
    </row>
    <row r="21" spans="1:21" ht="15.6" customHeight="1" x14ac:dyDescent="0.2">
      <c r="A21" s="7" t="s">
        <v>1144</v>
      </c>
      <c r="B21" s="9">
        <v>720</v>
      </c>
      <c r="C21" s="8">
        <v>0.6</v>
      </c>
      <c r="D21" s="8">
        <v>81</v>
      </c>
      <c r="E21" s="8">
        <v>0.4</v>
      </c>
      <c r="F21" s="24">
        <v>0</v>
      </c>
      <c r="G21" s="12">
        <v>20</v>
      </c>
      <c r="H21" s="11">
        <v>16</v>
      </c>
      <c r="I21" s="8">
        <v>0</v>
      </c>
      <c r="J21" s="31">
        <v>760</v>
      </c>
      <c r="K21" s="22">
        <v>25.9</v>
      </c>
      <c r="L21" s="29">
        <v>0</v>
      </c>
      <c r="M21" s="29">
        <v>0</v>
      </c>
      <c r="N21" s="12">
        <v>606</v>
      </c>
      <c r="O21" s="26">
        <v>633</v>
      </c>
      <c r="P21" s="25"/>
      <c r="Q21" s="8">
        <v>0</v>
      </c>
      <c r="R21" s="23">
        <v>0</v>
      </c>
      <c r="S21" s="29">
        <v>0</v>
      </c>
      <c r="T21" s="9">
        <v>0</v>
      </c>
      <c r="U21" s="9">
        <v>100</v>
      </c>
    </row>
    <row r="22" spans="1:21" ht="15.6" customHeight="1" x14ac:dyDescent="0.2">
      <c r="A22" s="7" t="s">
        <v>1145</v>
      </c>
      <c r="B22" s="9">
        <v>742</v>
      </c>
      <c r="C22" s="8">
        <v>0.5</v>
      </c>
      <c r="D22" s="8">
        <v>81.599999999999994</v>
      </c>
      <c r="E22" s="8">
        <v>1.4</v>
      </c>
      <c r="F22" s="24">
        <v>0</v>
      </c>
      <c r="G22" s="12">
        <v>15</v>
      </c>
      <c r="H22" s="11">
        <v>16</v>
      </c>
      <c r="I22" s="8">
        <v>1.1000000000000001</v>
      </c>
      <c r="J22" s="31">
        <v>653</v>
      </c>
      <c r="K22" s="22">
        <v>103</v>
      </c>
      <c r="L22" s="29">
        <v>0</v>
      </c>
      <c r="M22" s="29">
        <v>0.4</v>
      </c>
      <c r="N22" s="56">
        <v>1000</v>
      </c>
      <c r="O22" s="26">
        <v>155</v>
      </c>
      <c r="P22" s="25"/>
      <c r="Q22" s="29">
        <v>0</v>
      </c>
      <c r="R22" s="23">
        <v>0.1</v>
      </c>
      <c r="S22" s="29">
        <v>0</v>
      </c>
      <c r="T22" s="25"/>
      <c r="U22" s="9">
        <v>100</v>
      </c>
    </row>
    <row r="23" spans="1:21" ht="15.6" customHeight="1" x14ac:dyDescent="0.2">
      <c r="A23" s="7" t="s">
        <v>1146</v>
      </c>
      <c r="B23" s="9">
        <v>122</v>
      </c>
      <c r="C23" s="8">
        <v>2</v>
      </c>
      <c r="D23" s="8">
        <v>10</v>
      </c>
      <c r="E23" s="8">
        <v>7.6</v>
      </c>
      <c r="F23" s="24">
        <v>1.4</v>
      </c>
      <c r="G23" s="12">
        <v>25</v>
      </c>
      <c r="H23" s="11">
        <v>30</v>
      </c>
      <c r="I23" s="8">
        <v>0.1</v>
      </c>
      <c r="J23" s="31">
        <v>9</v>
      </c>
      <c r="K23" s="22">
        <v>162.4</v>
      </c>
      <c r="L23" s="29">
        <v>0.2</v>
      </c>
      <c r="M23" s="29">
        <v>0.4</v>
      </c>
      <c r="N23" s="9">
        <v>0</v>
      </c>
      <c r="O23" s="25"/>
      <c r="P23" s="25"/>
      <c r="Q23" s="29">
        <v>0</v>
      </c>
      <c r="R23" s="23">
        <v>0</v>
      </c>
      <c r="S23" s="29">
        <v>0.5</v>
      </c>
      <c r="T23" s="9">
        <v>2</v>
      </c>
      <c r="U23" s="9">
        <v>100</v>
      </c>
    </row>
    <row r="24" spans="1:21" ht="15.6" customHeight="1" x14ac:dyDescent="0.2">
      <c r="A24" s="7" t="s">
        <v>1147</v>
      </c>
      <c r="B24" s="9">
        <v>324</v>
      </c>
      <c r="C24" s="8">
        <v>4.2</v>
      </c>
      <c r="D24" s="8">
        <v>34.299999999999997</v>
      </c>
      <c r="E24" s="8">
        <v>5.6</v>
      </c>
      <c r="F24" s="24">
        <v>0</v>
      </c>
      <c r="G24" s="12">
        <v>14</v>
      </c>
      <c r="H24" s="11">
        <v>45</v>
      </c>
      <c r="I24" s="8">
        <v>1.9</v>
      </c>
      <c r="J24" s="31">
        <v>18</v>
      </c>
      <c r="K24" s="22">
        <v>514.1</v>
      </c>
      <c r="L24" s="29">
        <v>0.4</v>
      </c>
      <c r="M24" s="29">
        <v>0.9</v>
      </c>
      <c r="N24" s="9">
        <v>0</v>
      </c>
      <c r="O24" s="26">
        <v>0</v>
      </c>
      <c r="P24" s="25"/>
      <c r="Q24" s="8">
        <v>0</v>
      </c>
      <c r="R24" s="23">
        <v>0</v>
      </c>
      <c r="S24" s="29">
        <v>0.5</v>
      </c>
      <c r="T24" s="9">
        <v>2</v>
      </c>
      <c r="U24" s="9">
        <v>100</v>
      </c>
    </row>
  </sheetData>
  <mergeCells count="6">
    <mergeCell ref="A5:U5"/>
    <mergeCell ref="A20:U2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2"/>
  <sheetViews>
    <sheetView workbookViewId="0">
      <selection activeCell="A2" sqref="A2:T4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640625" customWidth="1"/>
    <col min="12" max="12" width="6.33203125" customWidth="1"/>
    <col min="13" max="13" width="4.83203125" customWidth="1"/>
    <col min="14" max="14" width="5.1640625" customWidth="1"/>
    <col min="15" max="15" width="6.33203125" customWidth="1"/>
    <col min="16" max="16" width="6.6640625" customWidth="1"/>
    <col min="17" max="18" width="6.33203125" customWidth="1"/>
    <col min="19" max="19" width="4.83203125" customWidth="1"/>
    <col min="20" max="20" width="5.1640625" customWidth="1"/>
    <col min="21" max="22" width="6.33203125" customWidth="1"/>
  </cols>
  <sheetData>
    <row r="1" spans="1:22" ht="18" customHeight="1" x14ac:dyDescent="0.2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2" t="s">
        <v>22</v>
      </c>
      <c r="C4" s="2" t="s">
        <v>21</v>
      </c>
      <c r="D4" s="2" t="s">
        <v>21</v>
      </c>
      <c r="E4" s="3" t="s">
        <v>21</v>
      </c>
      <c r="F4" s="2" t="s">
        <v>21</v>
      </c>
      <c r="G4" s="4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2" t="s">
        <v>23</v>
      </c>
      <c r="N4" s="2" t="s">
        <v>24</v>
      </c>
      <c r="O4" s="2" t="s">
        <v>24</v>
      </c>
      <c r="P4" s="3" t="s">
        <v>24</v>
      </c>
      <c r="Q4" s="3" t="s">
        <v>23</v>
      </c>
      <c r="R4" s="3" t="s">
        <v>23</v>
      </c>
      <c r="S4" s="2" t="s">
        <v>23</v>
      </c>
      <c r="T4" s="2" t="s">
        <v>23</v>
      </c>
      <c r="U4" s="112"/>
    </row>
    <row r="5" spans="1:22" ht="24" customHeight="1" x14ac:dyDescent="0.2">
      <c r="A5" s="7" t="s">
        <v>1148</v>
      </c>
      <c r="B5" s="9">
        <v>527</v>
      </c>
      <c r="C5" s="8">
        <v>2</v>
      </c>
      <c r="D5" s="8">
        <v>29.8</v>
      </c>
      <c r="E5" s="18">
        <v>62.7</v>
      </c>
      <c r="F5" s="29">
        <v>6.5</v>
      </c>
      <c r="G5" s="12">
        <v>63</v>
      </c>
      <c r="H5" s="11">
        <v>287</v>
      </c>
      <c r="I5" s="66">
        <v>2.8</v>
      </c>
      <c r="J5" s="31">
        <v>6</v>
      </c>
      <c r="K5" s="27">
        <v>499.5</v>
      </c>
      <c r="L5" s="17">
        <v>0</v>
      </c>
      <c r="M5" s="29">
        <v>0</v>
      </c>
      <c r="N5" s="25"/>
      <c r="O5" s="25"/>
      <c r="P5" s="18">
        <v>30</v>
      </c>
      <c r="Q5" s="21">
        <v>0.03</v>
      </c>
      <c r="R5" s="17">
        <v>0.02</v>
      </c>
      <c r="S5" s="29">
        <v>0</v>
      </c>
      <c r="T5" s="9">
        <v>0</v>
      </c>
      <c r="U5" s="11">
        <v>100</v>
      </c>
    </row>
    <row r="6" spans="1:22" ht="15.6" customHeight="1" x14ac:dyDescent="0.2">
      <c r="A6" s="7" t="s">
        <v>1149</v>
      </c>
      <c r="B6" s="9">
        <v>615</v>
      </c>
      <c r="C6" s="8">
        <v>5.5</v>
      </c>
      <c r="D6" s="29">
        <v>42.6</v>
      </c>
      <c r="E6" s="18">
        <v>29.2</v>
      </c>
      <c r="F6" s="29">
        <v>10.8</v>
      </c>
      <c r="G6" s="12">
        <v>98</v>
      </c>
      <c r="H6" s="11">
        <v>446</v>
      </c>
      <c r="I6" s="18">
        <v>4.4000000000000004</v>
      </c>
      <c r="J6" s="31">
        <v>20</v>
      </c>
      <c r="K6" s="27">
        <v>708.3</v>
      </c>
      <c r="L6" s="17">
        <v>1.7</v>
      </c>
      <c r="M6" s="29">
        <v>3.3</v>
      </c>
      <c r="N6" s="28"/>
      <c r="O6" s="26">
        <v>2</v>
      </c>
      <c r="P6" s="18">
        <v>60</v>
      </c>
      <c r="Q6" s="21">
        <v>0.05</v>
      </c>
      <c r="R6" s="17">
        <v>0.08</v>
      </c>
      <c r="S6" s="29">
        <v>1</v>
      </c>
      <c r="T6" s="9">
        <v>0</v>
      </c>
      <c r="U6" s="11">
        <v>100</v>
      </c>
    </row>
    <row r="7" spans="1:22" ht="15.6" customHeight="1" x14ac:dyDescent="0.2">
      <c r="A7" s="7" t="s">
        <v>1150</v>
      </c>
      <c r="B7" s="9">
        <v>565</v>
      </c>
      <c r="C7" s="8">
        <v>9</v>
      </c>
      <c r="D7" s="8">
        <v>35</v>
      </c>
      <c r="E7" s="18">
        <v>53.6</v>
      </c>
      <c r="F7" s="29">
        <v>3.4</v>
      </c>
      <c r="G7" s="12">
        <v>200</v>
      </c>
      <c r="H7" s="11">
        <v>200</v>
      </c>
      <c r="I7" s="18">
        <v>2</v>
      </c>
      <c r="J7" s="31">
        <v>100</v>
      </c>
      <c r="K7" s="27">
        <v>405.5</v>
      </c>
      <c r="L7" s="17">
        <v>0.49</v>
      </c>
      <c r="M7" s="29">
        <v>2.2999999999999998</v>
      </c>
      <c r="N7" s="28"/>
      <c r="O7" s="26">
        <v>54</v>
      </c>
      <c r="P7" s="18">
        <v>30</v>
      </c>
      <c r="Q7" s="21">
        <v>0.08</v>
      </c>
      <c r="R7" s="17">
        <v>0.45</v>
      </c>
      <c r="S7" s="29">
        <v>0.5</v>
      </c>
      <c r="T7" s="9">
        <v>0</v>
      </c>
      <c r="U7" s="11">
        <v>100</v>
      </c>
    </row>
    <row r="8" spans="1:22" ht="15.6" customHeight="1" x14ac:dyDescent="0.2">
      <c r="A8" s="7" t="s">
        <v>1151</v>
      </c>
      <c r="B8" s="9">
        <v>311</v>
      </c>
      <c r="C8" s="8">
        <v>8</v>
      </c>
      <c r="D8" s="29">
        <v>4</v>
      </c>
      <c r="E8" s="18">
        <v>48.9</v>
      </c>
      <c r="F8" s="8">
        <v>32.6</v>
      </c>
      <c r="G8" s="12">
        <v>125</v>
      </c>
      <c r="H8" s="11">
        <v>715</v>
      </c>
      <c r="I8" s="18">
        <v>11.6</v>
      </c>
      <c r="J8" s="28"/>
      <c r="K8" s="28"/>
      <c r="L8" s="28"/>
      <c r="M8" s="28"/>
      <c r="N8" s="28"/>
      <c r="O8" s="28"/>
      <c r="P8" s="18">
        <v>30</v>
      </c>
      <c r="Q8" s="21">
        <v>0.12</v>
      </c>
      <c r="R8" s="28"/>
      <c r="S8" s="29">
        <v>0.6</v>
      </c>
      <c r="T8" s="28"/>
      <c r="U8" s="28"/>
    </row>
    <row r="9" spans="1:22" ht="24" customHeight="1" x14ac:dyDescent="0.2">
      <c r="A9" s="7" t="s">
        <v>1152</v>
      </c>
      <c r="B9" s="9">
        <v>368</v>
      </c>
      <c r="C9" s="8">
        <v>0</v>
      </c>
      <c r="D9" s="8">
        <v>0</v>
      </c>
      <c r="E9" s="18">
        <v>92</v>
      </c>
      <c r="F9" s="29">
        <v>0</v>
      </c>
      <c r="G9" s="12">
        <v>75</v>
      </c>
      <c r="H9" s="11">
        <v>35</v>
      </c>
      <c r="I9" s="18">
        <v>3</v>
      </c>
      <c r="J9" s="31">
        <v>15</v>
      </c>
      <c r="K9" s="27">
        <v>390.4</v>
      </c>
      <c r="L9" s="17">
        <v>0.04</v>
      </c>
      <c r="M9" s="46" t="s">
        <v>1153</v>
      </c>
      <c r="N9" s="9">
        <v>0</v>
      </c>
      <c r="O9" s="26">
        <v>0</v>
      </c>
      <c r="P9" s="25"/>
      <c r="Q9" s="21">
        <v>0</v>
      </c>
      <c r="R9" s="17">
        <v>0.01</v>
      </c>
      <c r="S9" s="29">
        <v>0.5</v>
      </c>
      <c r="T9" s="9">
        <v>0</v>
      </c>
      <c r="U9" s="11">
        <v>100</v>
      </c>
    </row>
    <row r="10" spans="1:22" ht="15.6" customHeight="1" x14ac:dyDescent="0.2">
      <c r="A10" s="7" t="s">
        <v>1154</v>
      </c>
      <c r="B10" s="9">
        <v>386</v>
      </c>
      <c r="C10" s="8">
        <v>3</v>
      </c>
      <c r="D10" s="8">
        <v>10</v>
      </c>
      <c r="E10" s="18">
        <v>76</v>
      </c>
      <c r="F10" s="29">
        <v>0</v>
      </c>
      <c r="G10" s="12">
        <v>76</v>
      </c>
      <c r="H10" s="11">
        <v>37</v>
      </c>
      <c r="I10" s="18">
        <v>2.6</v>
      </c>
      <c r="J10" s="31">
        <v>2</v>
      </c>
      <c r="K10" s="29">
        <v>0</v>
      </c>
      <c r="L10" s="21">
        <v>0</v>
      </c>
      <c r="M10" s="8">
        <v>0</v>
      </c>
      <c r="N10" s="9">
        <v>0</v>
      </c>
      <c r="O10" s="26">
        <v>0</v>
      </c>
      <c r="P10" s="28"/>
      <c r="Q10" s="21">
        <v>0</v>
      </c>
      <c r="R10" s="17">
        <v>0.34</v>
      </c>
      <c r="S10" s="29">
        <v>0.5</v>
      </c>
      <c r="T10" s="9">
        <v>0</v>
      </c>
      <c r="U10" s="11">
        <v>100</v>
      </c>
    </row>
    <row r="11" spans="1:22" ht="15.6" customHeight="1" x14ac:dyDescent="0.2">
      <c r="A11" s="7" t="s">
        <v>1155</v>
      </c>
      <c r="B11" s="9">
        <v>394</v>
      </c>
      <c r="C11" s="8">
        <v>0</v>
      </c>
      <c r="D11" s="8">
        <v>0</v>
      </c>
      <c r="E11" s="18">
        <v>94</v>
      </c>
      <c r="F11" s="29">
        <v>0</v>
      </c>
      <c r="G11" s="12">
        <v>5</v>
      </c>
      <c r="H11" s="11">
        <v>1</v>
      </c>
      <c r="I11" s="18">
        <v>0.1</v>
      </c>
      <c r="J11" s="31">
        <v>1</v>
      </c>
      <c r="K11" s="17">
        <v>4.75</v>
      </c>
      <c r="L11" s="21">
        <v>0</v>
      </c>
      <c r="M11" s="29">
        <v>0</v>
      </c>
      <c r="N11" s="9">
        <v>0</v>
      </c>
      <c r="O11" s="26">
        <v>0</v>
      </c>
      <c r="P11" s="28"/>
      <c r="Q11" s="21">
        <v>0</v>
      </c>
      <c r="R11" s="17">
        <v>0</v>
      </c>
      <c r="S11" s="29">
        <v>0</v>
      </c>
      <c r="T11" s="9">
        <v>0</v>
      </c>
      <c r="U11" s="11">
        <v>100</v>
      </c>
    </row>
    <row r="12" spans="1:22" ht="15.6" customHeight="1" x14ac:dyDescent="0.2">
      <c r="A12" s="7" t="s">
        <v>1156</v>
      </c>
      <c r="B12" s="9">
        <v>239</v>
      </c>
      <c r="C12" s="8">
        <v>0.5</v>
      </c>
      <c r="D12" s="8">
        <v>0.6</v>
      </c>
      <c r="E12" s="18">
        <v>64.5</v>
      </c>
      <c r="F12" s="29">
        <v>1</v>
      </c>
      <c r="G12" s="12">
        <v>20</v>
      </c>
      <c r="H12" s="11">
        <v>20</v>
      </c>
      <c r="I12" s="18">
        <v>1</v>
      </c>
      <c r="J12" s="31">
        <v>30</v>
      </c>
      <c r="K12" s="27">
        <v>73.099999999999994</v>
      </c>
      <c r="L12" s="17">
        <v>0.09</v>
      </c>
      <c r="M12" s="8">
        <v>0</v>
      </c>
      <c r="N12" s="9">
        <v>0</v>
      </c>
      <c r="O12" s="26">
        <v>0</v>
      </c>
      <c r="P12" s="28"/>
      <c r="Q12" s="21">
        <v>0.01</v>
      </c>
      <c r="R12" s="17">
        <v>7.0000000000000007E-2</v>
      </c>
      <c r="S12" s="29">
        <v>0</v>
      </c>
      <c r="T12" s="9">
        <v>0</v>
      </c>
      <c r="U12" s="11">
        <v>100</v>
      </c>
    </row>
    <row r="13" spans="1:22" ht="24" customHeight="1" x14ac:dyDescent="0.2">
      <c r="A13" s="7" t="s">
        <v>1157</v>
      </c>
      <c r="B13" s="9">
        <v>129</v>
      </c>
      <c r="C13" s="29">
        <v>12.3</v>
      </c>
      <c r="D13" s="29">
        <v>0.5</v>
      </c>
      <c r="E13" s="18">
        <v>35</v>
      </c>
      <c r="F13" s="29">
        <v>0</v>
      </c>
      <c r="G13" s="12">
        <v>179</v>
      </c>
      <c r="H13" s="11">
        <v>383</v>
      </c>
      <c r="I13" s="18">
        <v>5.6</v>
      </c>
      <c r="J13" s="11">
        <v>72</v>
      </c>
      <c r="K13" s="18">
        <v>3256</v>
      </c>
      <c r="L13" s="17">
        <v>0.14000000000000001</v>
      </c>
      <c r="M13" s="8">
        <v>0</v>
      </c>
      <c r="N13" s="25"/>
      <c r="O13" s="26">
        <v>0</v>
      </c>
      <c r="P13" s="18">
        <v>0</v>
      </c>
      <c r="Q13" s="21">
        <v>0</v>
      </c>
      <c r="R13" s="21">
        <v>0.21</v>
      </c>
      <c r="S13" s="32" t="s">
        <v>1158</v>
      </c>
      <c r="T13" s="9">
        <v>0</v>
      </c>
      <c r="U13" s="11">
        <v>100</v>
      </c>
    </row>
    <row r="14" spans="1:22" ht="15.6" customHeight="1" x14ac:dyDescent="0.2">
      <c r="A14" s="7" t="s">
        <v>1159</v>
      </c>
      <c r="B14" s="9">
        <v>294</v>
      </c>
      <c r="C14" s="8">
        <v>0.3</v>
      </c>
      <c r="D14" s="8">
        <v>0</v>
      </c>
      <c r="E14" s="18">
        <v>79.5</v>
      </c>
      <c r="F14" s="29">
        <v>0.2</v>
      </c>
      <c r="G14" s="12">
        <v>5</v>
      </c>
      <c r="H14" s="11">
        <v>16</v>
      </c>
      <c r="I14" s="18">
        <v>0.9</v>
      </c>
      <c r="J14" s="31">
        <v>6</v>
      </c>
      <c r="K14" s="27">
        <v>26.9</v>
      </c>
      <c r="L14" s="17">
        <v>0.04</v>
      </c>
      <c r="M14" s="29">
        <v>0.2</v>
      </c>
      <c r="N14" s="9">
        <v>0</v>
      </c>
      <c r="O14" s="26">
        <v>0</v>
      </c>
      <c r="P14" s="28"/>
      <c r="Q14" s="21">
        <v>0</v>
      </c>
      <c r="R14" s="17">
        <v>0.04</v>
      </c>
      <c r="S14" s="29">
        <v>0.1</v>
      </c>
      <c r="T14" s="9">
        <v>4</v>
      </c>
      <c r="U14" s="11">
        <v>100</v>
      </c>
    </row>
    <row r="15" spans="1:22" ht="15.6" customHeight="1" x14ac:dyDescent="0.2">
      <c r="A15" s="7" t="s">
        <v>1160</v>
      </c>
      <c r="B15" s="9">
        <v>217</v>
      </c>
      <c r="C15" s="8">
        <v>2.5</v>
      </c>
      <c r="D15" s="8">
        <v>1</v>
      </c>
      <c r="E15" s="18">
        <v>49.6</v>
      </c>
      <c r="F15" s="28"/>
      <c r="G15" s="12">
        <v>6</v>
      </c>
      <c r="H15" s="11">
        <v>83</v>
      </c>
      <c r="I15" s="18">
        <v>0.6</v>
      </c>
      <c r="J15" s="11">
        <v>14</v>
      </c>
      <c r="K15" s="18">
        <v>65</v>
      </c>
      <c r="L15" s="21">
        <v>0</v>
      </c>
      <c r="M15" s="8">
        <v>0.1</v>
      </c>
      <c r="N15" s="28"/>
      <c r="O15" s="9">
        <v>23</v>
      </c>
      <c r="P15" s="18">
        <v>75</v>
      </c>
      <c r="Q15" s="21">
        <v>7.0000000000000007E-2</v>
      </c>
      <c r="R15" s="21">
        <v>0.02</v>
      </c>
      <c r="S15" s="8">
        <v>0</v>
      </c>
      <c r="T15" s="9">
        <v>14</v>
      </c>
      <c r="U15" s="28"/>
    </row>
    <row r="16" spans="1:22" ht="15.6" customHeight="1" x14ac:dyDescent="0.2">
      <c r="A16" s="7" t="s">
        <v>1161</v>
      </c>
      <c r="B16" s="9">
        <v>104</v>
      </c>
      <c r="C16" s="8">
        <v>1.2</v>
      </c>
      <c r="D16" s="8">
        <v>0.5</v>
      </c>
      <c r="E16" s="18">
        <v>23.7</v>
      </c>
      <c r="F16" s="28"/>
      <c r="G16" s="12">
        <v>1</v>
      </c>
      <c r="H16" s="11">
        <v>88</v>
      </c>
      <c r="I16" s="18">
        <v>0.5</v>
      </c>
      <c r="J16" s="11">
        <v>40</v>
      </c>
      <c r="K16" s="18">
        <v>40</v>
      </c>
      <c r="L16" s="21">
        <v>0</v>
      </c>
      <c r="M16" s="8">
        <v>0.1</v>
      </c>
      <c r="N16" s="28"/>
      <c r="O16" s="9">
        <v>7</v>
      </c>
      <c r="P16" s="18">
        <v>40</v>
      </c>
      <c r="Q16" s="21">
        <v>0.2</v>
      </c>
      <c r="R16" s="21">
        <v>0.02</v>
      </c>
      <c r="S16" s="8">
        <v>0</v>
      </c>
      <c r="T16" s="9">
        <v>12</v>
      </c>
      <c r="U16" s="28"/>
    </row>
    <row r="17" spans="1:21" ht="15.6" customHeight="1" x14ac:dyDescent="0.2">
      <c r="A17" s="7" t="s">
        <v>1162</v>
      </c>
      <c r="B17" s="9">
        <v>276</v>
      </c>
      <c r="C17" s="28"/>
      <c r="D17" s="8">
        <v>0.1</v>
      </c>
      <c r="E17" s="18">
        <v>71</v>
      </c>
      <c r="F17" s="29">
        <v>0</v>
      </c>
      <c r="G17" s="12">
        <v>6</v>
      </c>
      <c r="H17" s="11">
        <v>83</v>
      </c>
      <c r="I17" s="18">
        <v>0.6</v>
      </c>
      <c r="J17" s="11">
        <v>14</v>
      </c>
      <c r="K17" s="28"/>
      <c r="L17" s="21">
        <v>0</v>
      </c>
      <c r="M17" s="29">
        <v>0.3</v>
      </c>
      <c r="N17" s="9">
        <v>0</v>
      </c>
      <c r="O17" s="9">
        <v>0</v>
      </c>
      <c r="P17" s="28"/>
      <c r="Q17" s="21">
        <v>0.04</v>
      </c>
      <c r="R17" s="28"/>
      <c r="S17" s="28"/>
      <c r="T17" s="9">
        <v>0</v>
      </c>
      <c r="U17" s="11">
        <v>100</v>
      </c>
    </row>
    <row r="18" spans="1:21" ht="15.6" customHeight="1" x14ac:dyDescent="0.2">
      <c r="A18" s="7" t="s">
        <v>1163</v>
      </c>
      <c r="B18" s="9">
        <v>213</v>
      </c>
      <c r="C18" s="8">
        <v>0</v>
      </c>
      <c r="D18" s="8">
        <v>0</v>
      </c>
      <c r="E18" s="18">
        <v>55</v>
      </c>
      <c r="F18" s="8">
        <v>0</v>
      </c>
      <c r="G18" s="12">
        <v>0</v>
      </c>
      <c r="H18" s="11">
        <v>0</v>
      </c>
      <c r="I18" s="18">
        <v>0</v>
      </c>
      <c r="J18" s="31">
        <v>3</v>
      </c>
      <c r="K18" s="29">
        <v>4.2</v>
      </c>
      <c r="L18" s="28"/>
      <c r="M18" s="28"/>
      <c r="N18" s="28"/>
      <c r="O18" s="26">
        <v>0</v>
      </c>
      <c r="P18" s="28"/>
      <c r="Q18" s="17">
        <v>0</v>
      </c>
      <c r="R18" s="17">
        <v>0</v>
      </c>
      <c r="S18" s="29">
        <v>0</v>
      </c>
      <c r="T18" s="28"/>
      <c r="U18" s="11">
        <v>100</v>
      </c>
    </row>
    <row r="19" spans="1:21" ht="15.6" customHeight="1" x14ac:dyDescent="0.2">
      <c r="A19" s="7" t="s">
        <v>1164</v>
      </c>
      <c r="B19" s="9">
        <v>228</v>
      </c>
      <c r="C19" s="8">
        <v>0.2</v>
      </c>
      <c r="D19" s="8">
        <v>0.4</v>
      </c>
      <c r="E19" s="18">
        <v>55.9</v>
      </c>
      <c r="F19" s="29">
        <v>0</v>
      </c>
      <c r="G19" s="12">
        <v>470</v>
      </c>
      <c r="H19" s="11">
        <v>93</v>
      </c>
      <c r="I19" s="18">
        <v>29.5</v>
      </c>
      <c r="J19" s="31">
        <v>3</v>
      </c>
      <c r="K19" s="29">
        <v>4.2</v>
      </c>
      <c r="L19" s="28"/>
      <c r="M19" s="28"/>
      <c r="N19" s="28"/>
      <c r="O19" s="26">
        <v>0</v>
      </c>
      <c r="P19" s="18">
        <v>0</v>
      </c>
      <c r="Q19" s="17">
        <v>0</v>
      </c>
      <c r="R19" s="17">
        <v>0</v>
      </c>
      <c r="S19" s="29">
        <v>0</v>
      </c>
      <c r="T19" s="9">
        <v>8</v>
      </c>
      <c r="U19" s="28"/>
    </row>
    <row r="20" spans="1:21" ht="24" customHeight="1" x14ac:dyDescent="0.2">
      <c r="A20" s="7" t="s">
        <v>1165</v>
      </c>
      <c r="B20" s="9">
        <v>300</v>
      </c>
      <c r="C20" s="8">
        <v>28.3</v>
      </c>
      <c r="D20" s="8">
        <v>4.8</v>
      </c>
      <c r="E20" s="18">
        <v>53.6</v>
      </c>
      <c r="F20" s="8">
        <v>9.6</v>
      </c>
      <c r="G20" s="12">
        <v>245</v>
      </c>
      <c r="H20" s="11">
        <v>415</v>
      </c>
      <c r="I20" s="18">
        <v>18.899999999999999</v>
      </c>
      <c r="J20" s="11">
        <v>60</v>
      </c>
      <c r="K20" s="27">
        <v>5873.9</v>
      </c>
      <c r="L20" s="17">
        <v>0.5</v>
      </c>
      <c r="M20" s="8">
        <v>0</v>
      </c>
      <c r="N20" s="25"/>
      <c r="O20" s="9">
        <v>8400</v>
      </c>
      <c r="P20" s="25"/>
      <c r="Q20" s="21">
        <v>0.38</v>
      </c>
      <c r="R20" s="21">
        <v>1.24</v>
      </c>
      <c r="S20" s="8">
        <v>4.5999999999999996</v>
      </c>
      <c r="T20" s="32" t="s">
        <v>1166</v>
      </c>
      <c r="U20" s="11">
        <v>100</v>
      </c>
    </row>
    <row r="21" spans="1:21" ht="15.6" customHeight="1" x14ac:dyDescent="0.2">
      <c r="A21" s="7" t="s">
        <v>1167</v>
      </c>
      <c r="B21" s="9">
        <v>293</v>
      </c>
      <c r="C21" s="8">
        <v>24.5</v>
      </c>
      <c r="D21" s="8">
        <v>2.8</v>
      </c>
      <c r="E21" s="18">
        <v>58.8</v>
      </c>
      <c r="F21" s="8">
        <v>8.6999999999999993</v>
      </c>
      <c r="G21" s="12">
        <v>327</v>
      </c>
      <c r="H21" s="11">
        <v>313</v>
      </c>
      <c r="I21" s="18">
        <v>24.3</v>
      </c>
      <c r="J21" s="11">
        <v>50</v>
      </c>
      <c r="K21" s="27">
        <v>5854.8</v>
      </c>
      <c r="L21" s="21">
        <v>0</v>
      </c>
      <c r="M21" s="8">
        <v>0</v>
      </c>
      <c r="N21" s="9">
        <v>0</v>
      </c>
      <c r="O21" s="9">
        <v>2700</v>
      </c>
      <c r="P21" s="28"/>
      <c r="Q21" s="21">
        <v>7.0000000000000007E-2</v>
      </c>
      <c r="R21" s="21">
        <v>0.8</v>
      </c>
      <c r="S21" s="8">
        <v>7.6</v>
      </c>
      <c r="T21" s="9">
        <v>9</v>
      </c>
      <c r="U21" s="11">
        <v>100</v>
      </c>
    </row>
    <row r="22" spans="1:21" ht="24" customHeight="1" x14ac:dyDescent="0.2">
      <c r="A22" s="19" t="s">
        <v>1168</v>
      </c>
      <c r="B22" s="9">
        <v>299</v>
      </c>
      <c r="C22" s="8">
        <v>24.1</v>
      </c>
      <c r="D22" s="8">
        <v>3.5</v>
      </c>
      <c r="E22" s="18">
        <v>59</v>
      </c>
      <c r="F22" s="8">
        <v>9.6999999999999993</v>
      </c>
      <c r="G22" s="12">
        <v>320</v>
      </c>
      <c r="H22" s="11">
        <v>185</v>
      </c>
      <c r="I22" s="18">
        <v>31.6</v>
      </c>
      <c r="J22" s="31">
        <v>70</v>
      </c>
      <c r="K22" s="27">
        <v>5848.4</v>
      </c>
      <c r="L22" s="17">
        <v>0.53</v>
      </c>
      <c r="M22" s="8">
        <v>0</v>
      </c>
      <c r="N22" s="9">
        <v>0</v>
      </c>
      <c r="O22" s="9">
        <v>8400</v>
      </c>
      <c r="P22" s="25"/>
      <c r="Q22" s="21">
        <v>7.0000000000000007E-2</v>
      </c>
      <c r="R22" s="21">
        <v>0.79</v>
      </c>
      <c r="S22" s="8">
        <v>7.3</v>
      </c>
      <c r="T22" s="9">
        <v>85</v>
      </c>
      <c r="U22" s="11">
        <v>100</v>
      </c>
    </row>
  </sheetData>
  <mergeCells count="4">
    <mergeCell ref="A1:V1"/>
    <mergeCell ref="A2:A4"/>
    <mergeCell ref="B2:T2"/>
    <mergeCell ref="U2:U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3"/>
  <sheetViews>
    <sheetView topLeftCell="A21" workbookViewId="0">
      <selection activeCell="O13" sqref="O13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640625" customWidth="1"/>
    <col min="12" max="12" width="6.33203125" customWidth="1"/>
    <col min="13" max="13" width="4.83203125" customWidth="1"/>
    <col min="14" max="14" width="5.1640625" customWidth="1"/>
    <col min="15" max="16" width="6.33203125" customWidth="1"/>
    <col min="17" max="17" width="6.6640625" customWidth="1"/>
    <col min="18" max="18" width="6.33203125" customWidth="1"/>
    <col min="19" max="19" width="4.83203125" customWidth="1"/>
    <col min="20" max="20" width="5.1640625" customWidth="1"/>
    <col min="21" max="22" width="6.332031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4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2" t="s">
        <v>23</v>
      </c>
      <c r="T4" s="5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">
      <c r="A6" s="19" t="s">
        <v>1169</v>
      </c>
      <c r="B6" s="11">
        <v>130</v>
      </c>
      <c r="C6" s="8">
        <v>0.5</v>
      </c>
      <c r="D6" s="8">
        <v>1.1000000000000001</v>
      </c>
      <c r="E6" s="8">
        <v>30.9</v>
      </c>
      <c r="F6" s="8">
        <v>1.5</v>
      </c>
      <c r="G6" s="9">
        <v>79</v>
      </c>
      <c r="H6" s="11">
        <v>113</v>
      </c>
      <c r="I6" s="18">
        <v>4.3</v>
      </c>
      <c r="J6" s="31">
        <v>13</v>
      </c>
      <c r="K6" s="25"/>
      <c r="L6" s="21">
        <v>0</v>
      </c>
      <c r="M6" s="25"/>
      <c r="N6" s="25"/>
      <c r="O6" s="26">
        <v>745</v>
      </c>
      <c r="P6" s="9">
        <v>0</v>
      </c>
      <c r="Q6" s="21">
        <v>0.01</v>
      </c>
      <c r="R6" s="17">
        <v>0.2</v>
      </c>
      <c r="S6" s="29">
        <v>0</v>
      </c>
      <c r="T6" s="12">
        <v>0</v>
      </c>
      <c r="U6" s="25"/>
    </row>
    <row r="7" spans="1:22" ht="24" customHeight="1" x14ac:dyDescent="0.2">
      <c r="A7" s="19" t="s">
        <v>1170</v>
      </c>
      <c r="B7" s="11">
        <v>99</v>
      </c>
      <c r="C7" s="8">
        <v>0.8</v>
      </c>
      <c r="D7" s="8">
        <v>1.6</v>
      </c>
      <c r="E7" s="8">
        <v>20.3</v>
      </c>
      <c r="F7" s="8">
        <v>2.8</v>
      </c>
      <c r="G7" s="9">
        <v>69</v>
      </c>
      <c r="H7" s="11">
        <v>300</v>
      </c>
      <c r="I7" s="18">
        <v>4.5999999999999996</v>
      </c>
      <c r="J7" s="31">
        <v>2</v>
      </c>
      <c r="K7" s="26">
        <v>96</v>
      </c>
      <c r="L7" s="21">
        <v>0</v>
      </c>
      <c r="M7" s="29">
        <v>0.1</v>
      </c>
      <c r="N7" s="25"/>
      <c r="O7" s="26">
        <v>529</v>
      </c>
      <c r="P7" s="9">
        <v>0</v>
      </c>
      <c r="Q7" s="21">
        <v>0.01</v>
      </c>
      <c r="R7" s="17">
        <v>0.34</v>
      </c>
      <c r="S7" s="29">
        <v>1.6</v>
      </c>
      <c r="T7" s="12">
        <v>0</v>
      </c>
      <c r="U7" s="25"/>
    </row>
    <row r="8" spans="1:22" ht="15.6" customHeight="1" x14ac:dyDescent="0.2">
      <c r="A8" s="7" t="s">
        <v>1171</v>
      </c>
      <c r="B8" s="11">
        <v>261</v>
      </c>
      <c r="C8" s="8">
        <v>0.9</v>
      </c>
      <c r="D8" s="8">
        <v>1.6</v>
      </c>
      <c r="E8" s="8">
        <v>63.3</v>
      </c>
      <c r="F8" s="8">
        <v>5</v>
      </c>
      <c r="G8" s="9">
        <v>192</v>
      </c>
      <c r="H8" s="11">
        <v>657</v>
      </c>
      <c r="I8" s="18">
        <v>4.4000000000000004</v>
      </c>
      <c r="J8" s="31">
        <v>26</v>
      </c>
      <c r="K8" s="20">
        <v>341</v>
      </c>
      <c r="L8" s="17">
        <v>0.4</v>
      </c>
      <c r="M8" s="29">
        <v>0.3</v>
      </c>
      <c r="N8" s="25"/>
      <c r="O8" s="26">
        <v>0</v>
      </c>
      <c r="P8" s="9">
        <v>0</v>
      </c>
      <c r="Q8" s="21">
        <v>0</v>
      </c>
      <c r="R8" s="17">
        <v>0</v>
      </c>
      <c r="S8" s="29">
        <v>0.4</v>
      </c>
      <c r="T8" s="12">
        <v>0</v>
      </c>
      <c r="U8" s="9">
        <v>100</v>
      </c>
    </row>
    <row r="9" spans="1:22" ht="15.6" customHeight="1" x14ac:dyDescent="0.2">
      <c r="A9" s="7" t="s">
        <v>1172</v>
      </c>
      <c r="B9" s="11">
        <v>75</v>
      </c>
      <c r="C9" s="8">
        <v>0.2</v>
      </c>
      <c r="D9" s="8">
        <v>1.1000000000000001</v>
      </c>
      <c r="E9" s="8">
        <v>16.100000000000001</v>
      </c>
      <c r="F9" s="8">
        <v>3.4</v>
      </c>
      <c r="G9" s="9">
        <v>63</v>
      </c>
      <c r="H9" s="11">
        <v>139</v>
      </c>
      <c r="I9" s="18">
        <v>2.5</v>
      </c>
      <c r="J9" s="31">
        <v>93</v>
      </c>
      <c r="K9" s="26">
        <v>93</v>
      </c>
      <c r="L9" s="17">
        <v>0.1</v>
      </c>
      <c r="M9" s="29">
        <v>0.1</v>
      </c>
      <c r="N9" s="25"/>
      <c r="O9" s="26">
        <v>41</v>
      </c>
      <c r="P9" s="9">
        <v>0</v>
      </c>
      <c r="Q9" s="21">
        <v>0.01</v>
      </c>
      <c r="R9" s="17">
        <v>0</v>
      </c>
      <c r="S9" s="29">
        <v>0.1</v>
      </c>
      <c r="T9" s="12">
        <v>0</v>
      </c>
      <c r="U9" s="25"/>
    </row>
    <row r="10" spans="1:22" ht="24" customHeight="1" x14ac:dyDescent="0.2">
      <c r="A10" s="19" t="s">
        <v>1173</v>
      </c>
      <c r="B10" s="11">
        <v>267</v>
      </c>
      <c r="C10" s="8">
        <v>2.8</v>
      </c>
      <c r="D10" s="8">
        <v>0.6</v>
      </c>
      <c r="E10" s="8">
        <v>62.5</v>
      </c>
      <c r="F10" s="29">
        <v>1.2</v>
      </c>
      <c r="G10" s="9">
        <v>74</v>
      </c>
      <c r="H10" s="11">
        <v>113</v>
      </c>
      <c r="I10" s="18">
        <v>0.6</v>
      </c>
      <c r="J10" s="31">
        <v>9</v>
      </c>
      <c r="K10" s="20">
        <v>139</v>
      </c>
      <c r="L10" s="17">
        <v>0.09</v>
      </c>
      <c r="M10" s="29">
        <v>0.1</v>
      </c>
      <c r="N10" s="25"/>
      <c r="O10" s="26">
        <v>9</v>
      </c>
      <c r="P10" s="9">
        <v>30</v>
      </c>
      <c r="Q10" s="21">
        <v>0.34</v>
      </c>
      <c r="R10" s="17">
        <v>0.04</v>
      </c>
      <c r="S10" s="29">
        <v>0.7</v>
      </c>
      <c r="T10" s="12">
        <v>2</v>
      </c>
      <c r="U10" s="9">
        <v>48</v>
      </c>
    </row>
    <row r="11" spans="1:22" ht="15.6" customHeight="1" x14ac:dyDescent="0.2">
      <c r="A11" s="7" t="s">
        <v>1174</v>
      </c>
      <c r="B11" s="11">
        <v>135</v>
      </c>
      <c r="C11" s="8">
        <v>0.8</v>
      </c>
      <c r="D11" s="8">
        <v>0.4</v>
      </c>
      <c r="E11" s="8">
        <v>32.1</v>
      </c>
      <c r="F11" s="8">
        <v>10</v>
      </c>
      <c r="G11" s="9">
        <v>60</v>
      </c>
      <c r="H11" s="11">
        <v>39</v>
      </c>
      <c r="I11" s="18">
        <v>5.7</v>
      </c>
      <c r="J11" s="31">
        <v>0</v>
      </c>
      <c r="K11" s="25"/>
      <c r="L11" s="25"/>
      <c r="M11" s="25"/>
      <c r="N11" s="25"/>
      <c r="O11" s="25"/>
      <c r="P11" s="9">
        <v>0</v>
      </c>
      <c r="Q11" s="21">
        <v>0</v>
      </c>
      <c r="R11" s="25"/>
      <c r="S11" s="25"/>
      <c r="T11" s="12">
        <v>0</v>
      </c>
      <c r="U11" s="25"/>
    </row>
    <row r="12" spans="1:22" ht="15.6" customHeight="1" x14ac:dyDescent="0.2">
      <c r="A12" s="7" t="s">
        <v>1175</v>
      </c>
      <c r="B12" s="11">
        <v>46</v>
      </c>
      <c r="C12" s="8">
        <v>1.5</v>
      </c>
      <c r="D12" s="8">
        <v>0.3</v>
      </c>
      <c r="E12" s="8">
        <v>9.1999999999999993</v>
      </c>
      <c r="F12" s="29">
        <v>1.7</v>
      </c>
      <c r="G12" s="9">
        <v>36</v>
      </c>
      <c r="H12" s="11">
        <v>40</v>
      </c>
      <c r="I12" s="18">
        <v>0.8</v>
      </c>
      <c r="J12" s="31">
        <v>7</v>
      </c>
      <c r="K12" s="20">
        <v>179</v>
      </c>
      <c r="L12" s="17">
        <v>0.06</v>
      </c>
      <c r="M12" s="29">
        <v>0.2</v>
      </c>
      <c r="N12" s="25"/>
      <c r="O12" s="26">
        <v>2</v>
      </c>
      <c r="P12" s="25"/>
      <c r="Q12" s="21">
        <v>0.03</v>
      </c>
      <c r="R12" s="17">
        <v>0.04</v>
      </c>
      <c r="S12" s="29">
        <v>0.2</v>
      </c>
      <c r="T12" s="12">
        <v>2</v>
      </c>
      <c r="U12" s="9">
        <v>90</v>
      </c>
    </row>
    <row r="13" spans="1:22" ht="15.6" customHeight="1" x14ac:dyDescent="0.2">
      <c r="A13" s="7" t="s">
        <v>1176</v>
      </c>
      <c r="B13" s="11">
        <v>112</v>
      </c>
      <c r="C13" s="8">
        <v>4.5</v>
      </c>
      <c r="D13" s="8">
        <v>0.2</v>
      </c>
      <c r="E13" s="8">
        <v>23.1</v>
      </c>
      <c r="F13" s="29">
        <v>0.6</v>
      </c>
      <c r="G13" s="9">
        <v>42</v>
      </c>
      <c r="H13" s="11">
        <v>134</v>
      </c>
      <c r="I13" s="18">
        <v>1</v>
      </c>
      <c r="J13" s="31">
        <v>46</v>
      </c>
      <c r="K13" s="20">
        <v>666</v>
      </c>
      <c r="L13" s="17">
        <v>0.09</v>
      </c>
      <c r="M13" s="29">
        <v>0.4</v>
      </c>
      <c r="N13" s="25"/>
      <c r="O13" s="26">
        <v>0</v>
      </c>
      <c r="P13" s="25"/>
      <c r="Q13" s="21">
        <v>0.22</v>
      </c>
      <c r="R13" s="17">
        <v>7.0000000000000007E-2</v>
      </c>
      <c r="S13" s="29">
        <v>0.3</v>
      </c>
      <c r="T13" s="12">
        <v>15</v>
      </c>
      <c r="U13" s="9">
        <v>88</v>
      </c>
    </row>
    <row r="14" spans="1:22" ht="15.6" customHeight="1" x14ac:dyDescent="0.2">
      <c r="A14" s="7" t="s">
        <v>1177</v>
      </c>
      <c r="B14" s="11">
        <v>40</v>
      </c>
      <c r="C14" s="8">
        <v>1</v>
      </c>
      <c r="D14" s="8">
        <v>0.8</v>
      </c>
      <c r="E14" s="8">
        <v>7.2</v>
      </c>
      <c r="F14" s="29">
        <v>1</v>
      </c>
      <c r="G14" s="9">
        <v>50</v>
      </c>
      <c r="H14" s="11">
        <v>50</v>
      </c>
      <c r="I14" s="18">
        <v>2</v>
      </c>
      <c r="J14" s="31">
        <v>33</v>
      </c>
      <c r="K14" s="20">
        <v>480</v>
      </c>
      <c r="L14" s="17">
        <v>0.02</v>
      </c>
      <c r="M14" s="29">
        <v>0.3</v>
      </c>
      <c r="N14" s="25"/>
      <c r="O14" s="26">
        <v>0</v>
      </c>
      <c r="P14" s="9">
        <v>5000</v>
      </c>
      <c r="Q14" s="21">
        <v>0.08</v>
      </c>
      <c r="R14" s="17">
        <v>0.68</v>
      </c>
      <c r="S14" s="29">
        <v>1.7</v>
      </c>
      <c r="T14" s="12">
        <v>50</v>
      </c>
      <c r="U14" s="9">
        <v>80</v>
      </c>
    </row>
    <row r="15" spans="1:22" ht="24" customHeight="1" x14ac:dyDescent="0.2">
      <c r="A15" s="19" t="s">
        <v>1178</v>
      </c>
      <c r="B15" s="11">
        <v>26</v>
      </c>
      <c r="C15" s="8">
        <v>1</v>
      </c>
      <c r="D15" s="8">
        <v>0.3</v>
      </c>
      <c r="E15" s="8">
        <v>4.7</v>
      </c>
      <c r="F15" s="29">
        <v>1.1000000000000001</v>
      </c>
      <c r="G15" s="9">
        <v>50</v>
      </c>
      <c r="H15" s="11">
        <v>50</v>
      </c>
      <c r="I15" s="18">
        <v>2</v>
      </c>
      <c r="J15" s="31">
        <v>24</v>
      </c>
      <c r="K15" s="20">
        <v>137</v>
      </c>
      <c r="L15" s="17">
        <v>7.0000000000000007E-2</v>
      </c>
      <c r="M15" s="29">
        <v>0.3</v>
      </c>
      <c r="N15" s="25"/>
      <c r="O15" s="26">
        <v>5</v>
      </c>
      <c r="P15" s="9">
        <v>5000</v>
      </c>
      <c r="Q15" s="21">
        <v>0.08</v>
      </c>
      <c r="R15" s="17">
        <v>0.06</v>
      </c>
      <c r="S15" s="29">
        <v>0.3</v>
      </c>
      <c r="T15" s="12">
        <v>50</v>
      </c>
      <c r="U15" s="9">
        <v>80</v>
      </c>
    </row>
    <row r="16" spans="1:22" ht="24" customHeight="1" x14ac:dyDescent="0.2">
      <c r="A16" s="19" t="s">
        <v>1179</v>
      </c>
      <c r="B16" s="11">
        <v>38</v>
      </c>
      <c r="C16" s="8">
        <v>1.6</v>
      </c>
      <c r="D16" s="8">
        <v>0.8</v>
      </c>
      <c r="E16" s="8">
        <v>6.3</v>
      </c>
      <c r="F16" s="8">
        <v>1.6</v>
      </c>
      <c r="G16" s="9">
        <v>49</v>
      </c>
      <c r="H16" s="11">
        <v>41</v>
      </c>
      <c r="I16" s="18">
        <v>1.1000000000000001</v>
      </c>
      <c r="J16" s="31">
        <v>7</v>
      </c>
      <c r="K16" s="20">
        <v>275</v>
      </c>
      <c r="L16" s="17">
        <v>0.12</v>
      </c>
      <c r="M16" s="29">
        <v>0.2</v>
      </c>
      <c r="N16" s="25"/>
      <c r="O16" s="26">
        <v>5897</v>
      </c>
      <c r="P16" s="9">
        <v>3240</v>
      </c>
      <c r="Q16" s="21">
        <v>0.21</v>
      </c>
      <c r="R16" s="21">
        <v>0.12</v>
      </c>
      <c r="S16" s="8">
        <v>0</v>
      </c>
      <c r="T16" s="12">
        <v>16</v>
      </c>
      <c r="U16" s="9">
        <v>89</v>
      </c>
    </row>
    <row r="17" spans="1:21" ht="15.6" customHeight="1" x14ac:dyDescent="0.2">
      <c r="A17" s="7" t="s">
        <v>1180</v>
      </c>
      <c r="B17" s="11">
        <v>26</v>
      </c>
      <c r="C17" s="8">
        <v>0.7</v>
      </c>
      <c r="D17" s="8">
        <v>0.3</v>
      </c>
      <c r="E17" s="8">
        <v>5.2</v>
      </c>
      <c r="F17" s="29">
        <v>2.6</v>
      </c>
      <c r="G17" s="9">
        <v>14</v>
      </c>
      <c r="H17" s="11">
        <v>23</v>
      </c>
      <c r="I17" s="18">
        <v>0.4</v>
      </c>
      <c r="J17" s="31">
        <v>7</v>
      </c>
      <c r="K17" s="22">
        <v>151</v>
      </c>
      <c r="L17" s="17">
        <v>0.08</v>
      </c>
      <c r="M17" s="29">
        <v>0.2</v>
      </c>
      <c r="N17" s="25"/>
      <c r="O17" s="26">
        <v>44</v>
      </c>
      <c r="P17" s="9">
        <v>260</v>
      </c>
      <c r="Q17" s="21">
        <v>0.05</v>
      </c>
      <c r="R17" s="17">
        <v>0.06</v>
      </c>
      <c r="S17" s="29">
        <v>0.4</v>
      </c>
      <c r="T17" s="12">
        <v>84</v>
      </c>
      <c r="U17" s="9">
        <v>82</v>
      </c>
    </row>
    <row r="18" spans="1:21" ht="24" customHeight="1" x14ac:dyDescent="0.2">
      <c r="A18" s="7" t="s">
        <v>1181</v>
      </c>
      <c r="B18" s="11">
        <v>367</v>
      </c>
      <c r="C18" s="8">
        <v>15.9</v>
      </c>
      <c r="D18" s="8">
        <v>6.2</v>
      </c>
      <c r="E18" s="8">
        <v>61.8</v>
      </c>
      <c r="F18" s="29">
        <v>26.9</v>
      </c>
      <c r="G18" s="9">
        <v>160</v>
      </c>
      <c r="H18" s="11">
        <v>370</v>
      </c>
      <c r="I18" s="18">
        <v>2.2999999999999998</v>
      </c>
      <c r="J18" s="31">
        <v>25</v>
      </c>
      <c r="K18" s="22">
        <v>181.5</v>
      </c>
      <c r="L18" s="17">
        <v>1.2</v>
      </c>
      <c r="M18" s="29">
        <v>1.8</v>
      </c>
      <c r="N18" s="25"/>
      <c r="O18" s="46" t="s">
        <v>1182</v>
      </c>
      <c r="P18" s="9">
        <v>576</v>
      </c>
      <c r="Q18" s="21">
        <v>0.4</v>
      </c>
      <c r="R18" s="17">
        <v>1.36</v>
      </c>
      <c r="S18" s="29">
        <v>4.4000000000000004</v>
      </c>
      <c r="T18" s="12">
        <v>50</v>
      </c>
      <c r="U18" s="9">
        <v>85</v>
      </c>
    </row>
    <row r="19" spans="1:21" ht="15.6" customHeight="1" x14ac:dyDescent="0.2">
      <c r="A19" s="7" t="s">
        <v>1183</v>
      </c>
      <c r="B19" s="11">
        <v>36</v>
      </c>
      <c r="C19" s="8">
        <v>1</v>
      </c>
      <c r="D19" s="8">
        <v>0.3</v>
      </c>
      <c r="E19" s="8">
        <v>7.3</v>
      </c>
      <c r="F19" s="29">
        <v>1.4</v>
      </c>
      <c r="G19" s="9">
        <v>29</v>
      </c>
      <c r="H19" s="11">
        <v>24</v>
      </c>
      <c r="I19" s="18">
        <v>0.5</v>
      </c>
      <c r="J19" s="31">
        <v>23</v>
      </c>
      <c r="K19" s="22">
        <v>272.39999999999998</v>
      </c>
      <c r="L19" s="17">
        <v>0.12</v>
      </c>
      <c r="M19" s="29">
        <v>0.2</v>
      </c>
      <c r="N19" s="25"/>
      <c r="O19" s="26">
        <v>5833</v>
      </c>
      <c r="P19" s="9">
        <v>470</v>
      </c>
      <c r="Q19" s="21">
        <v>0.05</v>
      </c>
      <c r="R19" s="17">
        <v>0.09</v>
      </c>
      <c r="S19" s="29">
        <v>3</v>
      </c>
      <c r="T19" s="12">
        <v>18</v>
      </c>
      <c r="U19" s="9">
        <v>85</v>
      </c>
    </row>
    <row r="20" spans="1:21" ht="24" customHeight="1" x14ac:dyDescent="0.2">
      <c r="A20" s="7" t="s">
        <v>1184</v>
      </c>
      <c r="B20" s="11">
        <v>120</v>
      </c>
      <c r="C20" s="8">
        <v>4.7</v>
      </c>
      <c r="D20" s="8">
        <v>2.4</v>
      </c>
      <c r="E20" s="8">
        <v>19.899999999999999</v>
      </c>
      <c r="F20" s="29">
        <v>15.2</v>
      </c>
      <c r="G20" s="9">
        <v>45</v>
      </c>
      <c r="H20" s="11">
        <v>85</v>
      </c>
      <c r="I20" s="18">
        <v>2.5</v>
      </c>
      <c r="J20" s="31">
        <v>34</v>
      </c>
      <c r="K20" s="22">
        <v>706.2</v>
      </c>
      <c r="L20" s="17">
        <v>0.28999999999999998</v>
      </c>
      <c r="M20" s="29">
        <v>0.6</v>
      </c>
      <c r="N20" s="25"/>
      <c r="O20" s="26">
        <v>1694</v>
      </c>
      <c r="P20" s="32" t="s">
        <v>1185</v>
      </c>
      <c r="Q20" s="21">
        <v>0.24</v>
      </c>
      <c r="R20" s="17">
        <v>0.09</v>
      </c>
      <c r="S20" s="29">
        <v>1.7</v>
      </c>
      <c r="T20" s="12">
        <v>70</v>
      </c>
      <c r="U20" s="9">
        <v>85</v>
      </c>
    </row>
    <row r="21" spans="1:21" ht="24" customHeight="1" x14ac:dyDescent="0.2">
      <c r="A21" s="7" t="s">
        <v>1186</v>
      </c>
      <c r="B21" s="11">
        <v>330</v>
      </c>
      <c r="C21" s="8">
        <v>5.2</v>
      </c>
      <c r="D21" s="8">
        <v>8.9</v>
      </c>
      <c r="E21" s="8">
        <v>57.4</v>
      </c>
      <c r="F21" s="29">
        <v>10</v>
      </c>
      <c r="G21" s="9">
        <v>740</v>
      </c>
      <c r="H21" s="11">
        <v>100</v>
      </c>
      <c r="I21" s="18">
        <v>4.9000000000000004</v>
      </c>
      <c r="J21" s="31">
        <v>282</v>
      </c>
      <c r="K21" s="22">
        <v>961</v>
      </c>
      <c r="L21" s="17">
        <v>0.3</v>
      </c>
      <c r="M21" s="29">
        <v>0</v>
      </c>
      <c r="N21" s="25"/>
      <c r="O21" s="26">
        <v>265</v>
      </c>
      <c r="P21" s="25"/>
      <c r="Q21" s="32" t="s">
        <v>1187</v>
      </c>
      <c r="R21" s="17">
        <v>0</v>
      </c>
      <c r="S21" s="29">
        <v>0</v>
      </c>
      <c r="T21" s="25"/>
      <c r="U21" s="9">
        <v>100</v>
      </c>
    </row>
    <row r="22" spans="1:21" ht="15.6" customHeight="1" x14ac:dyDescent="0.2">
      <c r="A22" s="7" t="s">
        <v>1188</v>
      </c>
      <c r="B22" s="11">
        <v>301</v>
      </c>
      <c r="C22" s="8">
        <v>14.2</v>
      </c>
      <c r="D22" s="8">
        <v>10.9</v>
      </c>
      <c r="E22" s="8">
        <v>49</v>
      </c>
      <c r="F22" s="8">
        <v>9.4</v>
      </c>
      <c r="G22" s="9">
        <v>86</v>
      </c>
      <c r="H22" s="11">
        <v>250</v>
      </c>
      <c r="I22" s="18">
        <v>44.1</v>
      </c>
      <c r="J22" s="11">
        <v>180</v>
      </c>
      <c r="K22" s="14">
        <v>619</v>
      </c>
      <c r="L22" s="17">
        <v>1.31</v>
      </c>
      <c r="M22" s="29">
        <v>0.7</v>
      </c>
      <c r="N22" s="9">
        <v>0</v>
      </c>
      <c r="O22" s="9">
        <v>5400</v>
      </c>
      <c r="P22" s="25"/>
      <c r="Q22" s="21">
        <v>0.1</v>
      </c>
      <c r="R22" s="21">
        <v>0.32</v>
      </c>
      <c r="S22" s="8">
        <v>5</v>
      </c>
      <c r="T22" s="12">
        <v>0</v>
      </c>
      <c r="U22" s="9">
        <v>100</v>
      </c>
    </row>
    <row r="23" spans="1:21" ht="15.6" customHeight="1" x14ac:dyDescent="0.2">
      <c r="A23" s="7" t="s">
        <v>1189</v>
      </c>
      <c r="B23" s="11">
        <v>51</v>
      </c>
      <c r="C23" s="8">
        <v>1.5</v>
      </c>
      <c r="D23" s="8">
        <v>1</v>
      </c>
      <c r="E23" s="8">
        <v>10.1</v>
      </c>
      <c r="F23" s="29">
        <v>12</v>
      </c>
      <c r="G23" s="9">
        <v>21</v>
      </c>
      <c r="H23" s="11">
        <v>39</v>
      </c>
      <c r="I23" s="18">
        <v>1.6</v>
      </c>
      <c r="J23" s="31">
        <v>12</v>
      </c>
      <c r="K23" s="22">
        <v>441.7</v>
      </c>
      <c r="L23" s="17">
        <v>0.48</v>
      </c>
      <c r="M23" s="29">
        <v>0.7</v>
      </c>
      <c r="N23" s="25"/>
      <c r="O23" s="26">
        <v>0</v>
      </c>
      <c r="P23" s="9">
        <v>9</v>
      </c>
      <c r="Q23" s="21">
        <v>0.02</v>
      </c>
      <c r="R23" s="17">
        <v>0.17</v>
      </c>
      <c r="S23" s="29">
        <v>3.3</v>
      </c>
      <c r="T23" s="12">
        <v>4</v>
      </c>
      <c r="U23" s="9">
        <v>97</v>
      </c>
    </row>
    <row r="24" spans="1:21" ht="15.6" customHeight="1" x14ac:dyDescent="0.2">
      <c r="A24" s="7" t="s">
        <v>1190</v>
      </c>
      <c r="B24" s="11">
        <v>675</v>
      </c>
      <c r="C24" s="8">
        <v>19</v>
      </c>
      <c r="D24" s="8">
        <v>63</v>
      </c>
      <c r="E24" s="8">
        <v>8</v>
      </c>
      <c r="F24" s="29">
        <v>3</v>
      </c>
      <c r="G24" s="9">
        <v>80</v>
      </c>
      <c r="H24" s="11">
        <v>200</v>
      </c>
      <c r="I24" s="18">
        <v>2</v>
      </c>
      <c r="J24" s="31">
        <v>25</v>
      </c>
      <c r="K24" s="22">
        <v>430.7</v>
      </c>
      <c r="L24" s="17">
        <v>0.23</v>
      </c>
      <c r="M24" s="29">
        <v>0.8</v>
      </c>
      <c r="N24" s="25"/>
      <c r="O24" s="26">
        <v>0</v>
      </c>
      <c r="P24" s="9">
        <v>0</v>
      </c>
      <c r="Q24" s="21">
        <v>0.06</v>
      </c>
      <c r="R24" s="17">
        <v>0.06</v>
      </c>
      <c r="S24" s="29">
        <v>0.4</v>
      </c>
      <c r="T24" s="12">
        <v>0</v>
      </c>
      <c r="U24" s="9">
        <v>100</v>
      </c>
    </row>
    <row r="25" spans="1:21" ht="15.6" customHeight="1" x14ac:dyDescent="0.2">
      <c r="A25" s="7" t="s">
        <v>1191</v>
      </c>
      <c r="B25" s="11">
        <v>418</v>
      </c>
      <c r="C25" s="8">
        <v>14.1</v>
      </c>
      <c r="D25" s="8">
        <v>16.100000000000001</v>
      </c>
      <c r="E25" s="8">
        <v>54.2</v>
      </c>
      <c r="F25" s="29">
        <v>12.3</v>
      </c>
      <c r="G25" s="9">
        <v>630</v>
      </c>
      <c r="H25" s="11">
        <v>370</v>
      </c>
      <c r="I25" s="18">
        <v>17.899999999999999</v>
      </c>
      <c r="J25" s="31">
        <v>91</v>
      </c>
      <c r="K25" s="22">
        <v>1787</v>
      </c>
      <c r="L25" s="17">
        <v>0.95</v>
      </c>
      <c r="M25" s="29">
        <v>4.5999999999999996</v>
      </c>
      <c r="N25" s="25"/>
      <c r="O25" s="26">
        <v>75</v>
      </c>
      <c r="P25" s="9">
        <v>1570</v>
      </c>
      <c r="Q25" s="21">
        <v>0.2</v>
      </c>
      <c r="R25" s="17">
        <v>0.35</v>
      </c>
      <c r="S25" s="29">
        <v>1.8</v>
      </c>
      <c r="T25" s="12">
        <v>0</v>
      </c>
      <c r="U25" s="9">
        <v>100</v>
      </c>
    </row>
    <row r="26" spans="1:21" ht="15.6" customHeight="1" x14ac:dyDescent="0.2">
      <c r="A26" s="7" t="s">
        <v>1192</v>
      </c>
      <c r="B26" s="11">
        <v>310</v>
      </c>
      <c r="C26" s="8">
        <v>10</v>
      </c>
      <c r="D26" s="8">
        <v>24</v>
      </c>
      <c r="E26" s="8">
        <v>13.5</v>
      </c>
      <c r="F26" s="25"/>
      <c r="G26" s="9">
        <v>40</v>
      </c>
      <c r="H26" s="11">
        <v>100</v>
      </c>
      <c r="I26" s="18">
        <v>2</v>
      </c>
      <c r="J26" s="25"/>
      <c r="K26" s="25"/>
      <c r="L26" s="25"/>
      <c r="M26" s="25"/>
      <c r="N26" s="25"/>
      <c r="O26" s="25"/>
      <c r="P26" s="9">
        <v>0</v>
      </c>
      <c r="Q26" s="21">
        <v>0.15</v>
      </c>
      <c r="R26" s="25"/>
      <c r="S26" s="25"/>
      <c r="T26" s="12">
        <v>30</v>
      </c>
      <c r="U26" s="9">
        <v>80</v>
      </c>
    </row>
    <row r="27" spans="1:21" ht="15.6" customHeight="1" x14ac:dyDescent="0.2">
      <c r="A27" s="7" t="s">
        <v>1193</v>
      </c>
      <c r="B27" s="11">
        <v>69</v>
      </c>
      <c r="C27" s="18">
        <v>2</v>
      </c>
      <c r="D27" s="8">
        <v>2.7</v>
      </c>
      <c r="E27" s="8">
        <v>9.1</v>
      </c>
      <c r="F27" s="27">
        <v>0.6</v>
      </c>
      <c r="G27" s="9">
        <v>24</v>
      </c>
      <c r="H27" s="9">
        <v>78</v>
      </c>
      <c r="I27" s="8">
        <v>3.3</v>
      </c>
      <c r="J27" s="26">
        <v>6</v>
      </c>
      <c r="K27" s="29">
        <v>406.7</v>
      </c>
      <c r="L27" s="23">
        <v>0.05</v>
      </c>
      <c r="M27" s="24">
        <v>0.4</v>
      </c>
      <c r="N27" s="25"/>
      <c r="O27" s="26">
        <v>12</v>
      </c>
      <c r="P27" s="25"/>
      <c r="Q27" s="15">
        <v>0.03</v>
      </c>
      <c r="R27" s="23">
        <v>0.02</v>
      </c>
      <c r="S27" s="24">
        <v>0.4</v>
      </c>
      <c r="T27" s="11">
        <v>1</v>
      </c>
      <c r="U27" s="9">
        <v>78</v>
      </c>
    </row>
    <row r="28" spans="1:21" ht="15.6" customHeight="1" x14ac:dyDescent="0.2">
      <c r="A28" s="7" t="s">
        <v>1194</v>
      </c>
      <c r="B28" s="11">
        <v>365</v>
      </c>
      <c r="C28" s="18">
        <v>11.5</v>
      </c>
      <c r="D28" s="8">
        <v>6.8</v>
      </c>
      <c r="E28" s="8">
        <v>64.400000000000006</v>
      </c>
      <c r="F28" s="27">
        <v>1</v>
      </c>
      <c r="G28" s="9">
        <v>460</v>
      </c>
      <c r="H28" s="9">
        <v>200</v>
      </c>
      <c r="I28" s="8">
        <v>16.399999999999999</v>
      </c>
      <c r="J28" s="26">
        <v>4</v>
      </c>
      <c r="K28" s="29">
        <v>99.7</v>
      </c>
      <c r="L28" s="23">
        <v>0.89</v>
      </c>
      <c r="M28" s="24">
        <v>1.1000000000000001</v>
      </c>
      <c r="N28" s="25"/>
      <c r="O28" s="26">
        <v>0</v>
      </c>
      <c r="P28" s="25"/>
      <c r="Q28" s="15">
        <v>0.2</v>
      </c>
      <c r="R28" s="23">
        <v>0.1</v>
      </c>
      <c r="S28" s="24">
        <v>2.5</v>
      </c>
      <c r="T28" s="25"/>
      <c r="U28" s="9">
        <v>100</v>
      </c>
    </row>
    <row r="29" spans="1:21" ht="15.6" customHeight="1" x14ac:dyDescent="0.2">
      <c r="A29" s="7" t="s">
        <v>1195</v>
      </c>
      <c r="B29" s="11">
        <v>518</v>
      </c>
      <c r="C29" s="18">
        <v>7.5</v>
      </c>
      <c r="D29" s="8">
        <v>36.4</v>
      </c>
      <c r="E29" s="8">
        <v>40.1</v>
      </c>
      <c r="F29" s="27">
        <v>3.5</v>
      </c>
      <c r="G29" s="9">
        <v>120</v>
      </c>
      <c r="H29" s="9">
        <v>240</v>
      </c>
      <c r="I29" s="8">
        <v>4.5999999999999996</v>
      </c>
      <c r="J29" s="26">
        <v>2</v>
      </c>
      <c r="K29" s="29">
        <v>78.7</v>
      </c>
      <c r="L29" s="23">
        <v>0.94</v>
      </c>
      <c r="M29" s="24">
        <v>2</v>
      </c>
      <c r="N29" s="25"/>
      <c r="O29" s="26">
        <v>7</v>
      </c>
      <c r="P29" s="25"/>
      <c r="Q29" s="15">
        <v>0.2</v>
      </c>
      <c r="R29" s="23">
        <v>0.02</v>
      </c>
      <c r="S29" s="24">
        <v>0.5</v>
      </c>
      <c r="T29" s="11">
        <v>0</v>
      </c>
      <c r="U29" s="9">
        <v>95</v>
      </c>
    </row>
    <row r="30" spans="1:21" ht="15.6" customHeight="1" x14ac:dyDescent="0.2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3"/>
    </row>
    <row r="31" spans="1:21" ht="15.75" customHeight="1" x14ac:dyDescent="0.2">
      <c r="A31" s="7" t="s">
        <v>1196</v>
      </c>
      <c r="B31" s="11">
        <v>152</v>
      </c>
      <c r="C31" s="18">
        <v>13.2</v>
      </c>
      <c r="D31" s="8">
        <v>0.8</v>
      </c>
      <c r="E31" s="8">
        <v>22.9</v>
      </c>
      <c r="F31" s="27">
        <v>1.5</v>
      </c>
      <c r="G31" s="9">
        <v>380</v>
      </c>
      <c r="H31" s="9">
        <v>210</v>
      </c>
      <c r="I31" s="8">
        <v>2.9</v>
      </c>
      <c r="J31" s="9">
        <v>120</v>
      </c>
      <c r="K31" s="8">
        <v>310</v>
      </c>
      <c r="L31" s="15">
        <v>0.8</v>
      </c>
      <c r="M31" s="10">
        <v>1.1000000000000001</v>
      </c>
      <c r="N31" s="12">
        <v>34</v>
      </c>
      <c r="O31" s="26">
        <v>0</v>
      </c>
      <c r="P31" s="25"/>
      <c r="Q31" s="23">
        <v>0.01</v>
      </c>
      <c r="R31" s="23">
        <v>0.08</v>
      </c>
      <c r="S31" s="10">
        <v>0.2</v>
      </c>
      <c r="T31" s="25"/>
      <c r="U31" s="25"/>
    </row>
    <row r="32" spans="1:21" ht="15.6" customHeight="1" x14ac:dyDescent="0.2">
      <c r="A32" s="7" t="s">
        <v>1197</v>
      </c>
      <c r="B32" s="11">
        <v>116</v>
      </c>
      <c r="C32" s="18">
        <v>11.9</v>
      </c>
      <c r="D32" s="8">
        <v>4.9000000000000004</v>
      </c>
      <c r="E32" s="8">
        <v>6.1</v>
      </c>
      <c r="F32" s="27">
        <v>3.5</v>
      </c>
      <c r="G32" s="9">
        <v>704</v>
      </c>
      <c r="H32" s="9">
        <v>757</v>
      </c>
      <c r="I32" s="8">
        <v>7.5</v>
      </c>
      <c r="J32" s="9">
        <v>711</v>
      </c>
      <c r="K32" s="8">
        <v>176</v>
      </c>
      <c r="L32" s="15">
        <v>0.8</v>
      </c>
      <c r="M32" s="10">
        <v>1.9</v>
      </c>
      <c r="N32" s="25"/>
      <c r="O32" s="9">
        <v>0</v>
      </c>
      <c r="P32" s="25"/>
      <c r="Q32" s="23">
        <v>0</v>
      </c>
      <c r="R32" s="23">
        <v>0.03</v>
      </c>
      <c r="S32" s="24">
        <v>2.1</v>
      </c>
      <c r="T32" s="25"/>
      <c r="U32" s="25"/>
    </row>
    <row r="33" spans="1:21" ht="15.6" customHeight="1" x14ac:dyDescent="0.2">
      <c r="A33" s="7" t="s">
        <v>1198</v>
      </c>
      <c r="B33" s="11">
        <v>78</v>
      </c>
      <c r="C33" s="18">
        <v>11.4</v>
      </c>
      <c r="D33" s="8">
        <v>2</v>
      </c>
      <c r="E33" s="8">
        <v>3.6</v>
      </c>
      <c r="F33" s="27">
        <v>0.4</v>
      </c>
      <c r="G33" s="9">
        <v>54</v>
      </c>
      <c r="H33" s="9">
        <v>97</v>
      </c>
      <c r="I33" s="8">
        <v>2.6</v>
      </c>
      <c r="J33" s="9">
        <v>4016</v>
      </c>
      <c r="K33" s="8">
        <v>121</v>
      </c>
      <c r="L33" s="15">
        <v>0.2</v>
      </c>
      <c r="M33" s="10">
        <v>4.8</v>
      </c>
      <c r="N33" s="25"/>
      <c r="O33" s="25"/>
      <c r="P33" s="25"/>
      <c r="Q33" s="15">
        <v>0.15</v>
      </c>
      <c r="R33" s="15">
        <v>0.12</v>
      </c>
      <c r="S33" s="24">
        <v>0.6</v>
      </c>
      <c r="T33" s="25"/>
      <c r="U33" s="25"/>
    </row>
    <row r="34" spans="1:21" ht="15.6" customHeight="1" x14ac:dyDescent="0.2">
      <c r="A34" s="7" t="s">
        <v>1199</v>
      </c>
      <c r="B34" s="11">
        <v>21</v>
      </c>
      <c r="C34" s="18">
        <v>0.1</v>
      </c>
      <c r="D34" s="8">
        <v>0.1</v>
      </c>
      <c r="E34" s="8">
        <v>5</v>
      </c>
      <c r="F34" s="27">
        <v>0</v>
      </c>
      <c r="G34" s="9">
        <v>7</v>
      </c>
      <c r="H34" s="9">
        <v>10</v>
      </c>
      <c r="I34" s="8">
        <v>0.5</v>
      </c>
      <c r="J34" s="26">
        <v>21</v>
      </c>
      <c r="K34" s="29">
        <v>37.799999999999997</v>
      </c>
      <c r="L34" s="15">
        <v>0</v>
      </c>
      <c r="M34" s="10">
        <v>0</v>
      </c>
      <c r="N34" s="25"/>
      <c r="O34" s="26">
        <v>0</v>
      </c>
      <c r="P34" s="25"/>
      <c r="Q34" s="23">
        <v>0.24</v>
      </c>
      <c r="R34" s="23">
        <v>0</v>
      </c>
      <c r="S34" s="24">
        <v>0.7</v>
      </c>
      <c r="T34" s="25"/>
      <c r="U34" s="9">
        <v>100</v>
      </c>
    </row>
    <row r="35" spans="1:21" ht="15.6" customHeight="1" x14ac:dyDescent="0.2">
      <c r="A35" s="7" t="s">
        <v>1200</v>
      </c>
      <c r="B35" s="11">
        <v>71</v>
      </c>
      <c r="C35" s="18">
        <v>5.7</v>
      </c>
      <c r="D35" s="8">
        <v>1.3</v>
      </c>
      <c r="E35" s="8">
        <v>9</v>
      </c>
      <c r="F35" s="27">
        <v>0</v>
      </c>
      <c r="G35" s="9">
        <v>123</v>
      </c>
      <c r="H35" s="9">
        <v>96</v>
      </c>
      <c r="I35" s="8">
        <v>5.7</v>
      </c>
      <c r="J35" s="26">
        <v>1114</v>
      </c>
      <c r="K35" s="25"/>
      <c r="L35" s="23">
        <v>0.04</v>
      </c>
      <c r="M35" s="25"/>
      <c r="N35" s="12">
        <v>0</v>
      </c>
      <c r="O35" s="25"/>
      <c r="P35" s="25"/>
      <c r="Q35" s="15">
        <v>0</v>
      </c>
      <c r="R35" s="25"/>
      <c r="S35" s="25"/>
      <c r="T35" s="11">
        <v>0</v>
      </c>
      <c r="U35" s="9">
        <v>100</v>
      </c>
    </row>
    <row r="36" spans="1:21" ht="15.6" customHeight="1" x14ac:dyDescent="0.2">
      <c r="A36" s="7" t="s">
        <v>1201</v>
      </c>
      <c r="B36" s="11">
        <v>165</v>
      </c>
      <c r="C36" s="18">
        <v>20</v>
      </c>
      <c r="D36" s="8">
        <v>0.2</v>
      </c>
      <c r="E36" s="8">
        <v>20.8</v>
      </c>
      <c r="F36" s="25"/>
      <c r="G36" s="9">
        <v>37</v>
      </c>
      <c r="H36" s="9">
        <v>36</v>
      </c>
      <c r="I36" s="8">
        <v>2.8</v>
      </c>
      <c r="J36" s="25"/>
      <c r="K36" s="25"/>
      <c r="L36" s="25"/>
      <c r="M36" s="25"/>
      <c r="N36" s="25"/>
      <c r="O36" s="25"/>
      <c r="P36" s="9">
        <v>0</v>
      </c>
      <c r="Q36" s="23">
        <v>0.01</v>
      </c>
      <c r="R36" s="23">
        <v>0.2</v>
      </c>
      <c r="S36" s="24">
        <v>0.8</v>
      </c>
      <c r="T36" s="11">
        <v>0</v>
      </c>
      <c r="U36" s="9">
        <v>100</v>
      </c>
    </row>
    <row r="37" spans="1:21" ht="24" customHeight="1" x14ac:dyDescent="0.2">
      <c r="A37" s="7" t="s">
        <v>1202</v>
      </c>
      <c r="B37" s="11">
        <v>345</v>
      </c>
      <c r="C37" s="18">
        <v>23.8</v>
      </c>
      <c r="D37" s="8">
        <v>1.4</v>
      </c>
      <c r="E37" s="8">
        <v>59.3</v>
      </c>
      <c r="F37" s="18">
        <v>0</v>
      </c>
      <c r="G37" s="9">
        <v>221</v>
      </c>
      <c r="H37" s="9">
        <v>397</v>
      </c>
      <c r="I37" s="8">
        <v>3.8</v>
      </c>
      <c r="J37" s="46" t="s">
        <v>1203</v>
      </c>
      <c r="K37" s="29">
        <v>462.8</v>
      </c>
      <c r="L37" s="23">
        <v>0.75</v>
      </c>
      <c r="M37" s="24">
        <v>1.9</v>
      </c>
      <c r="N37" s="25"/>
      <c r="O37" s="26">
        <v>0</v>
      </c>
      <c r="P37" s="9">
        <v>232</v>
      </c>
      <c r="Q37" s="15">
        <v>1.02</v>
      </c>
      <c r="R37" s="15">
        <v>0.4</v>
      </c>
      <c r="S37" s="10">
        <v>2.2000000000000002</v>
      </c>
      <c r="T37" s="11">
        <v>0</v>
      </c>
      <c r="U37" s="9">
        <v>100</v>
      </c>
    </row>
    <row r="38" spans="1:21" ht="15.6" customHeight="1" x14ac:dyDescent="0.2">
      <c r="A38" s="7" t="s">
        <v>1204</v>
      </c>
      <c r="B38" s="11">
        <v>220</v>
      </c>
      <c r="C38" s="18">
        <v>15</v>
      </c>
      <c r="D38" s="8">
        <v>0.9</v>
      </c>
      <c r="E38" s="8">
        <v>38</v>
      </c>
      <c r="F38" s="27">
        <v>2.2999999999999998</v>
      </c>
      <c r="G38" s="9">
        <v>37</v>
      </c>
      <c r="H38" s="9">
        <v>36</v>
      </c>
      <c r="I38" s="8">
        <v>2.8</v>
      </c>
      <c r="J38" s="26">
        <v>7981</v>
      </c>
      <c r="K38" s="29">
        <v>307.89999999999998</v>
      </c>
      <c r="L38" s="23">
        <v>0.5</v>
      </c>
      <c r="M38" s="24">
        <v>1.3</v>
      </c>
      <c r="N38" s="25"/>
      <c r="O38" s="26">
        <v>0</v>
      </c>
      <c r="P38" s="9">
        <v>0</v>
      </c>
      <c r="Q38" s="23">
        <v>0.01</v>
      </c>
      <c r="R38" s="23">
        <v>0.13</v>
      </c>
      <c r="S38" s="24">
        <v>1.7</v>
      </c>
      <c r="T38" s="11">
        <v>0</v>
      </c>
      <c r="U38" s="9">
        <v>100</v>
      </c>
    </row>
    <row r="39" spans="1:21" ht="15.6" customHeight="1" x14ac:dyDescent="0.2">
      <c r="A39" s="7" t="s">
        <v>1205</v>
      </c>
      <c r="B39" s="11">
        <v>110</v>
      </c>
      <c r="C39" s="18">
        <v>2</v>
      </c>
      <c r="D39" s="8">
        <v>0.4</v>
      </c>
      <c r="E39" s="8">
        <v>24.5</v>
      </c>
      <c r="F39" s="27">
        <v>0.9</v>
      </c>
      <c r="G39" s="9">
        <v>12</v>
      </c>
      <c r="H39" s="9">
        <v>18</v>
      </c>
      <c r="I39" s="8">
        <v>0.8</v>
      </c>
      <c r="J39" s="26">
        <v>890</v>
      </c>
      <c r="K39" s="29">
        <v>129.6</v>
      </c>
      <c r="L39" s="23">
        <v>0.18</v>
      </c>
      <c r="M39" s="24">
        <v>0.3</v>
      </c>
      <c r="N39" s="25"/>
      <c r="O39" s="26">
        <v>357</v>
      </c>
      <c r="P39" s="9">
        <v>570</v>
      </c>
      <c r="Q39" s="15">
        <v>0.09</v>
      </c>
      <c r="R39" s="23">
        <v>0.06</v>
      </c>
      <c r="S39" s="24">
        <v>1.7</v>
      </c>
      <c r="T39" s="11">
        <v>11</v>
      </c>
      <c r="U39" s="9">
        <v>100</v>
      </c>
    </row>
    <row r="40" spans="1:21" ht="15.6" customHeight="1" x14ac:dyDescent="0.2">
      <c r="A40" s="7" t="s">
        <v>1206</v>
      </c>
      <c r="B40" s="11">
        <v>110</v>
      </c>
      <c r="C40" s="18">
        <v>1.7</v>
      </c>
      <c r="D40" s="8">
        <v>1.3</v>
      </c>
      <c r="E40" s="8">
        <v>21.9</v>
      </c>
      <c r="F40" s="18">
        <v>2.6</v>
      </c>
      <c r="G40" s="9">
        <v>190</v>
      </c>
      <c r="H40" s="9">
        <v>45</v>
      </c>
      <c r="I40" s="8">
        <v>2.9</v>
      </c>
      <c r="J40" s="26">
        <v>597</v>
      </c>
      <c r="K40" s="29">
        <v>486.3</v>
      </c>
      <c r="L40" s="25"/>
      <c r="M40" s="25"/>
      <c r="N40" s="25"/>
      <c r="O40" s="26">
        <v>71</v>
      </c>
      <c r="P40" s="25"/>
      <c r="Q40" s="15">
        <v>0.3</v>
      </c>
      <c r="R40" s="15">
        <v>0.04</v>
      </c>
      <c r="S40" s="24">
        <v>1.1000000000000001</v>
      </c>
      <c r="T40" s="11">
        <v>0</v>
      </c>
      <c r="U40" s="9">
        <v>100</v>
      </c>
    </row>
    <row r="41" spans="1:21" ht="15.6" customHeight="1" x14ac:dyDescent="0.2">
      <c r="A41" s="7" t="s">
        <v>1207</v>
      </c>
      <c r="B41" s="11">
        <v>155</v>
      </c>
      <c r="C41" s="18">
        <v>22.3</v>
      </c>
      <c r="D41" s="8">
        <v>2.9</v>
      </c>
      <c r="E41" s="8">
        <v>9.9</v>
      </c>
      <c r="F41" s="18">
        <v>2.7</v>
      </c>
      <c r="G41" s="9">
        <v>3812</v>
      </c>
      <c r="H41" s="9">
        <v>726</v>
      </c>
      <c r="I41" s="8">
        <v>78.5</v>
      </c>
      <c r="J41" s="26">
        <v>1664</v>
      </c>
      <c r="K41" s="29">
        <v>821.4</v>
      </c>
      <c r="L41" s="23">
        <v>0.99</v>
      </c>
      <c r="M41" s="24">
        <v>2.4</v>
      </c>
      <c r="N41" s="25"/>
      <c r="O41" s="26">
        <v>0</v>
      </c>
      <c r="P41" s="9">
        <v>0</v>
      </c>
      <c r="Q41" s="15">
        <v>0.24</v>
      </c>
      <c r="R41" s="23">
        <v>0</v>
      </c>
      <c r="S41" s="24">
        <v>3.3</v>
      </c>
      <c r="T41" s="11">
        <v>0</v>
      </c>
      <c r="U41" s="9">
        <v>100</v>
      </c>
    </row>
    <row r="42" spans="1:21" ht="15.6" customHeight="1" x14ac:dyDescent="0.2">
      <c r="A42" s="7" t="s">
        <v>1208</v>
      </c>
      <c r="B42" s="11">
        <v>191</v>
      </c>
      <c r="C42" s="18">
        <v>33.1</v>
      </c>
      <c r="D42" s="8">
        <v>3.6</v>
      </c>
      <c r="E42" s="8">
        <v>6.6</v>
      </c>
      <c r="F42" s="27">
        <v>1.6</v>
      </c>
      <c r="G42" s="9">
        <v>2250</v>
      </c>
      <c r="H42" s="9">
        <v>1130</v>
      </c>
      <c r="I42" s="8">
        <v>22.9</v>
      </c>
      <c r="J42" s="9">
        <v>650</v>
      </c>
      <c r="K42" s="8">
        <v>1260</v>
      </c>
      <c r="L42" s="15">
        <v>2.9</v>
      </c>
      <c r="M42" s="10">
        <v>5</v>
      </c>
      <c r="N42" s="25"/>
      <c r="O42" s="26">
        <v>0</v>
      </c>
      <c r="P42" s="25"/>
      <c r="Q42" s="15">
        <v>3.74</v>
      </c>
      <c r="R42" s="15">
        <v>0.22</v>
      </c>
      <c r="S42" s="24">
        <v>2</v>
      </c>
      <c r="T42" s="25"/>
      <c r="U42" s="9">
        <v>100</v>
      </c>
    </row>
    <row r="43" spans="1:21" ht="15.6" customHeight="1" x14ac:dyDescent="0.2">
      <c r="A43" s="7" t="s">
        <v>1209</v>
      </c>
      <c r="B43" s="11">
        <v>174</v>
      </c>
      <c r="C43" s="18">
        <v>30</v>
      </c>
      <c r="D43" s="8">
        <v>3.5</v>
      </c>
      <c r="E43" s="8">
        <v>5.6</v>
      </c>
      <c r="F43" s="27">
        <v>2.2000000000000002</v>
      </c>
      <c r="G43" s="9">
        <v>100</v>
      </c>
      <c r="H43" s="9">
        <v>150</v>
      </c>
      <c r="I43" s="8">
        <v>3.1</v>
      </c>
      <c r="J43" s="26">
        <v>7850</v>
      </c>
      <c r="K43" s="29">
        <v>302.8</v>
      </c>
      <c r="L43" s="23">
        <v>0.49</v>
      </c>
      <c r="M43" s="24">
        <v>1.2</v>
      </c>
      <c r="N43" s="25"/>
      <c r="O43" s="26">
        <v>0</v>
      </c>
      <c r="P43" s="9">
        <v>0</v>
      </c>
      <c r="Q43" s="15">
        <v>0</v>
      </c>
      <c r="R43" s="23">
        <v>0.12</v>
      </c>
      <c r="S43" s="24">
        <v>1.7</v>
      </c>
      <c r="T43" s="11">
        <v>0</v>
      </c>
      <c r="U43" s="9">
        <v>100</v>
      </c>
    </row>
  </sheetData>
  <mergeCells count="6">
    <mergeCell ref="A5:U5"/>
    <mergeCell ref="A30:U3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"/>
  <sheetViews>
    <sheetView workbookViewId="0">
      <selection activeCell="G3" sqref="G1:G1048576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5" width="6.33203125" customWidth="1"/>
    <col min="6" max="6" width="6.6640625" customWidth="1"/>
    <col min="7" max="7" width="6.33203125" customWidth="1"/>
    <col min="8" max="8" width="6.6640625" customWidth="1"/>
    <col min="9" max="10" width="6.33203125" customWidth="1"/>
    <col min="11" max="11" width="8.1640625" customWidth="1"/>
    <col min="12" max="12" width="6.33203125" customWidth="1"/>
    <col min="13" max="13" width="6.6640625" customWidth="1"/>
    <col min="14" max="14" width="4.83203125" customWidth="1"/>
    <col min="15" max="15" width="6.33203125" customWidth="1"/>
    <col min="16" max="16" width="4.83203125" customWidth="1"/>
    <col min="17" max="17" width="6.6640625" customWidth="1"/>
    <col min="18" max="18" width="6.33203125" customWidth="1"/>
    <col min="19" max="20" width="4.83203125" customWidth="1"/>
    <col min="21" max="21" width="6.6640625" customWidth="1"/>
    <col min="22" max="22" width="6.332031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35"/>
      <c r="B4" s="68" t="s">
        <v>22</v>
      </c>
      <c r="C4" s="68" t="s">
        <v>21</v>
      </c>
      <c r="D4" s="68" t="s">
        <v>21</v>
      </c>
      <c r="E4" s="68" t="s">
        <v>21</v>
      </c>
      <c r="F4" s="67" t="s">
        <v>21</v>
      </c>
      <c r="G4" s="67" t="s">
        <v>23</v>
      </c>
      <c r="H4" s="69" t="s">
        <v>23</v>
      </c>
      <c r="I4" s="68" t="s">
        <v>23</v>
      </c>
      <c r="J4" s="69" t="s">
        <v>23</v>
      </c>
      <c r="K4" s="67" t="s">
        <v>23</v>
      </c>
      <c r="L4" s="68" t="s">
        <v>23</v>
      </c>
      <c r="M4" s="68" t="s">
        <v>23</v>
      </c>
      <c r="N4" s="67" t="s">
        <v>24</v>
      </c>
      <c r="O4" s="67" t="s">
        <v>24</v>
      </c>
      <c r="P4" s="70" t="s">
        <v>24</v>
      </c>
      <c r="Q4" s="68" t="s">
        <v>23</v>
      </c>
      <c r="R4" s="68" t="s">
        <v>23</v>
      </c>
      <c r="S4" s="67" t="s">
        <v>23</v>
      </c>
      <c r="T4" s="71" t="s">
        <v>23</v>
      </c>
      <c r="U4" s="136"/>
    </row>
    <row r="5" spans="1:22" ht="24" customHeight="1" x14ac:dyDescent="0.2">
      <c r="A5" s="72" t="s">
        <v>1210</v>
      </c>
      <c r="B5" s="73">
        <v>17</v>
      </c>
      <c r="C5" s="74">
        <v>0.2</v>
      </c>
      <c r="D5" s="74">
        <v>0.1</v>
      </c>
      <c r="E5" s="74">
        <v>3.8</v>
      </c>
      <c r="F5" s="75">
        <v>0</v>
      </c>
      <c r="G5" s="76">
        <v>15</v>
      </c>
      <c r="H5" s="77">
        <v>8</v>
      </c>
      <c r="I5" s="74">
        <v>0.2</v>
      </c>
      <c r="J5" s="78">
        <v>1</v>
      </c>
      <c r="K5" s="75">
        <v>149</v>
      </c>
      <c r="L5" s="79">
        <v>0.04</v>
      </c>
      <c r="M5" s="80">
        <v>0.1</v>
      </c>
      <c r="N5" s="76">
        <v>0</v>
      </c>
      <c r="O5" s="81">
        <v>0</v>
      </c>
      <c r="P5" s="82"/>
      <c r="Q5" s="79">
        <v>0</v>
      </c>
      <c r="R5" s="79">
        <v>0</v>
      </c>
      <c r="S5" s="75">
        <v>0</v>
      </c>
      <c r="T5" s="77">
        <v>1</v>
      </c>
      <c r="U5" s="73">
        <v>100</v>
      </c>
    </row>
  </sheetData>
  <mergeCells count="4">
    <mergeCell ref="A1:V1"/>
    <mergeCell ref="A2:A4"/>
    <mergeCell ref="B2:T2"/>
    <mergeCell ref="U2:U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58"/>
  <sheetViews>
    <sheetView workbookViewId="0">
      <selection activeCell="P23" sqref="P23"/>
    </sheetView>
  </sheetViews>
  <sheetFormatPr defaultRowHeight="12.75" x14ac:dyDescent="0.2"/>
  <cols>
    <col min="1" max="2" width="17.6640625" customWidth="1"/>
  </cols>
  <sheetData>
    <row r="1" spans="1:22" ht="12.75" customHeight="1" x14ac:dyDescent="0.2">
      <c r="C1" s="106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22" ht="22.5" x14ac:dyDescent="0.2">
      <c r="C2" s="107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14</v>
      </c>
      <c r="L2" s="1" t="s">
        <v>17</v>
      </c>
      <c r="M2" s="1" t="s">
        <v>20</v>
      </c>
    </row>
    <row r="3" spans="1:22" x14ac:dyDescent="0.2">
      <c r="C3" s="108"/>
      <c r="D3" s="3" t="s">
        <v>22</v>
      </c>
      <c r="E3" s="2" t="s">
        <v>21</v>
      </c>
      <c r="F3" s="2" t="s">
        <v>21</v>
      </c>
      <c r="G3" s="2" t="s">
        <v>21</v>
      </c>
      <c r="H3" s="2" t="s">
        <v>21</v>
      </c>
      <c r="I3" s="3" t="s">
        <v>23</v>
      </c>
      <c r="J3" s="3" t="s">
        <v>23</v>
      </c>
      <c r="K3" s="2" t="s">
        <v>24</v>
      </c>
      <c r="L3" s="3" t="s">
        <v>23</v>
      </c>
      <c r="M3" s="5" t="s">
        <v>23</v>
      </c>
    </row>
    <row r="4" spans="1:22" x14ac:dyDescent="0.2">
      <c r="A4" t="s">
        <v>1237</v>
      </c>
      <c r="B4" t="s">
        <v>1238</v>
      </c>
      <c r="C4" t="s">
        <v>1239</v>
      </c>
      <c r="D4" t="s">
        <v>1240</v>
      </c>
      <c r="E4" t="s">
        <v>1241</v>
      </c>
      <c r="F4" t="s">
        <v>1242</v>
      </c>
      <c r="G4" t="s">
        <v>1220</v>
      </c>
      <c r="H4" t="s">
        <v>1243</v>
      </c>
      <c r="I4" t="s">
        <v>1244</v>
      </c>
      <c r="J4" t="s">
        <v>1245</v>
      </c>
      <c r="K4" t="s">
        <v>1246</v>
      </c>
      <c r="L4" t="s">
        <v>1211</v>
      </c>
      <c r="M4" t="s">
        <v>1212</v>
      </c>
      <c r="N4" t="s">
        <v>1213</v>
      </c>
      <c r="O4" t="s">
        <v>1214</v>
      </c>
      <c r="P4" t="s">
        <v>1247</v>
      </c>
      <c r="Q4" t="s">
        <v>1215</v>
      </c>
      <c r="R4" t="s">
        <v>1216</v>
      </c>
      <c r="S4" t="s">
        <v>1248</v>
      </c>
      <c r="T4" t="s">
        <v>1217</v>
      </c>
      <c r="U4" t="s">
        <v>1218</v>
      </c>
      <c r="V4" t="s">
        <v>1249</v>
      </c>
    </row>
    <row r="5" spans="1:22" x14ac:dyDescent="0.2">
      <c r="A5" t="s">
        <v>1263</v>
      </c>
      <c r="B5" t="s">
        <v>1264</v>
      </c>
      <c r="C5">
        <v>100</v>
      </c>
      <c r="D5">
        <f>SEREALIA!B6*1</f>
        <v>0</v>
      </c>
      <c r="E5">
        <f>SEREALIA!C6*1</f>
        <v>0</v>
      </c>
      <c r="F5">
        <f>SEREALIA!D6*1</f>
        <v>0</v>
      </c>
      <c r="G5">
        <f>SEREALIA!E6*1</f>
        <v>0</v>
      </c>
      <c r="H5">
        <f>SEREALIA!F6*1</f>
        <v>0</v>
      </c>
      <c r="I5">
        <f>SEREALIA!G6*1</f>
        <v>0</v>
      </c>
      <c r="J5">
        <f>SEREALIA!H6*1</f>
        <v>0</v>
      </c>
      <c r="K5">
        <f>SEREALIA!I6*1</f>
        <v>0</v>
      </c>
      <c r="L5">
        <f>SEREALIA!J6*1</f>
        <v>0</v>
      </c>
      <c r="M5">
        <f>SEREALIA!K6*1</f>
        <v>0</v>
      </c>
      <c r="N5">
        <f>SEREALIA!L6*1</f>
        <v>0</v>
      </c>
      <c r="O5">
        <f>SEREALIA!M6*1</f>
        <v>0</v>
      </c>
      <c r="P5">
        <f>SEREALIA!N6*1</f>
        <v>0</v>
      </c>
      <c r="Q5">
        <f>SEREALIA!O6*1</f>
        <v>0</v>
      </c>
      <c r="R5">
        <f>SEREALIA!P6*1</f>
        <v>0</v>
      </c>
      <c r="S5">
        <f>SEREALIA!Q6*1</f>
        <v>0</v>
      </c>
      <c r="T5">
        <f>SEREALIA!R6*1</f>
        <v>0</v>
      </c>
      <c r="U5">
        <f>SEREALIA!S6*1</f>
        <v>0</v>
      </c>
      <c r="V5">
        <f>SEREALIA!T6*1</f>
        <v>0</v>
      </c>
    </row>
    <row r="6" spans="1:22" x14ac:dyDescent="0.2">
      <c r="B6" t="s">
        <v>1265</v>
      </c>
      <c r="C6">
        <v>150</v>
      </c>
      <c r="D6">
        <f>SEAFOOD!B88*1.5</f>
        <v>84</v>
      </c>
      <c r="E6">
        <f>SEAFOOD!C88*1.5</f>
        <v>17.100000000000001</v>
      </c>
      <c r="F6">
        <f>SEAFOOD!D88*1.5</f>
        <v>0.89999999999999991</v>
      </c>
      <c r="G6">
        <f>SEAFOOD!E88*1.5</f>
        <v>1.7999999999999998</v>
      </c>
      <c r="H6">
        <f>SEAFOOD!F88*1.5</f>
        <v>0</v>
      </c>
      <c r="I6">
        <f>SEAFOOD!G88*1.5</f>
        <v>45</v>
      </c>
      <c r="J6">
        <f>SEAFOOD!H88*1.5</f>
        <v>30</v>
      </c>
      <c r="K6">
        <f>SEAFOOD!I88*1.5</f>
        <v>0.44999999999999996</v>
      </c>
      <c r="L6">
        <f>SEAFOOD!J88*1.5</f>
        <v>285</v>
      </c>
      <c r="M6">
        <f>SEAFOOD!K88*1.5</f>
        <v>315</v>
      </c>
      <c r="N6">
        <f>SEAFOOD!L88*1.5</f>
        <v>0.60000000000000009</v>
      </c>
      <c r="O6">
        <f>SEAFOOD!M88*1.5</f>
        <v>1.2000000000000002</v>
      </c>
      <c r="P6">
        <f>SEAFOOD!N88*1.5</f>
        <v>0</v>
      </c>
      <c r="Q6">
        <f>SEAFOOD!O88*1.5</f>
        <v>0</v>
      </c>
      <c r="R6">
        <f>SEAFOOD!P88*1.5</f>
        <v>0</v>
      </c>
      <c r="S6">
        <f>SEAFOOD!Q88*1.5</f>
        <v>0.21000000000000002</v>
      </c>
      <c r="T6">
        <f>SEAFOOD!R88*1.5</f>
        <v>0</v>
      </c>
      <c r="U6">
        <f>SEAFOOD!S88*1.5</f>
        <v>0.15000000000000002</v>
      </c>
      <c r="V6">
        <f>SEAFOOD!T88*1.5</f>
        <v>0</v>
      </c>
    </row>
    <row r="7" spans="1:22" x14ac:dyDescent="0.2">
      <c r="B7" t="s">
        <v>1266</v>
      </c>
      <c r="C7">
        <v>100</v>
      </c>
      <c r="D7">
        <f>TELUR!B6*1</f>
        <v>174</v>
      </c>
      <c r="E7">
        <f>TELUR!C6*1</f>
        <v>10.8</v>
      </c>
      <c r="F7">
        <f>TELUR!D6*1</f>
        <v>14</v>
      </c>
      <c r="G7">
        <f>TELUR!E6*1</f>
        <v>1.2</v>
      </c>
      <c r="H7">
        <f>TELUR!F6*1</f>
        <v>0</v>
      </c>
      <c r="I7">
        <f>TELUR!G6*1</f>
        <v>68</v>
      </c>
      <c r="J7">
        <f>TELUR!H6*1</f>
        <v>268</v>
      </c>
      <c r="K7">
        <f>TELUR!I6*1</f>
        <v>4.9000000000000004</v>
      </c>
      <c r="L7">
        <f>TELUR!J6*1</f>
        <v>190</v>
      </c>
      <c r="M7">
        <f>TELUR!K6*1</f>
        <v>141</v>
      </c>
      <c r="N7">
        <f>TELUR!L6*1</f>
        <v>0.6</v>
      </c>
      <c r="O7">
        <f>TELUR!M6*1</f>
        <v>1.5</v>
      </c>
      <c r="P7">
        <f>TELUR!N6*1</f>
        <v>203</v>
      </c>
      <c r="Q7">
        <f>TELUR!O6*1</f>
        <v>23</v>
      </c>
      <c r="R7">
        <f>TELUR!P6*1</f>
        <v>125</v>
      </c>
      <c r="S7">
        <f>TELUR!Q6*1</f>
        <v>0.78</v>
      </c>
      <c r="T7">
        <f>TELUR!R6*1</f>
        <v>0.62</v>
      </c>
      <c r="U7">
        <f>TELUR!S6*1</f>
        <v>0.2</v>
      </c>
      <c r="V7">
        <f>TELUR!T6*1</f>
        <v>0</v>
      </c>
    </row>
    <row r="8" spans="1:22" x14ac:dyDescent="0.2">
      <c r="B8" t="s">
        <v>1267</v>
      </c>
      <c r="C8">
        <v>100</v>
      </c>
      <c r="D8">
        <f>KACANG!B118*1</f>
        <v>41</v>
      </c>
      <c r="E8">
        <f>KACANG!C118*1</f>
        <v>3.5</v>
      </c>
      <c r="F8">
        <f>KACANG!D118*1</f>
        <v>2.5</v>
      </c>
      <c r="G8">
        <f>KACANG!E118*1</f>
        <v>5</v>
      </c>
      <c r="H8">
        <f>KACANG!F118*1</f>
        <v>0.2</v>
      </c>
      <c r="I8">
        <f>KACANG!G118*1</f>
        <v>50</v>
      </c>
      <c r="J8">
        <f>KACANG!H118*1</f>
        <v>45</v>
      </c>
      <c r="K8">
        <f>KACANG!I118*1</f>
        <v>0.7</v>
      </c>
      <c r="L8">
        <f>KACANG!J118*1</f>
        <v>128</v>
      </c>
      <c r="M8">
        <f>KACANG!K118*1</f>
        <v>287.89999999999998</v>
      </c>
      <c r="N8">
        <f>KACANG!L118*1</f>
        <v>0.12</v>
      </c>
      <c r="O8">
        <f>KACANG!M118*1</f>
        <v>1</v>
      </c>
      <c r="P8">
        <f>KACANG!N118*1</f>
        <v>0</v>
      </c>
      <c r="Q8">
        <f>KACANG!O118*1</f>
        <v>0</v>
      </c>
      <c r="R8">
        <f>KACANG!P118*1</f>
        <v>200</v>
      </c>
      <c r="S8">
        <f>KACANG!Q118*1</f>
        <v>0.08</v>
      </c>
      <c r="T8">
        <f>KACANG!R118*1</f>
        <v>0.05</v>
      </c>
      <c r="U8">
        <f>KACANG!S118*1</f>
        <v>0.7</v>
      </c>
      <c r="V8">
        <f>KACANG!T118*1</f>
        <v>2</v>
      </c>
    </row>
    <row r="9" spans="1:22" x14ac:dyDescent="0.2">
      <c r="B9" t="s">
        <v>1268</v>
      </c>
      <c r="C9">
        <v>80</v>
      </c>
      <c r="D9">
        <f>SAYUR!B166*0.8</f>
        <v>19.200000000000003</v>
      </c>
      <c r="E9">
        <f>SAYUR!C166*0.8</f>
        <v>1.04</v>
      </c>
      <c r="F9">
        <f>SAYUR!D166*0.8</f>
        <v>0.4</v>
      </c>
      <c r="G9">
        <f>SAYUR!E166*0.8</f>
        <v>3.7600000000000002</v>
      </c>
      <c r="H9">
        <f>SAYUR!F166*0.8</f>
        <v>1.2000000000000002</v>
      </c>
      <c r="I9">
        <f>SAYUR!G166*0.8</f>
        <v>6.4</v>
      </c>
      <c r="J9">
        <f>SAYUR!H166*0.8</f>
        <v>61.6</v>
      </c>
      <c r="K9">
        <f>SAYUR!I166*0.8</f>
        <v>0.48</v>
      </c>
      <c r="L9">
        <f>SAYUR!J166*0.8</f>
        <v>8</v>
      </c>
      <c r="M9">
        <f>SAYUR!K166*0.8</f>
        <v>131.92000000000002</v>
      </c>
      <c r="N9">
        <f>SAYUR!L166*0.8</f>
        <v>0.11200000000000002</v>
      </c>
      <c r="O9">
        <f>SAYUR!M166*0.8</f>
        <v>0.16000000000000003</v>
      </c>
      <c r="P9">
        <f>SAYUR!N166*0.8</f>
        <v>0</v>
      </c>
      <c r="Q9">
        <f>SAYUR!O166*0.8</f>
        <v>460</v>
      </c>
      <c r="R9">
        <f>SAYUR!P166*0.8</f>
        <v>1666.4</v>
      </c>
      <c r="S9">
        <f>SAYUR!Q166*0.8</f>
        <v>4.8000000000000001E-2</v>
      </c>
      <c r="T9">
        <f>SAYUR!R166*0.8</f>
        <v>5.6000000000000008E-2</v>
      </c>
      <c r="U9">
        <f>SAYUR!S166*0.8</f>
        <v>0.32000000000000006</v>
      </c>
      <c r="V9">
        <f>SAYUR!T166*0.8</f>
        <v>27.200000000000003</v>
      </c>
    </row>
    <row r="10" spans="1:22" x14ac:dyDescent="0.2">
      <c r="B10" t="s">
        <v>1269</v>
      </c>
      <c r="C10">
        <v>90</v>
      </c>
      <c r="D10">
        <f>SAYUR!B39*0.9</f>
        <v>82.8</v>
      </c>
      <c r="E10">
        <f>SAYUR!C39*0.9</f>
        <v>3.6</v>
      </c>
      <c r="F10">
        <f>SAYUR!D39*0.9</f>
        <v>3.24</v>
      </c>
      <c r="G10">
        <f>SAYUR!E39*0.9</f>
        <v>9.81</v>
      </c>
      <c r="H10">
        <f>SAYUR!F39*0.9</f>
        <v>5.22</v>
      </c>
      <c r="I10">
        <f>SAYUR!G39*0.9</f>
        <v>126</v>
      </c>
      <c r="J10">
        <f>SAYUR!H39*0.9</f>
        <v>63</v>
      </c>
      <c r="K10">
        <f>SAYUR!I39*0.9</f>
        <v>1.4400000000000002</v>
      </c>
      <c r="L10">
        <f>SAYUR!J39*0.9</f>
        <v>63</v>
      </c>
      <c r="M10">
        <f>SAYUR!K39*0.9</f>
        <v>81</v>
      </c>
      <c r="N10">
        <f>SAYUR!L39*0.9</f>
        <v>0.27</v>
      </c>
      <c r="O10">
        <f>SAYUR!M39*0.9</f>
        <v>0.9900000000000001</v>
      </c>
      <c r="P10">
        <f>SAYUR!N39*0.9</f>
        <v>0</v>
      </c>
      <c r="Q10">
        <f>SAYUR!O39*0.9</f>
        <v>8999.1</v>
      </c>
      <c r="R10">
        <f>SAYUR!P39*0.9</f>
        <v>0</v>
      </c>
      <c r="S10">
        <f>SAYUR!Q39*0.9</f>
        <v>9.0000000000000011E-2</v>
      </c>
      <c r="T10">
        <f>SAYUR!R39*0.9</f>
        <v>0.18000000000000002</v>
      </c>
      <c r="U10">
        <f>SAYUR!S39*0.9</f>
        <v>9.0000000000000011E-2</v>
      </c>
      <c r="V10">
        <f>SAYUR!T39*0.9</f>
        <v>66.600000000000009</v>
      </c>
    </row>
    <row r="11" spans="1:22" x14ac:dyDescent="0.2">
      <c r="B11" t="s">
        <v>1270</v>
      </c>
      <c r="C11">
        <v>70</v>
      </c>
      <c r="D11">
        <f>SAYUR!B170*0.7</f>
        <v>23.799999999999997</v>
      </c>
      <c r="E11">
        <f>SAYUR!C170*0.7</f>
        <v>1.68</v>
      </c>
      <c r="F11">
        <f>SAYUR!D170*0.7</f>
        <v>0.21</v>
      </c>
      <c r="G11">
        <f>SAYUR!E170*0.7</f>
        <v>3.8499999999999996</v>
      </c>
      <c r="H11">
        <f>SAYUR!F170*0.7</f>
        <v>1.54</v>
      </c>
      <c r="I11">
        <f>SAYUR!G170*0.7</f>
        <v>62.3</v>
      </c>
      <c r="J11">
        <f>SAYUR!H170*0.7</f>
        <v>55.3</v>
      </c>
      <c r="K11">
        <f>SAYUR!I170*0.7</f>
        <v>0.90999999999999992</v>
      </c>
      <c r="L11">
        <f>SAYUR!J170*0.7</f>
        <v>5.6</v>
      </c>
      <c r="M11">
        <f>SAYUR!K170*0.7</f>
        <v>386.4</v>
      </c>
      <c r="N11">
        <f>SAYUR!L170*0.7</f>
        <v>0.13999999999999999</v>
      </c>
      <c r="O11">
        <f>SAYUR!M170*0.7</f>
        <v>1.3299999999999998</v>
      </c>
      <c r="P11">
        <f>SAYUR!N170*0.7</f>
        <v>0</v>
      </c>
      <c r="Q11">
        <f>SAYUR!O170*0.7</f>
        <v>9.7999999999999989</v>
      </c>
      <c r="R11">
        <f>SAYUR!P170*0.7</f>
        <v>0</v>
      </c>
      <c r="S11">
        <f>SAYUR!Q170*0.7</f>
        <v>0.13999999999999999</v>
      </c>
      <c r="T11">
        <f>SAYUR!R170*0.7</f>
        <v>0</v>
      </c>
      <c r="U11">
        <f>SAYUR!S170*0.7</f>
        <v>0</v>
      </c>
      <c r="V11">
        <f>SAYUR!T170*0.7</f>
        <v>6.3</v>
      </c>
    </row>
    <row r="12" spans="1:22" x14ac:dyDescent="0.2">
      <c r="A12" s="114" t="s">
        <v>1271</v>
      </c>
      <c r="B12" s="114"/>
      <c r="C12" s="114"/>
      <c r="D12" s="88">
        <f>SUM(D5:D11)</f>
        <v>424.8</v>
      </c>
      <c r="E12" s="88">
        <f t="shared" ref="E12:V12" si="0">SUM(E5:E11)</f>
        <v>37.720000000000006</v>
      </c>
      <c r="F12" s="88">
        <f t="shared" si="0"/>
        <v>21.25</v>
      </c>
      <c r="G12" s="88">
        <f t="shared" si="0"/>
        <v>25.42</v>
      </c>
      <c r="H12" s="88">
        <f t="shared" si="0"/>
        <v>8.16</v>
      </c>
      <c r="I12" s="88">
        <f t="shared" si="0"/>
        <v>357.7</v>
      </c>
      <c r="J12" s="88">
        <f t="shared" si="0"/>
        <v>522.9</v>
      </c>
      <c r="K12" s="88">
        <f t="shared" si="0"/>
        <v>8.8800000000000008</v>
      </c>
      <c r="L12" s="88">
        <f t="shared" si="0"/>
        <v>679.6</v>
      </c>
      <c r="M12" s="88">
        <f t="shared" si="0"/>
        <v>1343.2199999999998</v>
      </c>
      <c r="N12" s="88">
        <f t="shared" si="0"/>
        <v>1.8420000000000003</v>
      </c>
      <c r="O12" s="88">
        <f t="shared" si="0"/>
        <v>6.1800000000000006</v>
      </c>
      <c r="P12" s="88">
        <f t="shared" si="0"/>
        <v>203</v>
      </c>
      <c r="Q12" s="88">
        <f t="shared" si="0"/>
        <v>9491.9</v>
      </c>
      <c r="R12" s="88">
        <f t="shared" si="0"/>
        <v>1991.4</v>
      </c>
      <c r="S12" s="88">
        <f t="shared" si="0"/>
        <v>1.3480000000000001</v>
      </c>
      <c r="T12" s="88">
        <f t="shared" si="0"/>
        <v>0.90600000000000014</v>
      </c>
      <c r="U12" s="88">
        <f t="shared" si="0"/>
        <v>1.4600000000000002</v>
      </c>
      <c r="V12" s="88">
        <f t="shared" si="0"/>
        <v>102.10000000000001</v>
      </c>
    </row>
    <row r="13" spans="1:22" x14ac:dyDescent="0.2">
      <c r="A13" s="114" t="s">
        <v>1272</v>
      </c>
      <c r="B13" s="114"/>
      <c r="C13" s="114"/>
      <c r="D13" s="88">
        <f>D12/6</f>
        <v>70.8</v>
      </c>
      <c r="E13" s="88">
        <f t="shared" ref="E13:V13" si="1">E12/6</f>
        <v>6.286666666666668</v>
      </c>
      <c r="F13" s="88">
        <f t="shared" si="1"/>
        <v>3.5416666666666665</v>
      </c>
      <c r="G13" s="88">
        <f t="shared" si="1"/>
        <v>4.2366666666666672</v>
      </c>
      <c r="H13" s="88">
        <f t="shared" si="1"/>
        <v>1.36</v>
      </c>
      <c r="I13" s="88">
        <f t="shared" si="1"/>
        <v>59.616666666666667</v>
      </c>
      <c r="J13" s="88">
        <f t="shared" si="1"/>
        <v>87.149999999999991</v>
      </c>
      <c r="K13" s="88">
        <f t="shared" si="1"/>
        <v>1.4800000000000002</v>
      </c>
      <c r="L13" s="88">
        <f t="shared" si="1"/>
        <v>113.26666666666667</v>
      </c>
      <c r="M13" s="88">
        <f t="shared" si="1"/>
        <v>223.86999999999998</v>
      </c>
      <c r="N13" s="88">
        <f t="shared" si="1"/>
        <v>0.30700000000000005</v>
      </c>
      <c r="O13" s="88">
        <f t="shared" si="1"/>
        <v>1.03</v>
      </c>
      <c r="P13" s="88">
        <f t="shared" si="1"/>
        <v>33.833333333333336</v>
      </c>
      <c r="Q13" s="88">
        <f t="shared" si="1"/>
        <v>1581.9833333333333</v>
      </c>
      <c r="R13" s="88">
        <f t="shared" si="1"/>
        <v>331.90000000000003</v>
      </c>
      <c r="S13" s="88">
        <f t="shared" si="1"/>
        <v>0.22466666666666668</v>
      </c>
      <c r="T13" s="88">
        <f t="shared" si="1"/>
        <v>0.15100000000000002</v>
      </c>
      <c r="U13" s="88">
        <f t="shared" si="1"/>
        <v>0.24333333333333337</v>
      </c>
      <c r="V13" s="88">
        <f t="shared" si="1"/>
        <v>17.016666666666669</v>
      </c>
    </row>
    <row r="15" spans="1:22" x14ac:dyDescent="0.2">
      <c r="A15" t="s">
        <v>1237</v>
      </c>
      <c r="B15" t="s">
        <v>1238</v>
      </c>
      <c r="C15" t="s">
        <v>1239</v>
      </c>
      <c r="D15" t="s">
        <v>1240</v>
      </c>
      <c r="E15" t="s">
        <v>1241</v>
      </c>
      <c r="F15" t="s">
        <v>1242</v>
      </c>
      <c r="G15" t="s">
        <v>1220</v>
      </c>
      <c r="H15" t="s">
        <v>1243</v>
      </c>
      <c r="I15" t="s">
        <v>1244</v>
      </c>
      <c r="J15" t="s">
        <v>1245</v>
      </c>
      <c r="K15" t="s">
        <v>1246</v>
      </c>
      <c r="L15" t="s">
        <v>1211</v>
      </c>
      <c r="M15" t="s">
        <v>1212</v>
      </c>
      <c r="N15" t="s">
        <v>1213</v>
      </c>
      <c r="O15" t="s">
        <v>1214</v>
      </c>
      <c r="P15" t="s">
        <v>1247</v>
      </c>
      <c r="Q15" t="s">
        <v>1215</v>
      </c>
      <c r="R15" t="s">
        <v>1216</v>
      </c>
      <c r="S15" t="s">
        <v>1248</v>
      </c>
      <c r="T15" t="s">
        <v>1217</v>
      </c>
      <c r="U15" t="s">
        <v>1218</v>
      </c>
      <c r="V15" t="s">
        <v>1249</v>
      </c>
    </row>
    <row r="16" spans="1:22" x14ac:dyDescent="0.2">
      <c r="A16" s="89" t="s">
        <v>1274</v>
      </c>
      <c r="B16" s="89" t="s">
        <v>1273</v>
      </c>
      <c r="C16">
        <v>100</v>
      </c>
      <c r="D16">
        <f>BUAH!B43*1</f>
        <v>39</v>
      </c>
      <c r="E16">
        <f>BUAH!C43*1</f>
        <v>0.3</v>
      </c>
      <c r="F16">
        <f>BUAH!D43*1</f>
        <v>0.3</v>
      </c>
      <c r="G16">
        <f>BUAH!E43*1</f>
        <v>8.9</v>
      </c>
      <c r="H16">
        <f>BUAH!F43*1</f>
        <v>2.2999999999999998</v>
      </c>
      <c r="I16">
        <f>BUAH!G43*1</f>
        <v>42</v>
      </c>
      <c r="J16">
        <f>BUAH!H43*1</f>
        <v>85</v>
      </c>
      <c r="K16">
        <f>BUAH!I43*1</f>
        <v>0.5</v>
      </c>
      <c r="L16">
        <f>BUAH!J43*1</f>
        <v>3</v>
      </c>
      <c r="M16">
        <f>BUAH!K43*1</f>
        <v>82</v>
      </c>
      <c r="N16">
        <f>BUAH!L43*1</f>
        <v>0.3</v>
      </c>
      <c r="O16">
        <f>BUAH!M43*1</f>
        <v>0.1</v>
      </c>
      <c r="P16">
        <f>BUAH!N43*1</f>
        <v>0</v>
      </c>
      <c r="Q16">
        <f>BUAH!O43*1</f>
        <v>1</v>
      </c>
      <c r="R16">
        <f>BUAH!P43*1</f>
        <v>0.3</v>
      </c>
      <c r="S16">
        <f>BUAH!Q43*1</f>
        <v>0.02</v>
      </c>
      <c r="T16">
        <f>BUAH!R43*1</f>
        <v>0.1</v>
      </c>
      <c r="U16">
        <f>BUAH!S43*1</f>
        <v>0</v>
      </c>
      <c r="V16">
        <f>BUAH!T43*1</f>
        <v>30</v>
      </c>
    </row>
    <row r="17" spans="1:22" x14ac:dyDescent="0.2">
      <c r="A17" t="s">
        <v>1275</v>
      </c>
      <c r="B17" s="89" t="s">
        <v>1277</v>
      </c>
      <c r="C17">
        <v>100</v>
      </c>
      <c r="D17">
        <f>BUAH!B109*1</f>
        <v>92</v>
      </c>
      <c r="E17">
        <f>BUAH!C109*1</f>
        <v>0.5</v>
      </c>
      <c r="F17">
        <f>BUAH!D109*1</f>
        <v>1.1000000000000001</v>
      </c>
      <c r="G17">
        <f>BUAH!E109*1</f>
        <v>22.4</v>
      </c>
      <c r="H17">
        <f>BUAH!F109*1</f>
        <v>9.5</v>
      </c>
      <c r="I17">
        <f>BUAH!G109*1</f>
        <v>25</v>
      </c>
      <c r="J17">
        <f>BUAH!H109*1</f>
        <v>12</v>
      </c>
      <c r="K17">
        <f>BUAH!I109*1</f>
        <v>1</v>
      </c>
      <c r="L17">
        <f>BUAH!J109*1</f>
        <v>26</v>
      </c>
      <c r="M17">
        <f>BUAH!K109*1</f>
        <v>110.2</v>
      </c>
      <c r="N17">
        <f>BUAH!L109*1</f>
        <v>0</v>
      </c>
      <c r="O17">
        <f>BUAH!M109*1</f>
        <v>0.1</v>
      </c>
      <c r="P17">
        <f>BUAH!N109*1</f>
        <v>0</v>
      </c>
      <c r="Q17">
        <f>BUAH!O109*1</f>
        <v>111</v>
      </c>
      <c r="R17">
        <f>BUAH!P109*1</f>
        <v>60</v>
      </c>
      <c r="S17">
        <f>BUAH!Q109*1</f>
        <v>0.01</v>
      </c>
      <c r="T17">
        <f>BUAH!R109*1</f>
        <v>0.04</v>
      </c>
      <c r="U17">
        <f>BUAH!S109*1</f>
        <v>1.4</v>
      </c>
      <c r="V17">
        <f>BUAH!T109*1</f>
        <v>21</v>
      </c>
    </row>
    <row r="18" spans="1:22" x14ac:dyDescent="0.2">
      <c r="A18" s="89" t="s">
        <v>1276</v>
      </c>
      <c r="B18" s="89" t="s">
        <v>1278</v>
      </c>
      <c r="C18">
        <v>100</v>
      </c>
      <c r="D18">
        <f>SUSU!B21*1</f>
        <v>359</v>
      </c>
      <c r="E18">
        <f>SUSU!C21*1</f>
        <v>35.6</v>
      </c>
      <c r="F18">
        <f>SUSU!D21*1</f>
        <v>1</v>
      </c>
      <c r="G18">
        <f>SUSU!E21*1</f>
        <v>52</v>
      </c>
      <c r="H18">
        <f>SUSU!F21*1</f>
        <v>0</v>
      </c>
      <c r="I18">
        <f>SUSU!G21*1</f>
        <v>1300</v>
      </c>
      <c r="J18">
        <f>SUSU!H21*1</f>
        <v>1030</v>
      </c>
      <c r="K18">
        <f>SUSU!I21*1</f>
        <v>0.6</v>
      </c>
      <c r="L18">
        <f>SUSU!J21*1</f>
        <v>470</v>
      </c>
      <c r="M18">
        <f>SUSU!K21*1</f>
        <v>1745</v>
      </c>
      <c r="N18">
        <f>SUSU!L21*1</f>
        <v>0.04</v>
      </c>
      <c r="O18">
        <f>SUSU!M21*1</f>
        <v>4.0999999999999996</v>
      </c>
      <c r="P18">
        <f>SUSU!N21*1</f>
        <v>0</v>
      </c>
      <c r="Q18">
        <f>SUSU!O21*1</f>
        <v>10</v>
      </c>
      <c r="R18">
        <f>SUSU!P21*1</f>
        <v>0</v>
      </c>
      <c r="S18">
        <f>SUSU!Q21*1</f>
        <v>0.35</v>
      </c>
      <c r="T18">
        <f>SUSU!R21*1</f>
        <v>1.05</v>
      </c>
      <c r="U18">
        <f>SUSU!S21*1</f>
        <v>1.2</v>
      </c>
      <c r="V18">
        <f>SUSU!T21*1</f>
        <v>7</v>
      </c>
    </row>
    <row r="19" spans="1:22" x14ac:dyDescent="0.2">
      <c r="A19" s="114" t="s">
        <v>1234</v>
      </c>
      <c r="B19" s="114"/>
      <c r="C19" s="114"/>
      <c r="D19" s="88">
        <f>D18+D17+D16+D12</f>
        <v>914.8</v>
      </c>
      <c r="E19" s="88">
        <f t="shared" ref="E19:V19" si="2">E18+E17+E16+E12</f>
        <v>74.12</v>
      </c>
      <c r="F19" s="88">
        <f t="shared" si="2"/>
        <v>23.65</v>
      </c>
      <c r="G19" s="88">
        <f t="shared" si="2"/>
        <v>108.72000000000001</v>
      </c>
      <c r="H19" s="88">
        <f t="shared" si="2"/>
        <v>19.96</v>
      </c>
      <c r="I19" s="88">
        <f t="shared" si="2"/>
        <v>1724.7</v>
      </c>
      <c r="J19" s="88">
        <f t="shared" si="2"/>
        <v>1649.9</v>
      </c>
      <c r="K19" s="88">
        <f t="shared" si="2"/>
        <v>10.98</v>
      </c>
      <c r="L19" s="88">
        <f t="shared" si="2"/>
        <v>1178.5999999999999</v>
      </c>
      <c r="M19" s="88">
        <f t="shared" si="2"/>
        <v>3280.42</v>
      </c>
      <c r="N19" s="88">
        <f t="shared" si="2"/>
        <v>2.1820000000000004</v>
      </c>
      <c r="O19" s="88">
        <f t="shared" si="2"/>
        <v>10.48</v>
      </c>
      <c r="P19" s="88">
        <f t="shared" si="2"/>
        <v>203</v>
      </c>
      <c r="Q19" s="88">
        <f t="shared" si="2"/>
        <v>9613.9</v>
      </c>
      <c r="R19" s="88">
        <f t="shared" si="2"/>
        <v>2051.7000000000003</v>
      </c>
      <c r="S19" s="88">
        <f t="shared" si="2"/>
        <v>1.7280000000000002</v>
      </c>
      <c r="T19" s="88">
        <f t="shared" si="2"/>
        <v>2.0960000000000001</v>
      </c>
      <c r="U19" s="88">
        <f t="shared" si="2"/>
        <v>4.0599999999999996</v>
      </c>
      <c r="V19" s="88">
        <f t="shared" si="2"/>
        <v>160.10000000000002</v>
      </c>
    </row>
    <row r="20" spans="1:22" x14ac:dyDescent="0.2">
      <c r="A20" s="90"/>
      <c r="B20" s="90"/>
      <c r="C20" s="90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">
      <c r="A21" s="89" t="s">
        <v>1219</v>
      </c>
      <c r="B21" s="89" t="s">
        <v>1221</v>
      </c>
      <c r="C21" s="89">
        <v>50</v>
      </c>
      <c r="D21">
        <f>SEREALIA!B19*0.5</f>
        <v>176</v>
      </c>
      <c r="E21">
        <f>SEREALIA!C19*0.5</f>
        <v>3.65</v>
      </c>
      <c r="F21">
        <f>SEREALIA!D19*0.5</f>
        <v>0.45</v>
      </c>
      <c r="G21">
        <f>SEREALIA!E19*0.5</f>
        <v>38.1</v>
      </c>
      <c r="H21">
        <f>SEREALIA!F19*0.5</f>
        <v>0.4</v>
      </c>
      <c r="I21">
        <f>SEREALIA!G19*0.5</f>
        <v>7.5</v>
      </c>
      <c r="J21">
        <f>SEREALIA!I19*0.5</f>
        <v>2.1</v>
      </c>
      <c r="K21">
        <f>SEREALIA!N19*0.5</f>
        <v>0</v>
      </c>
      <c r="L21">
        <f>SEREALIA!Q19*0.5</f>
        <v>0.17</v>
      </c>
      <c r="M21">
        <f>SEREALIA!T19*0.5</f>
        <v>0</v>
      </c>
    </row>
    <row r="22" spans="1:22" x14ac:dyDescent="0.2">
      <c r="A22" s="89" t="s">
        <v>1255</v>
      </c>
      <c r="B22" s="89" t="s">
        <v>1256</v>
      </c>
      <c r="C22" s="89">
        <v>50</v>
      </c>
      <c r="D22">
        <f>SEAFOOD!B24*0.5</f>
        <v>53.5</v>
      </c>
      <c r="E22">
        <f>SEAFOOD!C24*0.5</f>
        <v>9.8000000000000007</v>
      </c>
      <c r="F22">
        <f>SEAFOOD!D24*0.5</f>
        <v>0.35</v>
      </c>
      <c r="G22">
        <f>SEAFOOD!E24*0.5</f>
        <v>2.75</v>
      </c>
      <c r="H22">
        <f>SEAFOOD!F24*0.5</f>
        <v>0</v>
      </c>
      <c r="I22">
        <f>SEAFOOD!G24*0.5</f>
        <v>11.5</v>
      </c>
      <c r="J22">
        <f>SEAFOOD!I24*0.5</f>
        <v>1.45</v>
      </c>
      <c r="K22">
        <f>SEAFOOD!N24*0.5</f>
        <v>193</v>
      </c>
      <c r="L22">
        <f>SEAFOOD!Q24*0.5</f>
        <v>8.5000000000000006E-2</v>
      </c>
      <c r="M22">
        <f>SEAFOOD!T24*0.5</f>
        <v>0</v>
      </c>
    </row>
    <row r="23" spans="1:22" x14ac:dyDescent="0.2">
      <c r="A23" s="89"/>
      <c r="B23" s="89" t="s">
        <v>1223</v>
      </c>
      <c r="C23" s="89">
        <v>30</v>
      </c>
      <c r="D23">
        <f>KACANG!B135*0.3</f>
        <v>60.3</v>
      </c>
      <c r="E23">
        <f>KACANG!C135*0.3</f>
        <v>6.24</v>
      </c>
      <c r="F23">
        <f>KACANG!D135*0.3</f>
        <v>2.64</v>
      </c>
      <c r="G23">
        <f>KACANG!E135*0.3</f>
        <v>4.05</v>
      </c>
      <c r="H23">
        <f>KACANG!F135*0.3</f>
        <v>0.42</v>
      </c>
      <c r="I23">
        <f>KACANG!G135*0.3</f>
        <v>46.5</v>
      </c>
      <c r="J23">
        <f>KACANG!I135*0.3</f>
        <v>1.2</v>
      </c>
      <c r="K23">
        <f>KACANG!N135*0.3</f>
        <v>0</v>
      </c>
      <c r="L23">
        <f>KACANG!Q135*0.3</f>
        <v>5.6999999999999995E-2</v>
      </c>
      <c r="M23">
        <f>KACANG!T135*0.3</f>
        <v>0</v>
      </c>
    </row>
    <row r="24" spans="1:22" x14ac:dyDescent="0.2">
      <c r="A24" s="89"/>
      <c r="B24" s="89" t="s">
        <v>1254</v>
      </c>
      <c r="C24" s="89">
        <v>10</v>
      </c>
      <c r="D24">
        <f>BUMBU!B35*0.1</f>
        <v>7.1000000000000005</v>
      </c>
      <c r="E24">
        <f>BUMBU!C35*0.1</f>
        <v>0.57000000000000006</v>
      </c>
      <c r="F24">
        <f>BUMBU!D35*0.1</f>
        <v>0.13</v>
      </c>
      <c r="G24">
        <f>BUMBU!E35*0.1</f>
        <v>0.9</v>
      </c>
      <c r="H24">
        <f>BUMBU!F35*0.1</f>
        <v>0</v>
      </c>
      <c r="I24">
        <f>BUMBU!G35*0.1</f>
        <v>12.3</v>
      </c>
      <c r="J24">
        <f>BUMBU!I35*0.1</f>
        <v>0.57000000000000006</v>
      </c>
      <c r="K24">
        <f>BUMBU!N35*0.1</f>
        <v>0</v>
      </c>
      <c r="L24">
        <f>BUMBU!Q35*0.1</f>
        <v>0</v>
      </c>
      <c r="M24">
        <f>BUMBU!T35*0.1</f>
        <v>0</v>
      </c>
    </row>
    <row r="25" spans="1:22" x14ac:dyDescent="0.2">
      <c r="A25" s="89"/>
      <c r="B25" s="89" t="s">
        <v>1230</v>
      </c>
      <c r="C25" s="89">
        <v>5</v>
      </c>
      <c r="D25">
        <f>LAMAK!B21*0.05</f>
        <v>36</v>
      </c>
      <c r="E25">
        <f>LAMAK!C21*0.05</f>
        <v>0.03</v>
      </c>
      <c r="F25">
        <f>LAMAK!D21*0.05</f>
        <v>4.05</v>
      </c>
      <c r="G25">
        <f>LAMAK!E21*0.05</f>
        <v>2.0000000000000004E-2</v>
      </c>
      <c r="H25">
        <f>LAMAK!F21*0.05</f>
        <v>0</v>
      </c>
      <c r="I25">
        <f>LAMAK!G21*0.05</f>
        <v>1</v>
      </c>
      <c r="J25">
        <f>LAMAK!I21*0.05</f>
        <v>0</v>
      </c>
      <c r="K25">
        <f>LAMAK!N21*0.05</f>
        <v>30.3</v>
      </c>
      <c r="L25">
        <f>LAMAK!Q21*0.05</f>
        <v>0</v>
      </c>
      <c r="M25">
        <f>LAMAK!T21*0.05</f>
        <v>0</v>
      </c>
    </row>
    <row r="26" spans="1:22" x14ac:dyDescent="0.2">
      <c r="A26" s="89" t="s">
        <v>1250</v>
      </c>
      <c r="B26" s="89" t="s">
        <v>1222</v>
      </c>
      <c r="C26">
        <v>25</v>
      </c>
      <c r="D26">
        <f>SAYUR!B60*0.25</f>
        <v>26</v>
      </c>
      <c r="E26">
        <f>SAYUR!C60*0.25</f>
        <v>1.25</v>
      </c>
      <c r="F26">
        <f>SAYUR!D60*0.25</f>
        <v>0.32500000000000001</v>
      </c>
      <c r="G26">
        <f>SAYUR!E60*0.25</f>
        <v>5.3250000000000002</v>
      </c>
      <c r="H26">
        <f>SAYUR!F60*0.25</f>
        <v>2.5750000000000002</v>
      </c>
      <c r="I26">
        <f>SAYUR!G60*0.25</f>
        <v>54.75</v>
      </c>
      <c r="J26">
        <f>SAYUR!I60*0.25</f>
        <v>1.05</v>
      </c>
      <c r="K26">
        <f>SAYUR!N60*0.25</f>
        <v>0</v>
      </c>
      <c r="L26">
        <f>SAYUR!Q60*0.25</f>
        <v>2.2499999999999999E-2</v>
      </c>
      <c r="M26">
        <f>SAYUR!T60*0.25</f>
        <v>45.5</v>
      </c>
    </row>
    <row r="27" spans="1:22" x14ac:dyDescent="0.2">
      <c r="B27" s="89" t="s">
        <v>1251</v>
      </c>
      <c r="C27">
        <v>10</v>
      </c>
      <c r="D27">
        <f>SAYUR!B133*0.1</f>
        <v>6.6000000000000005</v>
      </c>
      <c r="E27">
        <f>SAYUR!C133*0.2</f>
        <v>1</v>
      </c>
      <c r="F27">
        <f>SAYUR!D133*0.2</f>
        <v>0.13999999999999999</v>
      </c>
      <c r="G27">
        <f>SAYUR!E133*0.2</f>
        <v>2.66</v>
      </c>
      <c r="H27">
        <f>SAYUR!F133*0.2</f>
        <v>0</v>
      </c>
      <c r="I27">
        <f>SAYUR!G133*0.2</f>
        <v>32.6</v>
      </c>
      <c r="J27">
        <f>SAYUR!I133*0.2</f>
        <v>0.55999999999999994</v>
      </c>
      <c r="K27">
        <f>SAYUR!N133*0.2</f>
        <v>0</v>
      </c>
      <c r="L27">
        <f>SAYUR!Q133*0.2</f>
        <v>2.0000000000000004E-2</v>
      </c>
      <c r="M27">
        <f>SAYUR!T133*0.2</f>
        <v>20</v>
      </c>
    </row>
    <row r="28" spans="1:22" x14ac:dyDescent="0.2">
      <c r="B28" s="89" t="s">
        <v>1235</v>
      </c>
      <c r="C28">
        <v>25</v>
      </c>
      <c r="D28">
        <f>SAYUR!B102*0.25</f>
        <v>7.75</v>
      </c>
      <c r="E28">
        <f>SAYUR!C102*0.25</f>
        <v>0.57499999999999996</v>
      </c>
      <c r="F28">
        <f>SAYUR!D102*0.25</f>
        <v>2.5000000000000001E-2</v>
      </c>
      <c r="G28">
        <f>SAYUR!E102*0.25</f>
        <v>1.325</v>
      </c>
      <c r="H28">
        <f>SAYUR!F102*0.25</f>
        <v>0.67500000000000004</v>
      </c>
      <c r="I28">
        <f>SAYUR!G102*0.25</f>
        <v>15</v>
      </c>
      <c r="J28">
        <f>SAYUR!I102*0.25</f>
        <v>0.15</v>
      </c>
      <c r="K28">
        <f>SAYUR!N102*0.25</f>
        <v>0</v>
      </c>
      <c r="L28">
        <f>SAYUR!Q102*0.25</f>
        <v>0.17499999999999999</v>
      </c>
      <c r="M28">
        <f>SAYUR!T102*0.25</f>
        <v>11.5</v>
      </c>
    </row>
    <row r="29" spans="1:22" x14ac:dyDescent="0.2">
      <c r="B29" s="89" t="s">
        <v>1252</v>
      </c>
      <c r="C29">
        <v>10</v>
      </c>
      <c r="D29">
        <f>KACANG!B37*0.1</f>
        <v>52.5</v>
      </c>
      <c r="E29">
        <f>KACANG!C37*0.1</f>
        <v>2.79</v>
      </c>
      <c r="F29">
        <f>KACANG!D37*0.1</f>
        <v>4.2700000000000005</v>
      </c>
      <c r="G29">
        <f>KACANG!E37*0.1</f>
        <v>1.74</v>
      </c>
      <c r="H29">
        <f>KACANG!F37*0.1</f>
        <v>0.24</v>
      </c>
      <c r="I29">
        <f>KACANG!G37*0.1</f>
        <v>31.6</v>
      </c>
      <c r="J29">
        <f>KACANG!I37*0.1</f>
        <v>0.57000000000000006</v>
      </c>
      <c r="K29">
        <f>KACANG!N37*0.1</f>
        <v>0</v>
      </c>
      <c r="L29">
        <f>KACANG!Q37*0.1</f>
        <v>4.4000000000000004E-2</v>
      </c>
      <c r="M29">
        <f>KACANG!T37*0.1</f>
        <v>0</v>
      </c>
    </row>
    <row r="30" spans="1:22" x14ac:dyDescent="0.2">
      <c r="B30" s="89" t="s">
        <v>1253</v>
      </c>
      <c r="C30">
        <v>30</v>
      </c>
      <c r="D30">
        <f>SEREALIA!B21*0.3</f>
        <v>44.1</v>
      </c>
      <c r="E30">
        <f>SEREALIA!C21*0.3</f>
        <v>1.5299999999999998</v>
      </c>
      <c r="F30">
        <f>SEREALIA!D21*0.3</f>
        <v>0.21</v>
      </c>
      <c r="G30">
        <f>SEREALIA!E21*0.3</f>
        <v>9.4499999999999993</v>
      </c>
      <c r="H30">
        <f>SEREALIA!F21*0.3</f>
        <v>0.39</v>
      </c>
      <c r="I30">
        <f>SEREALIA!G21*0.3</f>
        <v>1.7999999999999998</v>
      </c>
      <c r="J30">
        <f>SEREALIA!I21*0.3</f>
        <v>0.33</v>
      </c>
      <c r="K30">
        <f>SEREALIA!N21*0.3</f>
        <v>0</v>
      </c>
      <c r="L30">
        <f>SEREALIA!Q21*0.3</f>
        <v>7.1999999999999995E-2</v>
      </c>
      <c r="M30">
        <f>SEREALIA!T21*0.3</f>
        <v>2.6999999999999997</v>
      </c>
    </row>
    <row r="31" spans="1:22" x14ac:dyDescent="0.2">
      <c r="A31" s="89" t="s">
        <v>1224</v>
      </c>
      <c r="B31" s="89" t="s">
        <v>1257</v>
      </c>
      <c r="C31">
        <v>25</v>
      </c>
      <c r="D31">
        <f>BUAH!B7*0.25</f>
        <v>7.5</v>
      </c>
      <c r="E31">
        <f>BUAH!C7*0.25</f>
        <v>0.125</v>
      </c>
      <c r="F31">
        <f>BUAH!D7*0.25</f>
        <v>0.05</v>
      </c>
      <c r="G31">
        <f>BUAH!E7*0.25</f>
        <v>1.7</v>
      </c>
      <c r="H31">
        <f>BUAH!F7*0.25</f>
        <v>0.3</v>
      </c>
      <c r="I31">
        <f>BUAH!G7*0.25</f>
        <v>9.75</v>
      </c>
      <c r="J31">
        <f>BUAH!I7*0.25</f>
        <v>0.27500000000000002</v>
      </c>
      <c r="K31">
        <f>BUAH!N7*0.25</f>
        <v>0</v>
      </c>
      <c r="L31">
        <f>BUAH!Q7*0.25</f>
        <v>2.5000000000000001E-3</v>
      </c>
      <c r="M31">
        <f>BUAH!T7*0.25</f>
        <v>0.75</v>
      </c>
    </row>
    <row r="32" spans="1:22" x14ac:dyDescent="0.2">
      <c r="C32" s="88" t="s">
        <v>1227</v>
      </c>
      <c r="D32" s="88">
        <f>SUM(D21:D31)</f>
        <v>477.35000000000008</v>
      </c>
      <c r="E32" s="88">
        <f t="shared" ref="E32:M32" si="3">SUM(E21:E31)</f>
        <v>27.560000000000002</v>
      </c>
      <c r="F32" s="88">
        <f t="shared" si="3"/>
        <v>12.640000000000004</v>
      </c>
      <c r="G32" s="88">
        <f t="shared" si="3"/>
        <v>68.02000000000001</v>
      </c>
      <c r="H32" s="88">
        <f t="shared" si="3"/>
        <v>5</v>
      </c>
      <c r="I32" s="88">
        <f t="shared" si="3"/>
        <v>224.3</v>
      </c>
      <c r="J32" s="88">
        <f t="shared" si="3"/>
        <v>8.2550000000000008</v>
      </c>
      <c r="K32" s="88">
        <f t="shared" si="3"/>
        <v>223.3</v>
      </c>
      <c r="L32" s="88">
        <f t="shared" si="3"/>
        <v>0.64800000000000002</v>
      </c>
      <c r="M32" s="88">
        <f t="shared" si="3"/>
        <v>80.45</v>
      </c>
    </row>
    <row r="33" spans="1:14" x14ac:dyDescent="0.2">
      <c r="A33" s="88" t="s">
        <v>1229</v>
      </c>
    </row>
    <row r="34" spans="1:14" x14ac:dyDescent="0.2">
      <c r="A34" s="89" t="s">
        <v>1258</v>
      </c>
      <c r="B34" s="89" t="s">
        <v>1225</v>
      </c>
      <c r="C34">
        <v>95</v>
      </c>
      <c r="D34">
        <f>BUAH!B67*0.95</f>
        <v>126.35</v>
      </c>
      <c r="E34">
        <f>BUAH!C67*0.95</f>
        <v>0.95</v>
      </c>
      <c r="F34">
        <f>BUAH!D67*0.95</f>
        <v>9.5000000000000001E-2</v>
      </c>
      <c r="G34">
        <f>BUAH!E67*0.95</f>
        <v>30.495000000000001</v>
      </c>
      <c r="H34">
        <f>BUAH!F67*0.95</f>
        <v>11.21</v>
      </c>
      <c r="I34">
        <f>BUAH!G67*0.95</f>
        <v>19</v>
      </c>
      <c r="J34">
        <f>BUAH!I67*0.95</f>
        <v>0.95</v>
      </c>
      <c r="K34">
        <f>BUAH!N67*0.95</f>
        <v>0</v>
      </c>
      <c r="L34">
        <f>BUAH!Q67*0.95</f>
        <v>6.6500000000000004E-2</v>
      </c>
      <c r="M34">
        <f>BUAH!T67*0.95</f>
        <v>57.949999999999996</v>
      </c>
    </row>
    <row r="35" spans="1:14" x14ac:dyDescent="0.2">
      <c r="B35" s="89" t="s">
        <v>1259</v>
      </c>
      <c r="C35">
        <v>35</v>
      </c>
      <c r="D35">
        <f>SUSU!B23*0.35</f>
        <v>18.2</v>
      </c>
      <c r="E35">
        <f>SUSU!C23*0.35</f>
        <v>1.1549999999999998</v>
      </c>
      <c r="F35">
        <f>SUSU!D23*0.35</f>
        <v>0.875</v>
      </c>
      <c r="G35">
        <f>SUSU!E23*0.35</f>
        <v>1.4</v>
      </c>
      <c r="H35">
        <f>SUSU!F23*0.35</f>
        <v>0</v>
      </c>
      <c r="I35">
        <f>SUSU!G23*0.35</f>
        <v>42</v>
      </c>
      <c r="J35">
        <f>SUSU!I23*0.35</f>
        <v>3.4999999999999996E-2</v>
      </c>
      <c r="K35">
        <f>SUSU!N23*0.35</f>
        <v>7.6999999999999993</v>
      </c>
      <c r="L35">
        <f>SUSU!Q23*0.35</f>
        <v>1.3999999999999999E-2</v>
      </c>
      <c r="M35">
        <f>SUSU!T23*0.35</f>
        <v>0</v>
      </c>
    </row>
    <row r="36" spans="1:14" x14ac:dyDescent="0.2">
      <c r="B36" s="89" t="s">
        <v>1260</v>
      </c>
      <c r="C36">
        <v>5</v>
      </c>
      <c r="D36">
        <f>GULA!B14*0.05</f>
        <v>14.700000000000001</v>
      </c>
      <c r="E36">
        <f>GULA!C14*0.05</f>
        <v>1.4999999999999999E-2</v>
      </c>
      <c r="F36">
        <f>GULA!D14*0.05</f>
        <v>0</v>
      </c>
      <c r="G36">
        <f>GULA!E14*0.05</f>
        <v>3.9750000000000001</v>
      </c>
      <c r="H36">
        <f>GULA!F14*0.05</f>
        <v>1.0000000000000002E-2</v>
      </c>
      <c r="I36">
        <f>GULA!G14*0.05</f>
        <v>0.25</v>
      </c>
      <c r="J36">
        <f>GULA!I14*0.05</f>
        <v>4.5000000000000005E-2</v>
      </c>
      <c r="K36">
        <f>GULA!N14*0.05</f>
        <v>0</v>
      </c>
      <c r="L36">
        <f>GULA!Q14*0.05</f>
        <v>0</v>
      </c>
      <c r="M36">
        <f>GULA!T14*0.05</f>
        <v>0.2</v>
      </c>
    </row>
    <row r="37" spans="1:14" x14ac:dyDescent="0.2">
      <c r="C37" s="88" t="s">
        <v>1227</v>
      </c>
      <c r="D37" s="88">
        <f>SUM(D34:D36)</f>
        <v>159.24999999999997</v>
      </c>
      <c r="E37" s="88">
        <f t="shared" ref="E37:M37" si="4">SUM(E34:E36)</f>
        <v>2.1199999999999997</v>
      </c>
      <c r="F37" s="88">
        <f t="shared" si="4"/>
        <v>0.97</v>
      </c>
      <c r="G37" s="88">
        <f t="shared" si="4"/>
        <v>35.869999999999997</v>
      </c>
      <c r="H37" s="88">
        <f t="shared" si="4"/>
        <v>11.22</v>
      </c>
      <c r="I37" s="88">
        <f t="shared" si="4"/>
        <v>61.25</v>
      </c>
      <c r="J37" s="88">
        <f t="shared" si="4"/>
        <v>1.03</v>
      </c>
      <c r="K37" s="88">
        <f t="shared" si="4"/>
        <v>7.6999999999999993</v>
      </c>
      <c r="L37" s="88">
        <f t="shared" si="4"/>
        <v>8.0500000000000002E-2</v>
      </c>
      <c r="M37" s="88">
        <f t="shared" si="4"/>
        <v>58.15</v>
      </c>
    </row>
    <row r="38" spans="1:14" x14ac:dyDescent="0.2">
      <c r="A38" s="88" t="s">
        <v>1231</v>
      </c>
    </row>
    <row r="39" spans="1:14" x14ac:dyDescent="0.2">
      <c r="A39" s="89" t="s">
        <v>1261</v>
      </c>
      <c r="B39" s="89" t="s">
        <v>1228</v>
      </c>
      <c r="C39">
        <v>50</v>
      </c>
      <c r="D39">
        <f>SEREALIA!B52*0.5</f>
        <v>124</v>
      </c>
      <c r="E39">
        <f>SEREALIA!C52*0.5</f>
        <v>4</v>
      </c>
      <c r="F39">
        <f>SEREALIA!D52*0.5</f>
        <v>0.6</v>
      </c>
      <c r="G39">
        <f>SEREALIA!E52*0.5</f>
        <v>25</v>
      </c>
      <c r="H39">
        <f>SEREALIA!F52*0.5</f>
        <v>4.55</v>
      </c>
      <c r="I39">
        <f>SEREALIA!G52*0.5</f>
        <v>5</v>
      </c>
      <c r="J39">
        <f>SEREALIA!I52*0.5</f>
        <v>0.75</v>
      </c>
      <c r="K39">
        <f>SEREALIA!N52*0.5</f>
        <v>0</v>
      </c>
      <c r="L39">
        <f>SEREALIA!Q52*0.5</f>
        <v>0.05</v>
      </c>
      <c r="M39">
        <f>SEREALIA!T52*0.5</f>
        <v>0</v>
      </c>
    </row>
    <row r="40" spans="1:14" x14ac:dyDescent="0.2">
      <c r="B40" s="89" t="s">
        <v>1259</v>
      </c>
      <c r="C40">
        <v>100</v>
      </c>
      <c r="D40">
        <f>SUSU!B23*1</f>
        <v>52</v>
      </c>
      <c r="E40">
        <f>SUSU!C23*1</f>
        <v>3.3</v>
      </c>
      <c r="F40">
        <f>SUSU!D23*1</f>
        <v>2.5</v>
      </c>
      <c r="G40">
        <f>SUSU!E23*1</f>
        <v>4</v>
      </c>
      <c r="H40">
        <f>SUSU!F23*1</f>
        <v>0</v>
      </c>
      <c r="I40">
        <f>SUSU!G23*1</f>
        <v>120</v>
      </c>
      <c r="J40">
        <f>SUSU!I23*1</f>
        <v>0.1</v>
      </c>
      <c r="K40">
        <f>SUSU!N23*1</f>
        <v>22</v>
      </c>
      <c r="L40">
        <f>SUSU!Q23*1</f>
        <v>0.04</v>
      </c>
      <c r="M40">
        <f>SUSU!T23*1</f>
        <v>0</v>
      </c>
    </row>
    <row r="41" spans="1:14" x14ac:dyDescent="0.2">
      <c r="B41" s="89" t="s">
        <v>1260</v>
      </c>
      <c r="C41">
        <v>15</v>
      </c>
      <c r="D41">
        <f>GULA!B14*0.15</f>
        <v>44.1</v>
      </c>
      <c r="E41">
        <f>GULA!C14*0.15</f>
        <v>4.4999999999999998E-2</v>
      </c>
      <c r="F41">
        <f>GULA!D14*0.15</f>
        <v>0</v>
      </c>
      <c r="G41">
        <f>GULA!E14*0.15</f>
        <v>11.924999999999999</v>
      </c>
      <c r="H41">
        <f>GULA!F14*0.15</f>
        <v>0.03</v>
      </c>
      <c r="I41">
        <f>GULA!G14*0.15</f>
        <v>0.75</v>
      </c>
      <c r="J41">
        <f>GULA!I14*0.15</f>
        <v>0.13500000000000001</v>
      </c>
      <c r="K41">
        <f>GULA!N14*0.15</f>
        <v>0</v>
      </c>
      <c r="L41">
        <f>GULA!Q14*0.15</f>
        <v>0</v>
      </c>
      <c r="M41">
        <f>GULA!T14*0.15</f>
        <v>0.6</v>
      </c>
    </row>
    <row r="42" spans="1:14" x14ac:dyDescent="0.2">
      <c r="B42" s="89" t="s">
        <v>1226</v>
      </c>
      <c r="C42">
        <v>30</v>
      </c>
      <c r="D42">
        <f>BUAH!B109*0.3</f>
        <v>27.599999999999998</v>
      </c>
      <c r="E42">
        <f>BUAH!C109*0.3</f>
        <v>0.15</v>
      </c>
      <c r="F42">
        <f>BUAH!D109*0.3</f>
        <v>0.33</v>
      </c>
      <c r="G42">
        <f>BUAH!E109*0.3</f>
        <v>6.72</v>
      </c>
      <c r="H42">
        <f>BUAH!F109*0.3</f>
        <v>2.85</v>
      </c>
      <c r="I42">
        <f>BUAH!G109*0.3</f>
        <v>7.5</v>
      </c>
      <c r="J42">
        <f>BUAH!I109*0.3</f>
        <v>0.3</v>
      </c>
      <c r="K42">
        <f>BUAH!N109*0.3</f>
        <v>0</v>
      </c>
      <c r="L42">
        <f>BUAH!Q109*0.3</f>
        <v>3.0000000000000001E-3</v>
      </c>
      <c r="M42">
        <f>BUAH!T109*0.3</f>
        <v>6.3</v>
      </c>
    </row>
    <row r="43" spans="1:14" x14ac:dyDescent="0.2">
      <c r="B43" s="89" t="s">
        <v>1225</v>
      </c>
      <c r="C43">
        <v>40</v>
      </c>
      <c r="D43">
        <f>BUAH!B67*0.4</f>
        <v>53.2</v>
      </c>
      <c r="E43">
        <f>BUAH!C67*0.4</f>
        <v>0.4</v>
      </c>
      <c r="F43">
        <f>BUAH!D67*0.4</f>
        <v>4.0000000000000008E-2</v>
      </c>
      <c r="G43">
        <f>BUAH!E67*0.4</f>
        <v>12.840000000000002</v>
      </c>
      <c r="H43">
        <f>BUAH!F67*0.4</f>
        <v>4.7200000000000006</v>
      </c>
      <c r="I43">
        <f>BUAH!G67*0.4</f>
        <v>8</v>
      </c>
      <c r="J43">
        <f>BUAH!I67*0.4</f>
        <v>0.4</v>
      </c>
      <c r="K43">
        <f>BUAH!N67*0.4</f>
        <v>0</v>
      </c>
      <c r="L43">
        <f>BUAH!Q67*0.4</f>
        <v>2.8000000000000004E-2</v>
      </c>
      <c r="M43">
        <f>BUAH!T67*0.4</f>
        <v>24.400000000000002</v>
      </c>
    </row>
    <row r="44" spans="1:14" x14ac:dyDescent="0.2">
      <c r="B44" s="89" t="s">
        <v>1236</v>
      </c>
      <c r="C44">
        <v>30</v>
      </c>
      <c r="D44">
        <f>BUAH!B17*0.3</f>
        <v>21.3</v>
      </c>
      <c r="E44">
        <f>BUAH!C17*0.3</f>
        <v>0.51</v>
      </c>
      <c r="F44">
        <f>BUAH!D17*0.3</f>
        <v>0.92999999999999994</v>
      </c>
      <c r="G44">
        <f>BUAH!E17*0.3</f>
        <v>2.73</v>
      </c>
      <c r="H44">
        <f>BUAH!F17*0.3</f>
        <v>0.96</v>
      </c>
      <c r="I44">
        <f>BUAH!G17*0.3</f>
        <v>3.9</v>
      </c>
      <c r="J44">
        <f>BUAH!I17*0.3</f>
        <v>0.12</v>
      </c>
      <c r="K44">
        <f>BUAH!N17*0.3</f>
        <v>0</v>
      </c>
      <c r="L44">
        <f>BUAH!Q17*0.3</f>
        <v>0.15</v>
      </c>
      <c r="M44">
        <f>BUAH!T17*0.3</f>
        <v>0.3</v>
      </c>
    </row>
    <row r="45" spans="1:14" x14ac:dyDescent="0.2">
      <c r="B45" s="89" t="s">
        <v>1262</v>
      </c>
      <c r="C45">
        <v>30</v>
      </c>
      <c r="D45">
        <f>BUAH!B94*0.3</f>
        <v>36</v>
      </c>
      <c r="E45">
        <f>BUAH!C94*0.3</f>
        <v>0.36</v>
      </c>
      <c r="F45">
        <f>BUAH!D94*0.3</f>
        <v>0.06</v>
      </c>
      <c r="G45">
        <f>BUAH!E94*0.3</f>
        <v>9.5399999999999991</v>
      </c>
      <c r="H45">
        <f>BUAH!F94*0.3</f>
        <v>1.5899999999999999</v>
      </c>
      <c r="I45">
        <f>BUAH!G94*0.3</f>
        <v>3</v>
      </c>
      <c r="J45">
        <f>BUAH!I94*0.3</f>
        <v>0.24</v>
      </c>
      <c r="K45">
        <f>BUAH!N94*0.3</f>
        <v>0</v>
      </c>
      <c r="L45">
        <f>BUAH!Q94*0.3</f>
        <v>1.7999999999999999E-2</v>
      </c>
      <c r="M45">
        <f>BUAH!T94*0.3</f>
        <v>3</v>
      </c>
    </row>
    <row r="46" spans="1:14" x14ac:dyDescent="0.2">
      <c r="A46" s="89" t="s">
        <v>1232</v>
      </c>
      <c r="B46" s="89" t="s">
        <v>1233</v>
      </c>
      <c r="C46">
        <v>50</v>
      </c>
      <c r="D46">
        <f>SUSU!B11*0.65</f>
        <v>39.65</v>
      </c>
      <c r="E46">
        <f>SUSU!C11*0.65</f>
        <v>2.08</v>
      </c>
      <c r="F46">
        <f>SUSU!D11*0.65</f>
        <v>2.2749999999999999</v>
      </c>
      <c r="G46">
        <f>SUSU!E11*0.65</f>
        <v>2.7949999999999999</v>
      </c>
      <c r="H46">
        <f>SUSU!F11*0.65</f>
        <v>0</v>
      </c>
      <c r="I46">
        <f>SUSU!G11*0.65</f>
        <v>92.95</v>
      </c>
      <c r="J46">
        <f>SUSU!I11*0.65</f>
        <v>1.105</v>
      </c>
      <c r="K46">
        <f>SUSU!N11*0.65</f>
        <v>25.35</v>
      </c>
      <c r="L46">
        <f>SUSU!Q11*0.65</f>
        <v>1.95E-2</v>
      </c>
      <c r="M46">
        <f>SUSU!T11*0.65</f>
        <v>0.65</v>
      </c>
    </row>
    <row r="47" spans="1:14" x14ac:dyDescent="0.2">
      <c r="C47" s="88" t="s">
        <v>1227</v>
      </c>
      <c r="D47" s="88">
        <f>SUM(D39:D46)</f>
        <v>397.84999999999997</v>
      </c>
      <c r="E47" s="88">
        <f t="shared" ref="E47:M47" si="5">SUM(E39:E46)</f>
        <v>10.845000000000001</v>
      </c>
      <c r="F47" s="88">
        <f t="shared" si="5"/>
        <v>6.7349999999999994</v>
      </c>
      <c r="G47" s="88">
        <f t="shared" si="5"/>
        <v>75.55</v>
      </c>
      <c r="H47" s="88">
        <f t="shared" si="5"/>
        <v>14.7</v>
      </c>
      <c r="I47" s="88">
        <f t="shared" si="5"/>
        <v>241.10000000000002</v>
      </c>
      <c r="J47" s="88">
        <f t="shared" si="5"/>
        <v>3.15</v>
      </c>
      <c r="K47" s="88">
        <f t="shared" si="5"/>
        <v>47.35</v>
      </c>
      <c r="L47" s="88">
        <f t="shared" si="5"/>
        <v>0.30850000000000005</v>
      </c>
      <c r="M47" s="88">
        <f t="shared" si="5"/>
        <v>35.25</v>
      </c>
    </row>
    <row r="48" spans="1:14" x14ac:dyDescent="0.2">
      <c r="B48" s="88" t="s">
        <v>1234</v>
      </c>
      <c r="C48" s="88"/>
      <c r="D48" s="88">
        <f t="shared" ref="D48:M48" si="6">D47+D37+D32+D18+D14</f>
        <v>1393.45</v>
      </c>
      <c r="E48" s="88">
        <f t="shared" si="6"/>
        <v>76.125</v>
      </c>
      <c r="F48" s="88">
        <f t="shared" si="6"/>
        <v>21.345000000000002</v>
      </c>
      <c r="G48" s="88">
        <f t="shared" si="6"/>
        <v>231.44</v>
      </c>
      <c r="H48" s="88">
        <f t="shared" si="6"/>
        <v>30.92</v>
      </c>
      <c r="I48" s="88">
        <f t="shared" si="6"/>
        <v>1826.65</v>
      </c>
      <c r="J48" s="88">
        <f t="shared" si="6"/>
        <v>1042.4349999999999</v>
      </c>
      <c r="K48" s="88">
        <f t="shared" si="6"/>
        <v>278.95000000000005</v>
      </c>
      <c r="L48" s="88">
        <f t="shared" si="6"/>
        <v>471.03699999999998</v>
      </c>
      <c r="M48" s="88">
        <f t="shared" si="6"/>
        <v>1918.85</v>
      </c>
      <c r="N48" s="88"/>
    </row>
    <row r="58" spans="1:1" x14ac:dyDescent="0.2">
      <c r="A58" s="88"/>
    </row>
  </sheetData>
  <mergeCells count="5">
    <mergeCell ref="C1:C3"/>
    <mergeCell ref="D1:N1"/>
    <mergeCell ref="A12:C12"/>
    <mergeCell ref="A13:C13"/>
    <mergeCell ref="A19:C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5:Y48"/>
  <sheetViews>
    <sheetView topLeftCell="C6" workbookViewId="0">
      <selection activeCell="I45" sqref="I45"/>
    </sheetView>
  </sheetViews>
  <sheetFormatPr defaultRowHeight="12.75" x14ac:dyDescent="0.2"/>
  <cols>
    <col min="5" max="5" width="13.1640625" customWidth="1"/>
  </cols>
  <sheetData>
    <row r="5" spans="4:25" x14ac:dyDescent="0.2">
      <c r="D5" s="89" t="s">
        <v>1352</v>
      </c>
      <c r="E5" t="s">
        <v>1344</v>
      </c>
      <c r="F5" t="s">
        <v>1343</v>
      </c>
      <c r="G5" t="s">
        <v>1325</v>
      </c>
      <c r="H5" t="s">
        <v>1326</v>
      </c>
      <c r="I5" t="s">
        <v>1327</v>
      </c>
      <c r="J5" t="s">
        <v>1220</v>
      </c>
      <c r="K5" t="s">
        <v>1328</v>
      </c>
      <c r="L5" t="s">
        <v>1329</v>
      </c>
      <c r="M5" t="s">
        <v>1330</v>
      </c>
      <c r="N5" t="s">
        <v>1331</v>
      </c>
      <c r="O5" t="s">
        <v>1332</v>
      </c>
      <c r="P5" t="s">
        <v>1333</v>
      </c>
      <c r="Q5" t="s">
        <v>1334</v>
      </c>
      <c r="R5" t="s">
        <v>1335</v>
      </c>
      <c r="S5" t="s">
        <v>1336</v>
      </c>
      <c r="T5" t="s">
        <v>1337</v>
      </c>
      <c r="U5" t="s">
        <v>1338</v>
      </c>
      <c r="V5" t="s">
        <v>1339</v>
      </c>
      <c r="W5" t="s">
        <v>1340</v>
      </c>
      <c r="X5" t="s">
        <v>1341</v>
      </c>
      <c r="Y5" t="s">
        <v>1342</v>
      </c>
    </row>
    <row r="6" spans="4:25" x14ac:dyDescent="0.2">
      <c r="E6" t="s">
        <v>1345</v>
      </c>
      <c r="F6">
        <v>100</v>
      </c>
      <c r="G6">
        <f>SEAFOOD!B186*1</f>
        <v>84</v>
      </c>
      <c r="H6">
        <f>SEAFOOD!C186*1</f>
        <v>18.2</v>
      </c>
      <c r="I6">
        <f>SEAFOOD!D186*1</f>
        <v>0.7</v>
      </c>
      <c r="J6">
        <f>SEAFOOD!E186*1</f>
        <v>0</v>
      </c>
      <c r="K6">
        <f>SEAFOOD!F186*1</f>
        <v>0</v>
      </c>
      <c r="L6">
        <f>SEAFOOD!G186*1</f>
        <v>11</v>
      </c>
      <c r="M6">
        <f>SEAFOOD!H186*1</f>
        <v>110</v>
      </c>
      <c r="N6">
        <f>SEAFOOD!I186*1</f>
        <v>0.4</v>
      </c>
      <c r="O6">
        <f>SEAFOOD!J186*1</f>
        <v>62</v>
      </c>
      <c r="P6">
        <f>SEAFOOD!K186*1</f>
        <v>0</v>
      </c>
      <c r="Q6">
        <f>SEAFOOD!L186*1</f>
        <v>0</v>
      </c>
      <c r="R6">
        <f>SEAFOOD!M186*1</f>
        <v>0.5</v>
      </c>
      <c r="S6">
        <f>SEAFOOD!N186*1</f>
        <v>11</v>
      </c>
      <c r="T6">
        <f>SEAFOOD!O186*1</f>
        <v>0</v>
      </c>
      <c r="U6">
        <f>SEAFOOD!P186*1</f>
        <v>0</v>
      </c>
      <c r="V6">
        <f>SEAFOOD!Q186*1</f>
        <v>0.1</v>
      </c>
      <c r="W6">
        <f>SEAFOOD!R186*1</f>
        <v>0</v>
      </c>
      <c r="X6">
        <f>SEAFOOD!S186*1</f>
        <v>0</v>
      </c>
      <c r="Y6">
        <f>SEAFOOD!T186*1</f>
        <v>1</v>
      </c>
    </row>
    <row r="7" spans="4:25" x14ac:dyDescent="0.2">
      <c r="E7" t="s">
        <v>1346</v>
      </c>
      <c r="F7">
        <v>15</v>
      </c>
      <c r="G7">
        <f>SAYUR!B43*0.15</f>
        <v>13.799999999999999</v>
      </c>
      <c r="H7">
        <f>SAYUR!C43*0.15</f>
        <v>0.7649999999999999</v>
      </c>
      <c r="I7">
        <f>SAYUR!D43*0.15</f>
        <v>0.24</v>
      </c>
      <c r="J7">
        <f>SAYUR!E43*0.15</f>
        <v>2.145</v>
      </c>
      <c r="K7">
        <f>SAYUR!F43*0.15</f>
        <v>1.2299999999999998</v>
      </c>
      <c r="L7">
        <f>SAYUR!G43*0.15</f>
        <v>161.54999999999998</v>
      </c>
      <c r="M7">
        <f>SAYUR!H43*0.15</f>
        <v>11.4</v>
      </c>
      <c r="N7">
        <f>SAYUR!I43*0.15</f>
        <v>0.89999999999999991</v>
      </c>
      <c r="O7">
        <f>SAYUR!J43*0.15</f>
        <v>9.15</v>
      </c>
      <c r="P7">
        <f>SAYUR!K43*0.15</f>
        <v>44.699999999999996</v>
      </c>
      <c r="Q7">
        <f>SAYUR!L43*0.15</f>
        <v>1.4999999999999999E-2</v>
      </c>
      <c r="R7">
        <f>SAYUR!M43*0.15</f>
        <v>0.09</v>
      </c>
      <c r="S7">
        <f>SAYUR!N43*0.15</f>
        <v>0</v>
      </c>
      <c r="T7">
        <f>SAYUR!O43*0.15</f>
        <v>489.9</v>
      </c>
      <c r="U7">
        <f>SAYUR!P43*0.15</f>
        <v>0</v>
      </c>
      <c r="V7">
        <f>SAYUR!Q43*0.15</f>
        <v>4.4999999999999998E-2</v>
      </c>
      <c r="W7">
        <f>SAYUR!R43*0.15</f>
        <v>1.4999999999999999E-2</v>
      </c>
      <c r="X7">
        <f>SAYUR!S43*0.15</f>
        <v>0.63</v>
      </c>
      <c r="Y7">
        <f>SAYUR!T43*0.15</f>
        <v>3.3</v>
      </c>
    </row>
    <row r="8" spans="4:25" x14ac:dyDescent="0.2">
      <c r="E8" t="s">
        <v>1347</v>
      </c>
      <c r="F8">
        <v>80</v>
      </c>
      <c r="G8">
        <f>TELUR!B7*0.8</f>
        <v>123.2</v>
      </c>
      <c r="H8">
        <f>TELUR!C7*0.8</f>
        <v>9.9200000000000017</v>
      </c>
      <c r="I8">
        <f>TELUR!D7*0.8</f>
        <v>8.64</v>
      </c>
      <c r="J8">
        <f>TELUR!E7*0.8</f>
        <v>0.55999999999999994</v>
      </c>
      <c r="K8">
        <f>TELUR!F7*0.8</f>
        <v>0</v>
      </c>
      <c r="L8">
        <f>TELUR!G7*0.8</f>
        <v>68.8</v>
      </c>
      <c r="M8">
        <f>TELUR!H7*0.8</f>
        <v>206.4</v>
      </c>
      <c r="N8">
        <f>TELUR!I7*0.8</f>
        <v>2.4000000000000004</v>
      </c>
      <c r="O8">
        <f>TELUR!J7*0.8</f>
        <v>113.60000000000001</v>
      </c>
      <c r="P8">
        <f>TELUR!K7*0.8</f>
        <v>94.800000000000011</v>
      </c>
      <c r="Q8">
        <f>TELUR!L7*0.8</f>
        <v>0.128</v>
      </c>
      <c r="R8">
        <f>TELUR!M7*0.8</f>
        <v>0.8</v>
      </c>
      <c r="S8">
        <f>TELUR!N7*0.8</f>
        <v>48.800000000000004</v>
      </c>
      <c r="T8">
        <f>TELUR!O7*0.8</f>
        <v>17.600000000000001</v>
      </c>
      <c r="U8">
        <f>TELUR!P7*0.8</f>
        <v>83.2</v>
      </c>
      <c r="V8">
        <f>TELUR!Q7*0.8</f>
        <v>9.6000000000000002E-2</v>
      </c>
      <c r="W8">
        <f>TELUR!R7*0.8</f>
        <v>0.30400000000000005</v>
      </c>
      <c r="X8">
        <f>TELUR!S7*0.8</f>
        <v>0.16000000000000003</v>
      </c>
      <c r="Y8">
        <f>TELUR!T7*0.8</f>
        <v>0</v>
      </c>
    </row>
    <row r="9" spans="4:25" x14ac:dyDescent="0.2">
      <c r="E9" t="s">
        <v>1348</v>
      </c>
      <c r="F9">
        <v>100</v>
      </c>
      <c r="G9">
        <f>UMBI!B109*1</f>
        <v>363</v>
      </c>
      <c r="H9">
        <f>UMBI!C109*1</f>
        <v>1.1000000000000001</v>
      </c>
      <c r="I9">
        <f>UMBI!D109*1</f>
        <v>0.5</v>
      </c>
      <c r="J9">
        <f>UMBI!E109*1</f>
        <v>88.2</v>
      </c>
      <c r="K9">
        <f>UMBI!F109*1</f>
        <v>0.9</v>
      </c>
      <c r="L9">
        <f>UMBI!G109*1</f>
        <v>84</v>
      </c>
      <c r="M9">
        <f>UMBI!H109*1</f>
        <v>125</v>
      </c>
      <c r="N9">
        <f>UMBI!I109*1</f>
        <v>1</v>
      </c>
      <c r="O9">
        <f>UMBI!J109*1</f>
        <v>1</v>
      </c>
      <c r="P9">
        <f>UMBI!K109*1</f>
        <v>7.1</v>
      </c>
      <c r="Q9">
        <f>UMBI!L109*1</f>
        <v>0</v>
      </c>
      <c r="R9">
        <f>UMBI!M109*1</f>
        <v>0.1</v>
      </c>
      <c r="S9">
        <f>UMBI!N109*1</f>
        <v>0</v>
      </c>
      <c r="T9">
        <f>UMBI!O109*1</f>
        <v>0</v>
      </c>
      <c r="U9">
        <f>UMBI!P109*1</f>
        <v>0</v>
      </c>
      <c r="V9">
        <f>UMBI!Q109*1</f>
        <v>0.04</v>
      </c>
      <c r="W9">
        <f>UMBI!R109*1</f>
        <v>0</v>
      </c>
      <c r="X9">
        <f>UMBI!S109*1</f>
        <v>0.4</v>
      </c>
      <c r="Y9">
        <f>UMBI!T109*1</f>
        <v>0</v>
      </c>
    </row>
    <row r="10" spans="4:25" x14ac:dyDescent="0.2">
      <c r="E10" t="s">
        <v>1349</v>
      </c>
      <c r="F10">
        <v>15</v>
      </c>
      <c r="G10">
        <f>SAYUR!B234*0.15</f>
        <v>14.0625</v>
      </c>
      <c r="H10">
        <f>SAYUR!C234*0.15</f>
        <v>1.155</v>
      </c>
      <c r="I10">
        <f>SAYUR!D234*0.15</f>
        <v>0.17249999999999999</v>
      </c>
      <c r="J10">
        <f>SAYUR!E234*0.15</f>
        <v>2.0249999999999999</v>
      </c>
      <c r="K10">
        <f>SAYUR!F234*0.15</f>
        <v>0</v>
      </c>
      <c r="L10">
        <f>SAYUR!G234*0.15</f>
        <v>0</v>
      </c>
      <c r="M10">
        <f>SAYUR!H234*0.15</f>
        <v>0</v>
      </c>
      <c r="N10">
        <f>SAYUR!I234*0.15</f>
        <v>0</v>
      </c>
      <c r="O10">
        <f>SAYUR!J234*0.15</f>
        <v>0</v>
      </c>
      <c r="P10">
        <f>SAYUR!K234*0.15</f>
        <v>0</v>
      </c>
      <c r="Q10">
        <f>SAYUR!L234*0.15</f>
        <v>0</v>
      </c>
      <c r="R10">
        <f>SAYUR!M234*0.15</f>
        <v>0</v>
      </c>
      <c r="S10">
        <f>SAYUR!N234*0.15</f>
        <v>7.7249999999999996</v>
      </c>
      <c r="T10">
        <f>SAYUR!O234*0.15</f>
        <v>7.7249999999999996</v>
      </c>
      <c r="U10">
        <f>SAYUR!P234*0.15</f>
        <v>0</v>
      </c>
      <c r="V10">
        <f>SAYUR!Q234*0.15</f>
        <v>0</v>
      </c>
      <c r="W10">
        <f>SAYUR!R234*0.15</f>
        <v>0</v>
      </c>
      <c r="X10">
        <f>SAYUR!S234*0.15</f>
        <v>0</v>
      </c>
      <c r="Y10">
        <f>SAYUR!T234*0.15</f>
        <v>0</v>
      </c>
    </row>
    <row r="11" spans="4:25" x14ac:dyDescent="0.2">
      <c r="E11" t="s">
        <v>1350</v>
      </c>
      <c r="F11">
        <v>5</v>
      </c>
      <c r="G11">
        <f>LAMAK!B17*0.05</f>
        <v>44.2</v>
      </c>
      <c r="H11">
        <f>LAMAK!C17*0.05</f>
        <v>0</v>
      </c>
      <c r="I11">
        <f>LAMAK!D17*0.05</f>
        <v>5</v>
      </c>
      <c r="J11">
        <f>LAMAK!E17*0.05</f>
        <v>0</v>
      </c>
      <c r="K11">
        <f>LAMAK!F17*0.05</f>
        <v>0</v>
      </c>
      <c r="L11">
        <f>LAMAK!G17*0.05</f>
        <v>0</v>
      </c>
      <c r="M11">
        <f>LAMAK!H17*0.05</f>
        <v>0</v>
      </c>
      <c r="N11">
        <f>LAMAK!I17*0.05</f>
        <v>0</v>
      </c>
      <c r="O11">
        <f>LAMAK!J17*0.05</f>
        <v>0</v>
      </c>
      <c r="P11">
        <f>LAMAK!K17*0.05</f>
        <v>0</v>
      </c>
      <c r="Q11">
        <f>LAMAK!L17*0.05</f>
        <v>0</v>
      </c>
      <c r="R11">
        <f>LAMAK!M17*0.05</f>
        <v>0</v>
      </c>
      <c r="S11">
        <f>LAMAK!N17*0.05</f>
        <v>0</v>
      </c>
      <c r="T11">
        <f>LAMAK!O17*0.05</f>
        <v>909.05000000000007</v>
      </c>
      <c r="U11">
        <f>LAMAK!P17*0.05</f>
        <v>0</v>
      </c>
      <c r="V11">
        <f>LAMAK!Q17*0.05</f>
        <v>0</v>
      </c>
      <c r="W11">
        <f>LAMAK!R17*0.05</f>
        <v>0</v>
      </c>
      <c r="X11">
        <f>LAMAK!S17*0.05</f>
        <v>0</v>
      </c>
      <c r="Y11">
        <f>LAMAK!T17*0.05</f>
        <v>0</v>
      </c>
    </row>
    <row r="12" spans="4:25" s="88" customFormat="1" x14ac:dyDescent="0.2">
      <c r="F12" s="88" t="s">
        <v>1358</v>
      </c>
      <c r="G12" s="88">
        <f>SUM(G6:G11)</f>
        <v>642.26250000000005</v>
      </c>
      <c r="H12" s="88">
        <f t="shared" ref="H12:Y12" si="0">SUM(H6:H11)</f>
        <v>31.140000000000004</v>
      </c>
      <c r="I12" s="88">
        <f t="shared" si="0"/>
        <v>15.2525</v>
      </c>
      <c r="J12" s="88">
        <f t="shared" si="0"/>
        <v>92.93</v>
      </c>
      <c r="K12" s="88">
        <f t="shared" si="0"/>
        <v>2.13</v>
      </c>
      <c r="L12" s="88">
        <f t="shared" si="0"/>
        <v>325.34999999999997</v>
      </c>
      <c r="M12" s="88">
        <f t="shared" si="0"/>
        <v>452.8</v>
      </c>
      <c r="N12" s="88">
        <f t="shared" si="0"/>
        <v>4.7</v>
      </c>
      <c r="O12" s="88">
        <f t="shared" si="0"/>
        <v>185.75</v>
      </c>
      <c r="P12" s="88">
        <f t="shared" si="0"/>
        <v>146.6</v>
      </c>
      <c r="Q12" s="88">
        <f t="shared" si="0"/>
        <v>0.14300000000000002</v>
      </c>
      <c r="R12" s="88">
        <f t="shared" si="0"/>
        <v>1.4900000000000002</v>
      </c>
      <c r="S12" s="88">
        <f t="shared" si="0"/>
        <v>67.525000000000006</v>
      </c>
      <c r="T12" s="88">
        <f t="shared" si="0"/>
        <v>1424.2750000000001</v>
      </c>
      <c r="U12" s="88">
        <f t="shared" si="0"/>
        <v>83.2</v>
      </c>
      <c r="V12" s="88">
        <f t="shared" si="0"/>
        <v>0.28100000000000003</v>
      </c>
      <c r="W12" s="88">
        <f t="shared" si="0"/>
        <v>0.31900000000000006</v>
      </c>
      <c r="X12" s="88">
        <f t="shared" si="0"/>
        <v>1.19</v>
      </c>
      <c r="Y12" s="88">
        <f t="shared" si="0"/>
        <v>4.3</v>
      </c>
    </row>
    <row r="13" spans="4:25" s="88" customFormat="1" x14ac:dyDescent="0.2">
      <c r="F13" s="88" t="s">
        <v>1359</v>
      </c>
      <c r="G13" s="88">
        <f>G12/2</f>
        <v>321.13125000000002</v>
      </c>
      <c r="H13" s="88">
        <f t="shared" ref="H13:Y13" si="1">H12/2</f>
        <v>15.570000000000002</v>
      </c>
      <c r="I13" s="88">
        <f t="shared" si="1"/>
        <v>7.6262499999999998</v>
      </c>
      <c r="J13" s="88">
        <f t="shared" si="1"/>
        <v>46.465000000000003</v>
      </c>
      <c r="K13" s="88">
        <f t="shared" si="1"/>
        <v>1.0649999999999999</v>
      </c>
      <c r="L13" s="88">
        <f t="shared" si="1"/>
        <v>162.67499999999998</v>
      </c>
      <c r="M13" s="88">
        <f t="shared" si="1"/>
        <v>226.4</v>
      </c>
      <c r="N13" s="88">
        <f t="shared" si="1"/>
        <v>2.35</v>
      </c>
      <c r="O13" s="88">
        <f t="shared" si="1"/>
        <v>92.875</v>
      </c>
      <c r="P13" s="88">
        <f t="shared" si="1"/>
        <v>73.3</v>
      </c>
      <c r="Q13" s="88">
        <f t="shared" si="1"/>
        <v>7.1500000000000008E-2</v>
      </c>
      <c r="R13" s="88">
        <f t="shared" si="1"/>
        <v>0.74500000000000011</v>
      </c>
      <c r="S13" s="88">
        <f t="shared" si="1"/>
        <v>33.762500000000003</v>
      </c>
      <c r="T13" s="88">
        <f t="shared" si="1"/>
        <v>712.13750000000005</v>
      </c>
      <c r="U13" s="88">
        <f t="shared" si="1"/>
        <v>41.6</v>
      </c>
      <c r="V13" s="88">
        <f t="shared" si="1"/>
        <v>0.14050000000000001</v>
      </c>
      <c r="W13" s="88">
        <f t="shared" si="1"/>
        <v>0.15950000000000003</v>
      </c>
      <c r="X13" s="88">
        <f t="shared" si="1"/>
        <v>0.59499999999999997</v>
      </c>
      <c r="Y13" s="88">
        <f t="shared" si="1"/>
        <v>2.15</v>
      </c>
    </row>
    <row r="14" spans="4:25" s="88" customFormat="1" x14ac:dyDescent="0.2">
      <c r="F14" s="88" t="s">
        <v>1360</v>
      </c>
      <c r="G14" s="88">
        <v>525</v>
      </c>
      <c r="H14" s="88">
        <v>16.25</v>
      </c>
      <c r="I14" s="88">
        <v>17.5</v>
      </c>
      <c r="J14" s="88">
        <v>75</v>
      </c>
      <c r="K14" s="88">
        <v>7.25</v>
      </c>
      <c r="L14" s="88">
        <v>300</v>
      </c>
      <c r="M14" s="88">
        <v>312.5</v>
      </c>
      <c r="N14" s="88">
        <v>37.5</v>
      </c>
      <c r="O14" s="88">
        <v>400</v>
      </c>
      <c r="P14" s="88">
        <v>1250</v>
      </c>
      <c r="R14" s="88">
        <v>2.25</v>
      </c>
      <c r="S14" s="88">
        <v>150</v>
      </c>
      <c r="V14" s="88">
        <v>0.27500000000000002</v>
      </c>
      <c r="Y14" s="88">
        <v>18.7</v>
      </c>
    </row>
    <row r="15" spans="4:25" s="101" customFormat="1" x14ac:dyDescent="0.2">
      <c r="F15" s="101" t="s">
        <v>1361</v>
      </c>
      <c r="G15" s="101">
        <f>G13/G14*100</f>
        <v>61.167857142857152</v>
      </c>
      <c r="H15" s="101">
        <f t="shared" ref="H15:Y15" si="2">H13/H14*100</f>
        <v>95.81538461538463</v>
      </c>
      <c r="I15" s="101">
        <f t="shared" si="2"/>
        <v>43.578571428571429</v>
      </c>
      <c r="J15" s="101">
        <f t="shared" si="2"/>
        <v>61.95333333333334</v>
      </c>
      <c r="K15" s="101">
        <f t="shared" si="2"/>
        <v>14.689655172413794</v>
      </c>
      <c r="L15" s="101">
        <f t="shared" si="2"/>
        <v>54.224999999999987</v>
      </c>
      <c r="M15" s="101">
        <f t="shared" si="2"/>
        <v>72.448000000000008</v>
      </c>
      <c r="N15" s="101">
        <f t="shared" si="2"/>
        <v>6.2666666666666666</v>
      </c>
      <c r="O15" s="101">
        <f t="shared" si="2"/>
        <v>23.21875</v>
      </c>
      <c r="P15" s="101">
        <f t="shared" si="2"/>
        <v>5.8639999999999999</v>
      </c>
      <c r="Q15" s="101" t="e">
        <f t="shared" si="2"/>
        <v>#DIV/0!</v>
      </c>
      <c r="R15" s="101">
        <f t="shared" si="2"/>
        <v>33.111111111111114</v>
      </c>
      <c r="S15" s="101">
        <f t="shared" si="2"/>
        <v>22.508333333333336</v>
      </c>
      <c r="T15" s="101" t="e">
        <f t="shared" si="2"/>
        <v>#DIV/0!</v>
      </c>
      <c r="U15" s="101" t="e">
        <f t="shared" si="2"/>
        <v>#DIV/0!</v>
      </c>
      <c r="V15" s="101">
        <f t="shared" si="2"/>
        <v>51.090909090909086</v>
      </c>
      <c r="W15" s="101" t="e">
        <f t="shared" si="2"/>
        <v>#DIV/0!</v>
      </c>
      <c r="X15" s="101" t="e">
        <f t="shared" si="2"/>
        <v>#DIV/0!</v>
      </c>
      <c r="Y15" s="101">
        <f t="shared" si="2"/>
        <v>11.497326203208557</v>
      </c>
    </row>
    <row r="18" spans="4:25" x14ac:dyDescent="0.2">
      <c r="D18" s="89" t="s">
        <v>1353</v>
      </c>
      <c r="E18" t="s">
        <v>1344</v>
      </c>
      <c r="F18" t="s">
        <v>1343</v>
      </c>
      <c r="G18" t="s">
        <v>1325</v>
      </c>
      <c r="H18" t="s">
        <v>1326</v>
      </c>
      <c r="I18" t="s">
        <v>1327</v>
      </c>
      <c r="J18" t="s">
        <v>1220</v>
      </c>
      <c r="K18" t="s">
        <v>1328</v>
      </c>
      <c r="L18" t="s">
        <v>1329</v>
      </c>
      <c r="M18" t="s">
        <v>1330</v>
      </c>
      <c r="N18" t="s">
        <v>1331</v>
      </c>
      <c r="O18" t="s">
        <v>1332</v>
      </c>
      <c r="P18" t="s">
        <v>1333</v>
      </c>
      <c r="Q18" t="s">
        <v>1334</v>
      </c>
      <c r="R18" t="s">
        <v>1335</v>
      </c>
      <c r="S18" t="s">
        <v>1336</v>
      </c>
      <c r="T18" t="s">
        <v>1337</v>
      </c>
      <c r="U18" t="s">
        <v>1338</v>
      </c>
      <c r="V18" t="s">
        <v>1339</v>
      </c>
      <c r="W18" t="s">
        <v>1340</v>
      </c>
      <c r="X18" t="s">
        <v>1341</v>
      </c>
      <c r="Y18" t="s">
        <v>1342</v>
      </c>
    </row>
    <row r="19" spans="4:25" x14ac:dyDescent="0.2">
      <c r="E19" t="s">
        <v>1345</v>
      </c>
      <c r="F19">
        <v>150</v>
      </c>
      <c r="G19">
        <f>SEAFOOD!B186*1.5</f>
        <v>126</v>
      </c>
      <c r="H19">
        <f>SEAFOOD!C186*1.5</f>
        <v>27.299999999999997</v>
      </c>
      <c r="I19">
        <f>SEAFOOD!D186*1.5</f>
        <v>1.0499999999999998</v>
      </c>
      <c r="J19">
        <f>SEAFOOD!E186*1.5</f>
        <v>0</v>
      </c>
      <c r="K19">
        <f>SEAFOOD!F186*1.5</f>
        <v>0</v>
      </c>
      <c r="L19">
        <f>SEAFOOD!G186*1.5</f>
        <v>16.5</v>
      </c>
      <c r="M19">
        <f>SEAFOOD!H186*1.5</f>
        <v>165</v>
      </c>
      <c r="N19">
        <f>SEAFOOD!I186*1.5</f>
        <v>0.60000000000000009</v>
      </c>
      <c r="O19">
        <f>SEAFOOD!J186*1.5</f>
        <v>93</v>
      </c>
      <c r="P19">
        <f>SEAFOOD!K186*1.5</f>
        <v>0</v>
      </c>
      <c r="Q19">
        <f>SEAFOOD!L186*1.5</f>
        <v>0</v>
      </c>
      <c r="R19">
        <f>SEAFOOD!M186*1.5</f>
        <v>0.75</v>
      </c>
      <c r="S19">
        <f>SEAFOOD!N186*1.5</f>
        <v>16.5</v>
      </c>
      <c r="T19">
        <f>SEAFOOD!O186*1.5</f>
        <v>0</v>
      </c>
      <c r="U19">
        <f>SEAFOOD!P186*1.5</f>
        <v>0</v>
      </c>
      <c r="V19">
        <f>SEAFOOD!Q186*1.5</f>
        <v>0.15000000000000002</v>
      </c>
      <c r="W19">
        <f>SEAFOOD!R186*1.5</f>
        <v>0</v>
      </c>
      <c r="X19">
        <f>SEAFOOD!S186*1.5</f>
        <v>0</v>
      </c>
      <c r="Y19">
        <f>SEAFOOD!T186*1.5</f>
        <v>1.5</v>
      </c>
    </row>
    <row r="20" spans="4:25" x14ac:dyDescent="0.2">
      <c r="E20" t="s">
        <v>1346</v>
      </c>
      <c r="F20">
        <v>25</v>
      </c>
      <c r="G20">
        <f>SAYUR!B43*0.25</f>
        <v>23</v>
      </c>
      <c r="H20">
        <f>SAYUR!C43*0.25</f>
        <v>1.2749999999999999</v>
      </c>
      <c r="I20">
        <f>SAYUR!D43*0.25</f>
        <v>0.4</v>
      </c>
      <c r="J20">
        <f>SAYUR!E43*0.25</f>
        <v>3.5750000000000002</v>
      </c>
      <c r="K20">
        <f>SAYUR!F43*0.25</f>
        <v>2.0499999999999998</v>
      </c>
      <c r="L20">
        <f>SAYUR!G43*0.25</f>
        <v>269.25</v>
      </c>
      <c r="M20">
        <f>SAYUR!H43*0.25</f>
        <v>19</v>
      </c>
      <c r="N20">
        <f>SAYUR!I43*0.25</f>
        <v>1.5</v>
      </c>
      <c r="O20">
        <f>SAYUR!J43*0.25</f>
        <v>15.25</v>
      </c>
      <c r="P20">
        <f>SAYUR!K43*0.25</f>
        <v>74.5</v>
      </c>
      <c r="Q20">
        <f>SAYUR!L43*0.25</f>
        <v>2.5000000000000001E-2</v>
      </c>
      <c r="R20">
        <f>SAYUR!M43*0.25</f>
        <v>0.15</v>
      </c>
      <c r="S20">
        <f>SAYUR!N43*0.25</f>
        <v>0</v>
      </c>
      <c r="T20">
        <f>SAYUR!O43*0.25</f>
        <v>816.5</v>
      </c>
      <c r="U20">
        <f>SAYUR!P43*0.25</f>
        <v>0</v>
      </c>
      <c r="V20">
        <f>SAYUR!Q43*0.25</f>
        <v>7.4999999999999997E-2</v>
      </c>
      <c r="W20">
        <f>SAYUR!R43*0.25</f>
        <v>2.5000000000000001E-2</v>
      </c>
      <c r="X20">
        <f>SAYUR!S43*0.25</f>
        <v>1.05</v>
      </c>
      <c r="Y20">
        <f>SAYUR!T43*0.25</f>
        <v>5.5</v>
      </c>
    </row>
    <row r="21" spans="4:25" x14ac:dyDescent="0.2">
      <c r="E21" t="s">
        <v>1347</v>
      </c>
      <c r="F21">
        <v>80</v>
      </c>
      <c r="G21">
        <f>TELUR!B7*0.8</f>
        <v>123.2</v>
      </c>
      <c r="H21">
        <f>TELUR!C7*0.8</f>
        <v>9.9200000000000017</v>
      </c>
      <c r="I21">
        <f>TELUR!D7*0.8</f>
        <v>8.64</v>
      </c>
      <c r="J21">
        <f>TELUR!E7*0.8</f>
        <v>0.55999999999999994</v>
      </c>
      <c r="K21">
        <f>TELUR!F7*0.8</f>
        <v>0</v>
      </c>
      <c r="L21">
        <f>TELUR!G7*0.8</f>
        <v>68.8</v>
      </c>
      <c r="M21">
        <f>TELUR!H7*0.8</f>
        <v>206.4</v>
      </c>
      <c r="N21">
        <f>TELUR!I7*0.8</f>
        <v>2.4000000000000004</v>
      </c>
      <c r="O21">
        <f>TELUR!J7*0.8</f>
        <v>113.60000000000001</v>
      </c>
      <c r="P21">
        <f>TELUR!K7*0.8</f>
        <v>94.800000000000011</v>
      </c>
      <c r="Q21">
        <f>TELUR!L7*0.8</f>
        <v>0.128</v>
      </c>
      <c r="R21">
        <f>TELUR!M7*0.8</f>
        <v>0.8</v>
      </c>
      <c r="S21">
        <f>TELUR!N7*0.8</f>
        <v>48.800000000000004</v>
      </c>
      <c r="T21">
        <f>TELUR!O7*0.8</f>
        <v>17.600000000000001</v>
      </c>
      <c r="U21">
        <f>TELUR!P7*0.8</f>
        <v>83.2</v>
      </c>
      <c r="V21">
        <f>TELUR!Q7*0.8</f>
        <v>9.6000000000000002E-2</v>
      </c>
      <c r="W21">
        <f>TELUR!R7*0.8</f>
        <v>0.30400000000000005</v>
      </c>
      <c r="X21">
        <f>TELUR!S7*0.8</f>
        <v>0.16000000000000003</v>
      </c>
      <c r="Y21">
        <f>TELUR!T7*0.8</f>
        <v>0</v>
      </c>
    </row>
    <row r="22" spans="4:25" x14ac:dyDescent="0.2">
      <c r="E22" t="s">
        <v>1348</v>
      </c>
      <c r="F22">
        <v>125</v>
      </c>
      <c r="G22">
        <f>UMBI!B109*1.25</f>
        <v>453.75</v>
      </c>
      <c r="H22">
        <f>UMBI!C109*1.25</f>
        <v>1.375</v>
      </c>
      <c r="I22">
        <f>UMBI!D109*1.25</f>
        <v>0.625</v>
      </c>
      <c r="J22">
        <f>UMBI!E109*1.25</f>
        <v>110.25</v>
      </c>
      <c r="K22">
        <f>UMBI!F109*1.25</f>
        <v>1.125</v>
      </c>
      <c r="L22">
        <f>UMBI!G109*1.25</f>
        <v>105</v>
      </c>
      <c r="M22">
        <f>UMBI!H109*1.25</f>
        <v>156.25</v>
      </c>
      <c r="N22">
        <f>UMBI!I109*1.25</f>
        <v>1.25</v>
      </c>
      <c r="O22">
        <f>UMBI!J109*1.25</f>
        <v>1.25</v>
      </c>
      <c r="P22">
        <f>UMBI!K109*1.25</f>
        <v>8.875</v>
      </c>
      <c r="Q22">
        <f>UMBI!L109*1.25</f>
        <v>0</v>
      </c>
      <c r="R22">
        <f>UMBI!M109*1.25</f>
        <v>0.125</v>
      </c>
      <c r="S22">
        <f>UMBI!N109*1.25</f>
        <v>0</v>
      </c>
      <c r="T22">
        <f>UMBI!O109*1.25</f>
        <v>0</v>
      </c>
      <c r="U22">
        <f>UMBI!P109*1.25</f>
        <v>0</v>
      </c>
      <c r="V22">
        <f>UMBI!Q109*1.25</f>
        <v>0.05</v>
      </c>
      <c r="W22">
        <f>UMBI!R109*1.25</f>
        <v>0</v>
      </c>
      <c r="X22">
        <f>UMBI!S109*1.25</f>
        <v>0.5</v>
      </c>
      <c r="Y22">
        <f>UMBI!T109*1.25</f>
        <v>0</v>
      </c>
    </row>
    <row r="23" spans="4:25" x14ac:dyDescent="0.2">
      <c r="E23" t="s">
        <v>1349</v>
      </c>
      <c r="F23">
        <v>25</v>
      </c>
      <c r="G23">
        <f>SAYUR!B234*0.25</f>
        <v>23.4375</v>
      </c>
      <c r="H23">
        <f>SAYUR!C234*0.25</f>
        <v>1.925</v>
      </c>
      <c r="I23">
        <f>SAYUR!D234*0.25</f>
        <v>0.28749999999999998</v>
      </c>
      <c r="J23">
        <f>SAYUR!E234*0.25</f>
        <v>3.375</v>
      </c>
      <c r="K23">
        <f>SAYUR!F234*0.25</f>
        <v>0</v>
      </c>
      <c r="L23">
        <f>SAYUR!G234*0.25</f>
        <v>0</v>
      </c>
      <c r="M23">
        <f>SAYUR!H234*0.25</f>
        <v>0</v>
      </c>
      <c r="N23">
        <f>SAYUR!I234*0.25</f>
        <v>0</v>
      </c>
      <c r="O23">
        <f>SAYUR!J234*0.25</f>
        <v>0</v>
      </c>
      <c r="P23">
        <f>SAYUR!K234*0.25</f>
        <v>0</v>
      </c>
      <c r="Q23">
        <f>SAYUR!L234*0.25</f>
        <v>0</v>
      </c>
      <c r="R23">
        <f>SAYUR!M234*0.25</f>
        <v>0</v>
      </c>
      <c r="S23">
        <f>SAYUR!N234*0.25</f>
        <v>12.875</v>
      </c>
      <c r="T23">
        <f>SAYUR!O234*0.25</f>
        <v>12.875</v>
      </c>
      <c r="U23">
        <f>SAYUR!P234*0.25</f>
        <v>0</v>
      </c>
      <c r="V23">
        <f>SAYUR!Q234*0.25</f>
        <v>0</v>
      </c>
      <c r="W23">
        <f>SAYUR!R234*0.25</f>
        <v>0</v>
      </c>
      <c r="X23">
        <f>SAYUR!S234*0.25</f>
        <v>0</v>
      </c>
      <c r="Y23">
        <f>SAYUR!T234*0.25</f>
        <v>0</v>
      </c>
    </row>
    <row r="24" spans="4:25" x14ac:dyDescent="0.2">
      <c r="E24" t="s">
        <v>1350</v>
      </c>
      <c r="F24">
        <v>5</v>
      </c>
      <c r="G24">
        <f>LAMAK!B17*0.05</f>
        <v>44.2</v>
      </c>
      <c r="H24">
        <f>LAMAK!C17*0.05</f>
        <v>0</v>
      </c>
      <c r="I24">
        <f>LAMAK!D17*0.05</f>
        <v>5</v>
      </c>
      <c r="J24">
        <f>LAMAK!E17*0.05</f>
        <v>0</v>
      </c>
      <c r="K24">
        <f>LAMAK!F17*0.05</f>
        <v>0</v>
      </c>
      <c r="L24">
        <f>LAMAK!G17*0.05</f>
        <v>0</v>
      </c>
      <c r="M24">
        <f>LAMAK!H17*0.05</f>
        <v>0</v>
      </c>
      <c r="N24">
        <f>LAMAK!I17*0.05</f>
        <v>0</v>
      </c>
      <c r="O24">
        <f>LAMAK!J17*0.05</f>
        <v>0</v>
      </c>
      <c r="P24">
        <f>LAMAK!K17*0.05</f>
        <v>0</v>
      </c>
      <c r="Q24">
        <f>LAMAK!L17*0.05</f>
        <v>0</v>
      </c>
      <c r="R24">
        <f>LAMAK!M17*0.05</f>
        <v>0</v>
      </c>
      <c r="S24">
        <f>LAMAK!N17*0.05</f>
        <v>0</v>
      </c>
      <c r="T24">
        <f>LAMAK!O17*0.05</f>
        <v>909.05000000000007</v>
      </c>
      <c r="U24">
        <f>LAMAK!P17*0.05</f>
        <v>0</v>
      </c>
      <c r="V24">
        <f>LAMAK!Q17*0.05</f>
        <v>0</v>
      </c>
      <c r="W24">
        <f>LAMAK!R17*0.05</f>
        <v>0</v>
      </c>
      <c r="X24">
        <f>LAMAK!S17*0.05</f>
        <v>0</v>
      </c>
      <c r="Y24">
        <f>LAMAK!T17*0.05</f>
        <v>0</v>
      </c>
    </row>
    <row r="25" spans="4:25" s="88" customFormat="1" x14ac:dyDescent="0.2">
      <c r="F25" s="88" t="s">
        <v>1358</v>
      </c>
      <c r="G25" s="88">
        <f>SUM(G19:G24)</f>
        <v>793.58750000000009</v>
      </c>
      <c r="H25" s="88">
        <f t="shared" ref="H25:Y25" si="3">SUM(H19:H24)</f>
        <v>41.794999999999995</v>
      </c>
      <c r="I25" s="88">
        <f t="shared" si="3"/>
        <v>16.002499999999998</v>
      </c>
      <c r="J25" s="88">
        <f t="shared" si="3"/>
        <v>117.76</v>
      </c>
      <c r="K25" s="88">
        <f t="shared" si="3"/>
        <v>3.1749999999999998</v>
      </c>
      <c r="L25" s="88">
        <f t="shared" si="3"/>
        <v>459.55</v>
      </c>
      <c r="M25" s="88">
        <f t="shared" si="3"/>
        <v>546.65</v>
      </c>
      <c r="N25" s="88">
        <f t="shared" si="3"/>
        <v>5.75</v>
      </c>
      <c r="O25" s="88">
        <f t="shared" si="3"/>
        <v>223.10000000000002</v>
      </c>
      <c r="P25" s="88">
        <f t="shared" si="3"/>
        <v>178.17500000000001</v>
      </c>
      <c r="Q25" s="88">
        <f t="shared" si="3"/>
        <v>0.153</v>
      </c>
      <c r="R25" s="88">
        <f t="shared" si="3"/>
        <v>1.8250000000000002</v>
      </c>
      <c r="S25" s="88">
        <f t="shared" si="3"/>
        <v>78.175000000000011</v>
      </c>
      <c r="T25" s="88">
        <f t="shared" si="3"/>
        <v>1756.0250000000001</v>
      </c>
      <c r="U25" s="88">
        <f t="shared" si="3"/>
        <v>83.2</v>
      </c>
      <c r="V25" s="88">
        <f t="shared" si="3"/>
        <v>0.37100000000000005</v>
      </c>
      <c r="W25" s="88">
        <f t="shared" si="3"/>
        <v>0.32900000000000007</v>
      </c>
      <c r="X25" s="88">
        <f t="shared" si="3"/>
        <v>1.71</v>
      </c>
      <c r="Y25" s="88">
        <f t="shared" si="3"/>
        <v>7</v>
      </c>
    </row>
    <row r="26" spans="4:25" x14ac:dyDescent="0.2">
      <c r="F26" s="89" t="s">
        <v>1359</v>
      </c>
      <c r="G26">
        <f>G25/2</f>
        <v>396.79375000000005</v>
      </c>
      <c r="H26">
        <f t="shared" ref="H26:Y26" si="4">H25/2</f>
        <v>20.897499999999997</v>
      </c>
      <c r="I26">
        <f t="shared" si="4"/>
        <v>8.0012499999999989</v>
      </c>
      <c r="J26">
        <f t="shared" si="4"/>
        <v>58.88</v>
      </c>
      <c r="K26">
        <f t="shared" si="4"/>
        <v>1.5874999999999999</v>
      </c>
      <c r="L26">
        <f t="shared" si="4"/>
        <v>229.77500000000001</v>
      </c>
      <c r="M26">
        <f t="shared" si="4"/>
        <v>273.32499999999999</v>
      </c>
      <c r="N26">
        <f t="shared" si="4"/>
        <v>2.875</v>
      </c>
      <c r="O26">
        <f t="shared" si="4"/>
        <v>111.55000000000001</v>
      </c>
      <c r="P26">
        <f t="shared" si="4"/>
        <v>89.087500000000006</v>
      </c>
      <c r="Q26">
        <f t="shared" si="4"/>
        <v>7.6499999999999999E-2</v>
      </c>
      <c r="R26">
        <f t="shared" si="4"/>
        <v>0.91250000000000009</v>
      </c>
      <c r="S26">
        <f t="shared" si="4"/>
        <v>39.087500000000006</v>
      </c>
      <c r="T26">
        <f t="shared" si="4"/>
        <v>878.01250000000005</v>
      </c>
      <c r="U26">
        <f t="shared" si="4"/>
        <v>41.6</v>
      </c>
      <c r="V26">
        <f t="shared" si="4"/>
        <v>0.18550000000000003</v>
      </c>
      <c r="W26">
        <f t="shared" si="4"/>
        <v>0.16450000000000004</v>
      </c>
      <c r="X26">
        <f t="shared" si="4"/>
        <v>0.85499999999999998</v>
      </c>
      <c r="Y26">
        <f t="shared" si="4"/>
        <v>3.5</v>
      </c>
    </row>
    <row r="27" spans="4:25" x14ac:dyDescent="0.2">
      <c r="F27" s="88" t="s">
        <v>1360</v>
      </c>
      <c r="G27" s="88">
        <v>525</v>
      </c>
      <c r="H27" s="88">
        <v>16.25</v>
      </c>
      <c r="I27" s="88">
        <v>17.5</v>
      </c>
      <c r="J27" s="88">
        <v>75</v>
      </c>
      <c r="K27" s="88">
        <v>7.25</v>
      </c>
      <c r="L27" s="88">
        <v>300</v>
      </c>
      <c r="M27" s="88">
        <v>312.5</v>
      </c>
      <c r="N27" s="88">
        <v>37.5</v>
      </c>
      <c r="O27" s="88">
        <v>400</v>
      </c>
      <c r="P27" s="88">
        <v>1250</v>
      </c>
      <c r="Q27" s="88"/>
      <c r="R27" s="88">
        <v>2.25</v>
      </c>
      <c r="S27" s="88">
        <v>150</v>
      </c>
      <c r="T27" s="88"/>
      <c r="U27" s="88"/>
      <c r="V27" s="88">
        <v>0.27500000000000002</v>
      </c>
      <c r="W27" s="88"/>
      <c r="X27" s="88"/>
      <c r="Y27" s="88">
        <v>18.7</v>
      </c>
    </row>
    <row r="28" spans="4:25" x14ac:dyDescent="0.2">
      <c r="F28" s="89" t="s">
        <v>1361</v>
      </c>
      <c r="G28" s="101">
        <f>G26/G27*100</f>
        <v>75.579761904761909</v>
      </c>
      <c r="H28" s="101">
        <f t="shared" ref="H28:Y28" si="5">H26/H27*100</f>
        <v>128.6</v>
      </c>
      <c r="I28" s="101">
        <f t="shared" si="5"/>
        <v>45.721428571428561</v>
      </c>
      <c r="J28" s="101">
        <f t="shared" si="5"/>
        <v>78.506666666666675</v>
      </c>
      <c r="K28" s="101">
        <f t="shared" si="5"/>
        <v>21.896551724137929</v>
      </c>
      <c r="L28" s="101">
        <f t="shared" si="5"/>
        <v>76.591666666666669</v>
      </c>
      <c r="M28" s="101">
        <f t="shared" si="5"/>
        <v>87.463999999999999</v>
      </c>
      <c r="N28" s="101">
        <f t="shared" si="5"/>
        <v>7.6666666666666661</v>
      </c>
      <c r="O28" s="101">
        <f t="shared" si="5"/>
        <v>27.887500000000003</v>
      </c>
      <c r="P28" s="101">
        <f t="shared" si="5"/>
        <v>7.1269999999999998</v>
      </c>
      <c r="Q28" s="101" t="e">
        <f t="shared" si="5"/>
        <v>#DIV/0!</v>
      </c>
      <c r="R28" s="101">
        <f t="shared" si="5"/>
        <v>40.555555555555564</v>
      </c>
      <c r="S28" s="101">
        <f t="shared" si="5"/>
        <v>26.058333333333337</v>
      </c>
      <c r="T28" s="101" t="e">
        <f t="shared" si="5"/>
        <v>#DIV/0!</v>
      </c>
      <c r="U28" s="101" t="e">
        <f t="shared" si="5"/>
        <v>#DIV/0!</v>
      </c>
      <c r="V28" s="101">
        <f t="shared" si="5"/>
        <v>67.454545454545453</v>
      </c>
      <c r="W28" s="101" t="e">
        <f t="shared" si="5"/>
        <v>#DIV/0!</v>
      </c>
      <c r="X28" s="101" t="e">
        <f t="shared" si="5"/>
        <v>#DIV/0!</v>
      </c>
      <c r="Y28" s="101">
        <f t="shared" si="5"/>
        <v>18.71657754010695</v>
      </c>
    </row>
    <row r="29" spans="4:25" x14ac:dyDescent="0.2">
      <c r="F29" s="89"/>
    </row>
    <row r="30" spans="4:25" x14ac:dyDescent="0.2">
      <c r="F30" s="89"/>
    </row>
    <row r="33" spans="4:25" x14ac:dyDescent="0.2">
      <c r="D33" s="89" t="s">
        <v>1354</v>
      </c>
      <c r="E33" t="s">
        <v>1344</v>
      </c>
      <c r="F33" t="s">
        <v>1343</v>
      </c>
      <c r="G33" t="s">
        <v>1325</v>
      </c>
      <c r="H33" t="s">
        <v>1326</v>
      </c>
      <c r="I33" t="s">
        <v>1327</v>
      </c>
      <c r="J33" t="s">
        <v>1220</v>
      </c>
      <c r="K33" t="s">
        <v>1328</v>
      </c>
      <c r="L33" t="s">
        <v>1329</v>
      </c>
      <c r="M33" t="s">
        <v>1330</v>
      </c>
      <c r="N33" t="s">
        <v>1331</v>
      </c>
      <c r="O33" t="s">
        <v>1332</v>
      </c>
      <c r="P33" t="s">
        <v>1333</v>
      </c>
      <c r="Q33" t="s">
        <v>1334</v>
      </c>
      <c r="R33" t="s">
        <v>1335</v>
      </c>
      <c r="S33" t="s">
        <v>1336</v>
      </c>
      <c r="T33" t="s">
        <v>1337</v>
      </c>
      <c r="U33" t="s">
        <v>1338</v>
      </c>
      <c r="V33" t="s">
        <v>1339</v>
      </c>
      <c r="W33" t="s">
        <v>1340</v>
      </c>
      <c r="X33" t="s">
        <v>1341</v>
      </c>
      <c r="Y33" t="s">
        <v>1342</v>
      </c>
    </row>
    <row r="34" spans="4:25" x14ac:dyDescent="0.2">
      <c r="E34" t="s">
        <v>1345</v>
      </c>
      <c r="F34">
        <v>200</v>
      </c>
      <c r="G34">
        <f>SEAFOOD!B186*2</f>
        <v>168</v>
      </c>
      <c r="H34">
        <f>SEAFOOD!C186*2</f>
        <v>36.4</v>
      </c>
      <c r="I34">
        <f>SEAFOOD!D186*2</f>
        <v>1.4</v>
      </c>
      <c r="J34">
        <f>SEAFOOD!E186*2</f>
        <v>0</v>
      </c>
      <c r="K34">
        <f>SEAFOOD!F186*2</f>
        <v>0</v>
      </c>
      <c r="L34">
        <f>SEAFOOD!G186*2</f>
        <v>22</v>
      </c>
      <c r="M34">
        <f>SEAFOOD!H186*2</f>
        <v>220</v>
      </c>
      <c r="N34">
        <f>SEAFOOD!I186*2</f>
        <v>0.8</v>
      </c>
      <c r="O34">
        <f>SEAFOOD!J186*2</f>
        <v>124</v>
      </c>
      <c r="P34">
        <f>SEAFOOD!K186*2</f>
        <v>0</v>
      </c>
      <c r="Q34">
        <f>SEAFOOD!L186*2</f>
        <v>0</v>
      </c>
      <c r="R34">
        <f>SEAFOOD!M186*2</f>
        <v>1</v>
      </c>
      <c r="S34">
        <f>SEAFOOD!N186*2</f>
        <v>22</v>
      </c>
      <c r="T34">
        <f>SEAFOOD!O186*2</f>
        <v>0</v>
      </c>
      <c r="U34">
        <f>SEAFOOD!P186*2</f>
        <v>0</v>
      </c>
      <c r="V34">
        <f>SEAFOOD!Q186*2</f>
        <v>0.2</v>
      </c>
      <c r="W34">
        <f>SEAFOOD!R186*2</f>
        <v>0</v>
      </c>
      <c r="X34">
        <f>SEAFOOD!S186*2</f>
        <v>0</v>
      </c>
      <c r="Y34">
        <f>SEAFOOD!T186*2</f>
        <v>2</v>
      </c>
    </row>
    <row r="35" spans="4:25" x14ac:dyDescent="0.2">
      <c r="E35" t="s">
        <v>1346</v>
      </c>
      <c r="F35">
        <v>35</v>
      </c>
      <c r="G35">
        <f>SAYUR!B43*0.35</f>
        <v>32.199999999999996</v>
      </c>
      <c r="H35">
        <f>SAYUR!C43*0.35</f>
        <v>1.7849999999999997</v>
      </c>
      <c r="I35">
        <f>SAYUR!D43*0.35</f>
        <v>0.55999999999999994</v>
      </c>
      <c r="J35">
        <f>SAYUR!E43*0.35</f>
        <v>5.0049999999999999</v>
      </c>
      <c r="K35">
        <f>SAYUR!F43*0.35</f>
        <v>2.8699999999999997</v>
      </c>
      <c r="L35">
        <f>SAYUR!G43*0.35</f>
        <v>376.95</v>
      </c>
      <c r="M35">
        <f>SAYUR!H43*0.35</f>
        <v>26.599999999999998</v>
      </c>
      <c r="N35">
        <f>SAYUR!I43*0.35</f>
        <v>2.0999999999999996</v>
      </c>
      <c r="O35">
        <f>SAYUR!J43*0.35</f>
        <v>21.349999999999998</v>
      </c>
      <c r="P35">
        <f>SAYUR!K43*0.35</f>
        <v>104.3</v>
      </c>
      <c r="Q35">
        <f>SAYUR!L43*0.35</f>
        <v>3.4999999999999996E-2</v>
      </c>
      <c r="R35">
        <f>SAYUR!M43*0.35</f>
        <v>0.21</v>
      </c>
      <c r="S35">
        <f>SAYUR!N43*0.35</f>
        <v>0</v>
      </c>
      <c r="T35">
        <f>SAYUR!O43*0.35</f>
        <v>1143.0999999999999</v>
      </c>
      <c r="U35">
        <f>SAYUR!P43*0.35</f>
        <v>0</v>
      </c>
      <c r="V35">
        <f>SAYUR!Q43*0.35</f>
        <v>0.105</v>
      </c>
      <c r="W35">
        <f>SAYUR!R43*0.35</f>
        <v>3.4999999999999996E-2</v>
      </c>
      <c r="X35">
        <f>SAYUR!S43*0.35</f>
        <v>1.47</v>
      </c>
      <c r="Y35">
        <f>SAYUR!T43*0.35</f>
        <v>7.6999999999999993</v>
      </c>
    </row>
    <row r="36" spans="4:25" x14ac:dyDescent="0.2">
      <c r="E36" t="s">
        <v>1347</v>
      </c>
      <c r="F36">
        <v>80</v>
      </c>
      <c r="G36">
        <f>TELUR!B7*0.8</f>
        <v>123.2</v>
      </c>
      <c r="H36">
        <f>TELUR!C7*0.8</f>
        <v>9.9200000000000017</v>
      </c>
      <c r="I36">
        <f>TELUR!D7*0.8</f>
        <v>8.64</v>
      </c>
      <c r="J36">
        <f>TELUR!E7*0.8</f>
        <v>0.55999999999999994</v>
      </c>
      <c r="K36">
        <f>TELUR!F7*0.8</f>
        <v>0</v>
      </c>
      <c r="L36">
        <f>TELUR!G7*0.8</f>
        <v>68.8</v>
      </c>
      <c r="M36">
        <f>TELUR!H7*0.8</f>
        <v>206.4</v>
      </c>
      <c r="N36">
        <f>TELUR!I7*0.8</f>
        <v>2.4000000000000004</v>
      </c>
      <c r="O36">
        <f>TELUR!J7*0.8</f>
        <v>113.60000000000001</v>
      </c>
      <c r="P36">
        <f>TELUR!K7*0.8</f>
        <v>94.800000000000011</v>
      </c>
      <c r="Q36">
        <f>TELUR!L7*0.8</f>
        <v>0.128</v>
      </c>
      <c r="R36">
        <f>TELUR!M7*0.8</f>
        <v>0.8</v>
      </c>
      <c r="S36">
        <f>TELUR!N7*0.8</f>
        <v>48.800000000000004</v>
      </c>
      <c r="T36">
        <f>TELUR!O7*0.8</f>
        <v>17.600000000000001</v>
      </c>
      <c r="U36">
        <f>TELUR!P7*0.8</f>
        <v>83.2</v>
      </c>
      <c r="V36">
        <f>TELUR!Q7*0.8</f>
        <v>9.6000000000000002E-2</v>
      </c>
      <c r="W36">
        <f>TELUR!R7*0.8</f>
        <v>0.30400000000000005</v>
      </c>
      <c r="X36">
        <f>TELUR!S7*0.8</f>
        <v>0.16000000000000003</v>
      </c>
      <c r="Y36">
        <f>TELUR!T7*0.8</f>
        <v>0</v>
      </c>
    </row>
    <row r="37" spans="4:25" x14ac:dyDescent="0.2">
      <c r="E37" t="s">
        <v>1348</v>
      </c>
      <c r="F37">
        <v>150</v>
      </c>
      <c r="G37">
        <f>UMBI!B109*1.5</f>
        <v>544.5</v>
      </c>
      <c r="H37">
        <f>UMBI!C109*1.5</f>
        <v>1.6500000000000001</v>
      </c>
      <c r="I37">
        <f>UMBI!D109*1.5</f>
        <v>0.75</v>
      </c>
      <c r="J37">
        <f>UMBI!E109*1.5</f>
        <v>132.30000000000001</v>
      </c>
      <c r="K37">
        <f>UMBI!F109*1.5</f>
        <v>1.35</v>
      </c>
      <c r="L37">
        <f>UMBI!G109*1.5</f>
        <v>126</v>
      </c>
      <c r="M37">
        <f>UMBI!H109*1.5</f>
        <v>187.5</v>
      </c>
      <c r="N37">
        <f>UMBI!I109*1.5</f>
        <v>1.5</v>
      </c>
      <c r="O37">
        <f>UMBI!J109*1.5</f>
        <v>1.5</v>
      </c>
      <c r="P37">
        <f>UMBI!K109*1.5</f>
        <v>10.649999999999999</v>
      </c>
      <c r="Q37">
        <f>UMBI!L109*1.5</f>
        <v>0</v>
      </c>
      <c r="R37">
        <f>UMBI!M109*1.5</f>
        <v>0.15000000000000002</v>
      </c>
      <c r="S37">
        <f>UMBI!N109*1.5</f>
        <v>0</v>
      </c>
      <c r="T37">
        <f>UMBI!O109*1.5</f>
        <v>0</v>
      </c>
      <c r="U37">
        <f>UMBI!P109*1.5</f>
        <v>0</v>
      </c>
      <c r="V37">
        <f>UMBI!Q109*1.5</f>
        <v>0.06</v>
      </c>
      <c r="W37">
        <f>UMBI!R109*1.5</f>
        <v>0</v>
      </c>
      <c r="X37">
        <f>UMBI!S109*1.5</f>
        <v>0.60000000000000009</v>
      </c>
      <c r="Y37">
        <f>UMBI!T109*1.5</f>
        <v>0</v>
      </c>
    </row>
    <row r="38" spans="4:25" x14ac:dyDescent="0.2">
      <c r="E38" t="s">
        <v>1349</v>
      </c>
      <c r="F38">
        <v>35</v>
      </c>
      <c r="G38">
        <f>SAYUR!B234*0.35</f>
        <v>32.8125</v>
      </c>
      <c r="H38">
        <f>SAYUR!C234*0.35</f>
        <v>2.6949999999999998</v>
      </c>
      <c r="I38">
        <f>SAYUR!D234*0.35</f>
        <v>0.40249999999999997</v>
      </c>
      <c r="J38">
        <f>SAYUR!E234*0.35</f>
        <v>4.7249999999999996</v>
      </c>
      <c r="K38">
        <f>SAYUR!F234*0.35</f>
        <v>0</v>
      </c>
      <c r="L38">
        <f>SAYUR!G234*0.35</f>
        <v>0</v>
      </c>
      <c r="M38">
        <f>SAYUR!H234*0.35</f>
        <v>0</v>
      </c>
      <c r="N38">
        <f>SAYUR!I234*0.35</f>
        <v>0</v>
      </c>
      <c r="O38">
        <f>SAYUR!J234*0.35</f>
        <v>0</v>
      </c>
      <c r="P38">
        <f>SAYUR!K234*0.35</f>
        <v>0</v>
      </c>
      <c r="Q38">
        <f>SAYUR!L234*0.35</f>
        <v>0</v>
      </c>
      <c r="R38">
        <f>SAYUR!M234*0.35</f>
        <v>0</v>
      </c>
      <c r="S38">
        <f>SAYUR!N234*0.35</f>
        <v>18.024999999999999</v>
      </c>
      <c r="T38">
        <f>SAYUR!O234*0.35</f>
        <v>18.024999999999999</v>
      </c>
      <c r="U38">
        <f>SAYUR!P234*0.35</f>
        <v>0</v>
      </c>
      <c r="V38">
        <f>SAYUR!Q234*0.35</f>
        <v>0</v>
      </c>
      <c r="W38">
        <f>SAYUR!R234*0.35</f>
        <v>0</v>
      </c>
      <c r="X38">
        <f>SAYUR!S234*0.35</f>
        <v>0</v>
      </c>
      <c r="Y38">
        <f>SAYUR!T234*0.35</f>
        <v>0</v>
      </c>
    </row>
    <row r="39" spans="4:25" x14ac:dyDescent="0.2">
      <c r="E39" t="s">
        <v>1350</v>
      </c>
      <c r="F39">
        <v>5</v>
      </c>
      <c r="G39">
        <f>LAMAK!B17*0.05</f>
        <v>44.2</v>
      </c>
      <c r="H39">
        <f>LAMAK!C17*0.05</f>
        <v>0</v>
      </c>
      <c r="I39">
        <f>LAMAK!D17*0.05</f>
        <v>5</v>
      </c>
      <c r="J39">
        <f>LAMAK!E17*0.05</f>
        <v>0</v>
      </c>
      <c r="K39">
        <f>LAMAK!F17*0.05</f>
        <v>0</v>
      </c>
      <c r="L39">
        <f>LAMAK!G17*0.05</f>
        <v>0</v>
      </c>
      <c r="M39">
        <f>LAMAK!H17*0.05</f>
        <v>0</v>
      </c>
      <c r="N39">
        <f>LAMAK!I17*0.05</f>
        <v>0</v>
      </c>
      <c r="O39">
        <f>LAMAK!J17*0.05</f>
        <v>0</v>
      </c>
      <c r="P39">
        <f>LAMAK!K17*0.05</f>
        <v>0</v>
      </c>
      <c r="Q39">
        <f>LAMAK!L17*0.05</f>
        <v>0</v>
      </c>
      <c r="R39">
        <f>LAMAK!M17*0.05</f>
        <v>0</v>
      </c>
      <c r="S39">
        <f>LAMAK!N17*0.05</f>
        <v>0</v>
      </c>
      <c r="T39">
        <f>LAMAK!O17*0.05</f>
        <v>909.05000000000007</v>
      </c>
      <c r="U39">
        <f>LAMAK!P17*0.05</f>
        <v>0</v>
      </c>
      <c r="V39">
        <f>LAMAK!Q17*0.05</f>
        <v>0</v>
      </c>
      <c r="W39">
        <f>LAMAK!R17*0.05</f>
        <v>0</v>
      </c>
      <c r="X39">
        <f>LAMAK!S17*0.05</f>
        <v>0</v>
      </c>
      <c r="Y39">
        <f>LAMAK!T17*0.05</f>
        <v>0</v>
      </c>
    </row>
    <row r="40" spans="4:25" s="88" customFormat="1" x14ac:dyDescent="0.2">
      <c r="F40" s="88" t="s">
        <v>1358</v>
      </c>
      <c r="G40" s="88">
        <f>SUM(G34:G39)</f>
        <v>944.91250000000002</v>
      </c>
      <c r="H40" s="88">
        <f t="shared" ref="H40:Y40" si="6">SUM(H34:H39)</f>
        <v>52.449999999999996</v>
      </c>
      <c r="I40" s="88">
        <f t="shared" si="6"/>
        <v>16.752500000000001</v>
      </c>
      <c r="J40" s="88">
        <f t="shared" si="6"/>
        <v>142.59</v>
      </c>
      <c r="K40" s="88">
        <f t="shared" si="6"/>
        <v>4.22</v>
      </c>
      <c r="L40" s="88">
        <f t="shared" si="6"/>
        <v>593.75</v>
      </c>
      <c r="M40" s="88">
        <f t="shared" si="6"/>
        <v>640.5</v>
      </c>
      <c r="N40" s="88">
        <f t="shared" si="6"/>
        <v>6.8</v>
      </c>
      <c r="O40" s="88">
        <f t="shared" si="6"/>
        <v>260.45</v>
      </c>
      <c r="P40" s="88">
        <f t="shared" si="6"/>
        <v>209.75000000000003</v>
      </c>
      <c r="Q40" s="88">
        <f t="shared" si="6"/>
        <v>0.16300000000000001</v>
      </c>
      <c r="R40" s="88">
        <f t="shared" si="6"/>
        <v>2.1599999999999997</v>
      </c>
      <c r="S40" s="88">
        <f t="shared" si="6"/>
        <v>88.825000000000017</v>
      </c>
      <c r="T40" s="88">
        <f t="shared" si="6"/>
        <v>2087.7750000000001</v>
      </c>
      <c r="U40" s="88">
        <f t="shared" si="6"/>
        <v>83.2</v>
      </c>
      <c r="V40" s="88">
        <f t="shared" si="6"/>
        <v>0.46100000000000002</v>
      </c>
      <c r="W40" s="88">
        <f t="shared" si="6"/>
        <v>0.33900000000000002</v>
      </c>
      <c r="X40" s="88">
        <f t="shared" si="6"/>
        <v>2.23</v>
      </c>
      <c r="Y40" s="88">
        <f t="shared" si="6"/>
        <v>9.6999999999999993</v>
      </c>
    </row>
    <row r="41" spans="4:25" x14ac:dyDescent="0.2">
      <c r="F41" t="s">
        <v>1359</v>
      </c>
      <c r="G41">
        <f>G40/2</f>
        <v>472.45625000000001</v>
      </c>
      <c r="H41">
        <f t="shared" ref="H41:Y41" si="7">H40/2</f>
        <v>26.224999999999998</v>
      </c>
      <c r="I41">
        <f t="shared" si="7"/>
        <v>8.3762500000000006</v>
      </c>
      <c r="J41">
        <f t="shared" si="7"/>
        <v>71.295000000000002</v>
      </c>
      <c r="K41">
        <f t="shared" si="7"/>
        <v>2.11</v>
      </c>
      <c r="L41">
        <f t="shared" si="7"/>
        <v>296.875</v>
      </c>
      <c r="M41">
        <f t="shared" si="7"/>
        <v>320.25</v>
      </c>
      <c r="N41">
        <f t="shared" si="7"/>
        <v>3.4</v>
      </c>
      <c r="O41">
        <f t="shared" si="7"/>
        <v>130.22499999999999</v>
      </c>
      <c r="P41">
        <f t="shared" si="7"/>
        <v>104.87500000000001</v>
      </c>
      <c r="Q41">
        <f t="shared" si="7"/>
        <v>8.1500000000000003E-2</v>
      </c>
      <c r="R41">
        <f t="shared" si="7"/>
        <v>1.0799999999999998</v>
      </c>
      <c r="S41">
        <f t="shared" si="7"/>
        <v>44.412500000000009</v>
      </c>
      <c r="T41">
        <f t="shared" si="7"/>
        <v>1043.8875</v>
      </c>
      <c r="U41">
        <f t="shared" si="7"/>
        <v>41.6</v>
      </c>
      <c r="V41">
        <f t="shared" si="7"/>
        <v>0.23050000000000001</v>
      </c>
      <c r="W41">
        <f t="shared" si="7"/>
        <v>0.16950000000000001</v>
      </c>
      <c r="X41">
        <f t="shared" si="7"/>
        <v>1.115</v>
      </c>
      <c r="Y41">
        <f t="shared" si="7"/>
        <v>4.8499999999999996</v>
      </c>
    </row>
    <row r="42" spans="4:25" x14ac:dyDescent="0.2">
      <c r="F42" s="88" t="s">
        <v>1360</v>
      </c>
      <c r="G42" s="88">
        <v>525</v>
      </c>
      <c r="H42" s="88">
        <v>16.25</v>
      </c>
      <c r="I42" s="88">
        <v>17.5</v>
      </c>
      <c r="J42" s="88">
        <v>75</v>
      </c>
      <c r="K42" s="88">
        <v>7.25</v>
      </c>
      <c r="L42" s="88">
        <v>300</v>
      </c>
      <c r="M42" s="88">
        <v>312.5</v>
      </c>
      <c r="N42" s="88">
        <v>37.5</v>
      </c>
      <c r="O42" s="88">
        <v>400</v>
      </c>
      <c r="P42" s="88">
        <v>1250</v>
      </c>
      <c r="Q42" s="88"/>
      <c r="R42" s="88">
        <v>2.25</v>
      </c>
      <c r="S42" s="88">
        <v>150</v>
      </c>
      <c r="T42" s="88"/>
      <c r="U42" s="88"/>
      <c r="V42" s="88">
        <v>0.27500000000000002</v>
      </c>
      <c r="W42" s="88"/>
      <c r="X42" s="88"/>
      <c r="Y42" s="88">
        <v>18.7</v>
      </c>
    </row>
    <row r="43" spans="4:25" x14ac:dyDescent="0.2">
      <c r="F43" t="s">
        <v>1362</v>
      </c>
      <c r="G43" s="101">
        <f>G41/G42*100</f>
        <v>89.991666666666674</v>
      </c>
      <c r="H43" s="101">
        <f t="shared" ref="H43:Y43" si="8">H41/H42*100</f>
        <v>161.38461538461536</v>
      </c>
      <c r="I43" s="101">
        <f t="shared" si="8"/>
        <v>47.864285714285721</v>
      </c>
      <c r="J43" s="101">
        <f t="shared" si="8"/>
        <v>95.06</v>
      </c>
      <c r="K43" s="101">
        <f t="shared" si="8"/>
        <v>29.103448275862064</v>
      </c>
      <c r="L43" s="101">
        <f t="shared" si="8"/>
        <v>98.958333333333343</v>
      </c>
      <c r="M43" s="101">
        <f t="shared" si="8"/>
        <v>102.47999999999999</v>
      </c>
      <c r="N43" s="101">
        <f t="shared" si="8"/>
        <v>9.0666666666666664</v>
      </c>
      <c r="O43" s="101">
        <f t="shared" si="8"/>
        <v>32.556249999999999</v>
      </c>
      <c r="P43" s="101">
        <f t="shared" si="8"/>
        <v>8.3900000000000023</v>
      </c>
      <c r="Q43" s="101" t="e">
        <f t="shared" si="8"/>
        <v>#DIV/0!</v>
      </c>
      <c r="R43" s="101">
        <f t="shared" si="8"/>
        <v>47.999999999999993</v>
      </c>
      <c r="S43" s="101">
        <f t="shared" si="8"/>
        <v>29.608333333333338</v>
      </c>
      <c r="T43" s="101" t="e">
        <f t="shared" si="8"/>
        <v>#DIV/0!</v>
      </c>
      <c r="U43" s="101" t="e">
        <f t="shared" si="8"/>
        <v>#DIV/0!</v>
      </c>
      <c r="V43" s="101">
        <f t="shared" si="8"/>
        <v>83.818181818181813</v>
      </c>
      <c r="W43" s="101" t="e">
        <f t="shared" si="8"/>
        <v>#DIV/0!</v>
      </c>
      <c r="X43" s="101" t="e">
        <f t="shared" si="8"/>
        <v>#DIV/0!</v>
      </c>
      <c r="Y43" s="101">
        <f t="shared" si="8"/>
        <v>25.935828877005346</v>
      </c>
    </row>
    <row r="47" spans="4:25" x14ac:dyDescent="0.2">
      <c r="G47">
        <v>100</v>
      </c>
      <c r="H47" s="89" t="s">
        <v>1356</v>
      </c>
    </row>
    <row r="48" spans="4:25" x14ac:dyDescent="0.2">
      <c r="G48" s="89" t="s">
        <v>1355</v>
      </c>
      <c r="H48" s="89" t="s">
        <v>1357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2789-8CC0-4CF8-A756-44DF05CCA793}">
  <dimension ref="D2:X15"/>
  <sheetViews>
    <sheetView topLeftCell="B1" workbookViewId="0">
      <selection activeCell="L20" sqref="L20"/>
    </sheetView>
  </sheetViews>
  <sheetFormatPr defaultRowHeight="12.75" x14ac:dyDescent="0.2"/>
  <cols>
    <col min="4" max="4" width="15" customWidth="1"/>
    <col min="5" max="5" width="21.6640625" customWidth="1"/>
    <col min="6" max="6" width="15.1640625" customWidth="1"/>
  </cols>
  <sheetData>
    <row r="2" spans="4:24" x14ac:dyDescent="0.2">
      <c r="F2" s="114" t="s">
        <v>1378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4" spans="4:24" s="88" customFormat="1" x14ac:dyDescent="0.2">
      <c r="D4" s="88" t="s">
        <v>1363</v>
      </c>
      <c r="E4" s="88" t="s">
        <v>1372</v>
      </c>
      <c r="F4" s="88" t="s">
        <v>1325</v>
      </c>
      <c r="G4" s="88" t="s">
        <v>1326</v>
      </c>
      <c r="H4" s="88" t="s">
        <v>1327</v>
      </c>
      <c r="I4" s="88" t="s">
        <v>1220</v>
      </c>
      <c r="J4" s="88" t="s">
        <v>1328</v>
      </c>
      <c r="K4" s="88" t="s">
        <v>1329</v>
      </c>
      <c r="L4" s="88" t="s">
        <v>1330</v>
      </c>
      <c r="M4" s="88" t="s">
        <v>1331</v>
      </c>
      <c r="N4" s="88" t="s">
        <v>1332</v>
      </c>
      <c r="O4" s="88" t="s">
        <v>1333</v>
      </c>
      <c r="P4" s="88" t="s">
        <v>1334</v>
      </c>
      <c r="Q4" s="88" t="s">
        <v>1335</v>
      </c>
      <c r="R4" s="88" t="s">
        <v>1336</v>
      </c>
      <c r="S4" s="88" t="s">
        <v>1337</v>
      </c>
      <c r="T4" s="88" t="s">
        <v>1338</v>
      </c>
      <c r="U4" s="88" t="s">
        <v>1339</v>
      </c>
      <c r="V4" s="88" t="s">
        <v>1340</v>
      </c>
      <c r="W4" s="88" t="s">
        <v>1341</v>
      </c>
      <c r="X4" s="88" t="s">
        <v>1342</v>
      </c>
    </row>
    <row r="5" spans="4:24" x14ac:dyDescent="0.2">
      <c r="F5" t="s">
        <v>1364</v>
      </c>
      <c r="G5" t="s">
        <v>1365</v>
      </c>
      <c r="H5" t="s">
        <v>1365</v>
      </c>
      <c r="I5" t="s">
        <v>1365</v>
      </c>
      <c r="J5" t="s">
        <v>1365</v>
      </c>
      <c r="K5" t="s">
        <v>1366</v>
      </c>
      <c r="L5" t="s">
        <v>1366</v>
      </c>
      <c r="M5" t="s">
        <v>1366</v>
      </c>
      <c r="N5" t="s">
        <v>1366</v>
      </c>
      <c r="O5" t="s">
        <v>1366</v>
      </c>
      <c r="P5" t="s">
        <v>1366</v>
      </c>
      <c r="Q5" t="s">
        <v>1366</v>
      </c>
      <c r="R5" t="s">
        <v>1367</v>
      </c>
      <c r="S5" t="s">
        <v>1367</v>
      </c>
      <c r="T5" t="s">
        <v>1367</v>
      </c>
      <c r="U5" t="s">
        <v>1366</v>
      </c>
      <c r="V5" t="s">
        <v>1366</v>
      </c>
      <c r="W5" t="s">
        <v>1366</v>
      </c>
      <c r="X5" t="s">
        <v>1366</v>
      </c>
    </row>
    <row r="6" spans="4:24" x14ac:dyDescent="0.2">
      <c r="D6" t="s">
        <v>1368</v>
      </c>
      <c r="E6">
        <v>100</v>
      </c>
      <c r="F6">
        <f>SEAFOOD!B53*1</f>
        <v>89</v>
      </c>
      <c r="G6">
        <f>SEAFOOD!C53*1</f>
        <v>18.7</v>
      </c>
      <c r="H6">
        <f>SEAFOOD!D53*1</f>
        <v>1</v>
      </c>
      <c r="I6">
        <f>SEAFOOD!E53*1</f>
        <v>0</v>
      </c>
      <c r="J6">
        <f>SEAFOOD!F53*1</f>
        <v>0</v>
      </c>
      <c r="K6">
        <f>SEAFOOD!G53*1</f>
        <v>96</v>
      </c>
      <c r="L6">
        <f>SEAFOOD!H53*1</f>
        <v>209</v>
      </c>
      <c r="M6">
        <f>SEAFOOD!I53*1</f>
        <v>1.5</v>
      </c>
      <c r="N6">
        <f>SEAFOOD!J53*1</f>
        <v>51</v>
      </c>
      <c r="O6">
        <f>SEAFOOD!K53*1</f>
        <v>265.8</v>
      </c>
      <c r="P6">
        <f>SEAFOOD!L53*1</f>
        <v>0</v>
      </c>
      <c r="Q6">
        <f>SEAFOOD!M53*1</f>
        <v>0.2</v>
      </c>
      <c r="R6">
        <f>SEAFOOD!N53*1</f>
        <v>6</v>
      </c>
      <c r="S6">
        <f>SEAFOOD!O53*1</f>
        <v>3</v>
      </c>
      <c r="T6">
        <f>SEAFOOD!P53*1</f>
        <v>5</v>
      </c>
      <c r="U6">
        <f>SEAFOOD!Q53*1</f>
        <v>0.03</v>
      </c>
      <c r="V6">
        <f>SEAFOOD!R53*1</f>
        <v>0.1</v>
      </c>
      <c r="W6">
        <f>SEAFOOD!S53*1</f>
        <v>2</v>
      </c>
      <c r="X6">
        <f>SEAFOOD!T53*1</f>
        <v>0</v>
      </c>
    </row>
    <row r="7" spans="4:24" x14ac:dyDescent="0.2">
      <c r="D7" t="s">
        <v>1369</v>
      </c>
      <c r="E7">
        <v>30</v>
      </c>
      <c r="F7">
        <f>LAMAK!B23*0.3</f>
        <v>36.6</v>
      </c>
      <c r="G7">
        <f>LAMAK!C23*0.3</f>
        <v>0.6</v>
      </c>
      <c r="H7">
        <f>LAMAK!D23*0.3</f>
        <v>3</v>
      </c>
      <c r="I7">
        <f>LAMAK!E23*0.3</f>
        <v>2.2799999999999998</v>
      </c>
      <c r="J7">
        <f>LAMAK!F23*0.3</f>
        <v>0.42</v>
      </c>
      <c r="K7">
        <f>LAMAK!G23*0.3</f>
        <v>7.5</v>
      </c>
      <c r="L7">
        <f>LAMAK!H23*0.3</f>
        <v>9</v>
      </c>
      <c r="M7">
        <f>LAMAK!I23*0.3</f>
        <v>0.03</v>
      </c>
      <c r="N7">
        <f>LAMAK!J23*0.3</f>
        <v>2.6999999999999997</v>
      </c>
      <c r="O7">
        <f>LAMAK!K23*0.3</f>
        <v>48.72</v>
      </c>
      <c r="P7">
        <f>LAMAK!L23*0.3</f>
        <v>0.06</v>
      </c>
      <c r="Q7">
        <f>LAMAK!M23*0.3</f>
        <v>0.12</v>
      </c>
      <c r="R7">
        <f>LAMAK!N23*0.3</f>
        <v>0</v>
      </c>
      <c r="S7">
        <f>LAMAK!O23*0.3</f>
        <v>0</v>
      </c>
      <c r="T7">
        <f>LAMAK!P23*0.3</f>
        <v>0</v>
      </c>
      <c r="U7">
        <f>LAMAK!Q23*0.3</f>
        <v>0</v>
      </c>
      <c r="V7">
        <f>LAMAK!R23*0.3</f>
        <v>0</v>
      </c>
      <c r="W7">
        <f>LAMAK!S23*0.3</f>
        <v>0.15</v>
      </c>
      <c r="X7">
        <f>LAMAK!T23*0.3</f>
        <v>0.6</v>
      </c>
    </row>
    <row r="8" spans="4:24" x14ac:dyDescent="0.2">
      <c r="D8" t="s">
        <v>1370</v>
      </c>
      <c r="E8">
        <v>5</v>
      </c>
      <c r="F8">
        <f>LAMAK!B17*0.05</f>
        <v>44.2</v>
      </c>
      <c r="G8">
        <f>LAMAK!C17*0.05</f>
        <v>0</v>
      </c>
      <c r="H8">
        <f>LAMAK!D17*0.05</f>
        <v>5</v>
      </c>
      <c r="I8">
        <f>LAMAK!E17*0.05</f>
        <v>0</v>
      </c>
      <c r="J8">
        <f>LAMAK!F17*0.05</f>
        <v>0</v>
      </c>
      <c r="K8">
        <f>LAMAK!G17*0.05</f>
        <v>0</v>
      </c>
      <c r="L8">
        <f>LAMAK!H17*0.05</f>
        <v>0</v>
      </c>
      <c r="M8">
        <f>LAMAK!I17*0.05</f>
        <v>0</v>
      </c>
      <c r="N8">
        <f>LAMAK!J17*0.05</f>
        <v>0</v>
      </c>
      <c r="O8">
        <f>LAMAK!K17*0.05</f>
        <v>0</v>
      </c>
      <c r="P8">
        <f>LAMAK!L17*0.05</f>
        <v>0</v>
      </c>
      <c r="Q8">
        <f>LAMAK!M17*0.05</f>
        <v>0</v>
      </c>
      <c r="R8">
        <f>LAMAK!N17*0.05</f>
        <v>0</v>
      </c>
      <c r="S8">
        <f>LAMAK!O17*0.05</f>
        <v>909.05000000000007</v>
      </c>
      <c r="T8">
        <f>LAMAK!P17*0.05</f>
        <v>0</v>
      </c>
      <c r="U8">
        <f>LAMAK!Q17*0.05</f>
        <v>0</v>
      </c>
      <c r="V8">
        <f>LAMAK!R17*0.05</f>
        <v>0</v>
      </c>
      <c r="W8">
        <f>LAMAK!S17*0.05</f>
        <v>0</v>
      </c>
      <c r="X8">
        <f>LAMAK!T17*0.05</f>
        <v>0</v>
      </c>
    </row>
    <row r="9" spans="4:24" x14ac:dyDescent="0.2">
      <c r="D9" t="s">
        <v>1371</v>
      </c>
      <c r="E9">
        <v>200</v>
      </c>
      <c r="F9">
        <f>SEREALIA!B29*2</f>
        <v>360</v>
      </c>
      <c r="G9">
        <f>SEREALIA!C29*2</f>
        <v>6</v>
      </c>
      <c r="H9">
        <f>SEREALIA!D29*2</f>
        <v>0.6</v>
      </c>
      <c r="I9">
        <f>SEREALIA!E29*2</f>
        <v>79.599999999999994</v>
      </c>
      <c r="J9">
        <f>SEREALIA!F29*2</f>
        <v>0.4</v>
      </c>
      <c r="K9">
        <f>SEREALIA!G29*2</f>
        <v>50</v>
      </c>
      <c r="L9">
        <f>SEREALIA!H29*2</f>
        <v>54</v>
      </c>
      <c r="M9">
        <f>SEREALIA!I29*2</f>
        <v>0.8</v>
      </c>
      <c r="N9">
        <f>SEREALIA!J29*2</f>
        <v>2</v>
      </c>
      <c r="O9">
        <f>SEREALIA!K29*2</f>
        <v>76</v>
      </c>
      <c r="P9">
        <f>SEREALIA!L29*2</f>
        <v>0.2</v>
      </c>
      <c r="Q9">
        <f>SEREALIA!M29*2</f>
        <v>1.2</v>
      </c>
      <c r="R9">
        <f>SEREALIA!N29*2</f>
        <v>0</v>
      </c>
      <c r="S9">
        <f>SEREALIA!O29*2</f>
        <v>0</v>
      </c>
      <c r="T9">
        <f>SEREALIA!P29*2</f>
        <v>0</v>
      </c>
      <c r="U9">
        <f>SEREALIA!Q29*2</f>
        <v>0.1</v>
      </c>
      <c r="V9">
        <f>SEREALIA!R29*2</f>
        <v>0.2</v>
      </c>
      <c r="W9">
        <f>SEREALIA!S29*2</f>
        <v>5.2</v>
      </c>
      <c r="X9">
        <f>SEREALIA!T29*2</f>
        <v>0</v>
      </c>
    </row>
    <row r="10" spans="4:24" x14ac:dyDescent="0.2">
      <c r="D10" t="s">
        <v>1373</v>
      </c>
      <c r="E10">
        <v>150</v>
      </c>
      <c r="F10">
        <f>KACANG!B119*1.5</f>
        <v>120</v>
      </c>
      <c r="G10">
        <f>KACANG!C119*1.5</f>
        <v>16.350000000000001</v>
      </c>
      <c r="H10">
        <f>KACANG!D119*1.5</f>
        <v>7.0500000000000007</v>
      </c>
      <c r="I10">
        <f>KACANG!E119*1.5</f>
        <v>1.2000000000000002</v>
      </c>
      <c r="J10">
        <f>KACANG!F119*1.5</f>
        <v>0.15000000000000002</v>
      </c>
      <c r="K10">
        <f>KACANG!G119*1.5</f>
        <v>334.5</v>
      </c>
      <c r="L10">
        <f>KACANG!H119*1.5</f>
        <v>274.5</v>
      </c>
      <c r="M10">
        <f>KACANG!I119*1.5</f>
        <v>5.0999999999999996</v>
      </c>
      <c r="N10">
        <f>KACANG!J119*1.5</f>
        <v>3</v>
      </c>
      <c r="O10">
        <f>KACANG!K119*1.5</f>
        <v>75.900000000000006</v>
      </c>
      <c r="P10">
        <f>KACANG!L119*1.5</f>
        <v>0.28500000000000003</v>
      </c>
      <c r="Q10">
        <f>KACANG!M119*1.5</f>
        <v>1.2000000000000002</v>
      </c>
      <c r="R10">
        <f>KACANG!N119*1.5</f>
        <v>0</v>
      </c>
      <c r="S10">
        <f>KACANG!O119*1.5</f>
        <v>177</v>
      </c>
      <c r="T10">
        <f>KACANG!P119*1.5</f>
        <v>0</v>
      </c>
      <c r="U10">
        <f>KACANG!Q119*1.5</f>
        <v>1.4999999999999999E-2</v>
      </c>
      <c r="V10">
        <f>KACANG!R119*1.5</f>
        <v>0.12</v>
      </c>
      <c r="W10">
        <f>KACANG!S119*1.5</f>
        <v>0.15000000000000002</v>
      </c>
      <c r="X10">
        <f>KACANG!T119*1.5</f>
        <v>0</v>
      </c>
    </row>
    <row r="11" spans="4:24" x14ac:dyDescent="0.2">
      <c r="D11" t="s">
        <v>1270</v>
      </c>
      <c r="E11">
        <v>50</v>
      </c>
      <c r="F11">
        <f>SAYUR!B171*0.5</f>
        <v>18</v>
      </c>
      <c r="G11">
        <f>SAYUR!C171*0.5</f>
        <v>0.5</v>
      </c>
      <c r="H11">
        <f>SAYUR!D171*0.5</f>
        <v>0.3</v>
      </c>
      <c r="I11">
        <f>SAYUR!E171*0.5</f>
        <v>3.95</v>
      </c>
      <c r="J11">
        <f>SAYUR!F171*0.5</f>
        <v>0.5</v>
      </c>
      <c r="K11">
        <f>SAYUR!G171*0.5</f>
        <v>22.5</v>
      </c>
      <c r="L11">
        <f>SAYUR!H171*0.5</f>
        <v>37</v>
      </c>
      <c r="M11">
        <f>SAYUR!I171*0.5</f>
        <v>0.5</v>
      </c>
      <c r="N11">
        <f>SAYUR!J171*0.5</f>
        <v>35</v>
      </c>
      <c r="O11">
        <f>SAYUR!K171*0.5</f>
        <v>122.5</v>
      </c>
      <c r="P11">
        <f>SAYUR!L171*0.5</f>
        <v>0.03</v>
      </c>
      <c r="Q11">
        <f>SAYUR!M171*0.5</f>
        <v>0.15</v>
      </c>
      <c r="R11">
        <f>SAYUR!N171*0.5</f>
        <v>0</v>
      </c>
      <c r="S11">
        <f>SAYUR!O171*0.5</f>
        <v>1892</v>
      </c>
      <c r="T11">
        <f>SAYUR!P171*0.5</f>
        <v>3562.5</v>
      </c>
      <c r="U11">
        <f>SAYUR!Q171*0.5</f>
        <v>0.02</v>
      </c>
      <c r="V11">
        <f>SAYUR!R171*0.5</f>
        <v>0.02</v>
      </c>
      <c r="W11">
        <f>SAYUR!S171*0.5</f>
        <v>0.5</v>
      </c>
      <c r="X11">
        <f>SAYUR!T171*0.5</f>
        <v>9</v>
      </c>
    </row>
    <row r="12" spans="4:24" x14ac:dyDescent="0.2">
      <c r="D12" t="s">
        <v>1374</v>
      </c>
      <c r="E12">
        <v>50</v>
      </c>
      <c r="F12">
        <f>TELUR!B7*0.5</f>
        <v>77</v>
      </c>
      <c r="G12">
        <f>TELUR!C7*0.5</f>
        <v>6.2</v>
      </c>
      <c r="H12">
        <f>TELUR!D7*0.5</f>
        <v>5.4</v>
      </c>
      <c r="I12">
        <f>TELUR!E7*0.5</f>
        <v>0.35</v>
      </c>
      <c r="J12">
        <f>TELUR!F7*0.5</f>
        <v>0</v>
      </c>
      <c r="K12">
        <f>TELUR!G7*0.5</f>
        <v>43</v>
      </c>
      <c r="L12">
        <f>TELUR!H7*0.5</f>
        <v>129</v>
      </c>
      <c r="M12">
        <f>TELUR!I7*0.5</f>
        <v>1.5</v>
      </c>
      <c r="N12">
        <f>TELUR!J7*0.5</f>
        <v>71</v>
      </c>
      <c r="O12">
        <f>TELUR!K7*0.5</f>
        <v>59.25</v>
      </c>
      <c r="P12">
        <f>TELUR!L7*0.5</f>
        <v>0.08</v>
      </c>
      <c r="Q12">
        <f>TELUR!M7*0.5</f>
        <v>0.5</v>
      </c>
      <c r="R12">
        <f>TELUR!N7*0.5</f>
        <v>30.5</v>
      </c>
      <c r="S12">
        <f>TELUR!O7*0.5</f>
        <v>11</v>
      </c>
      <c r="T12">
        <f>TELUR!P7*0.5</f>
        <v>52</v>
      </c>
      <c r="U12">
        <f>TELUR!Q7*0.5</f>
        <v>0.06</v>
      </c>
      <c r="V12">
        <f>TELUR!R7*0.5</f>
        <v>0.19</v>
      </c>
      <c r="W12">
        <f>TELUR!S7*0.5</f>
        <v>0.1</v>
      </c>
      <c r="X12">
        <f>TELUR!T7*0.5</f>
        <v>0</v>
      </c>
    </row>
    <row r="13" spans="4:24" x14ac:dyDescent="0.2">
      <c r="D13" t="s">
        <v>1376</v>
      </c>
      <c r="E13">
        <v>100</v>
      </c>
      <c r="F13">
        <f>BUAH!B79*1</f>
        <v>108</v>
      </c>
      <c r="G13">
        <f>BUAH!C79*1</f>
        <v>1</v>
      </c>
      <c r="H13">
        <f>BUAH!D79*1</f>
        <v>0.8</v>
      </c>
      <c r="I13">
        <f>BUAH!E79*1</f>
        <v>24.3</v>
      </c>
      <c r="J13">
        <f>BUAH!F79*1</f>
        <v>1.9</v>
      </c>
      <c r="K13">
        <f>BUAH!G79*1</f>
        <v>20</v>
      </c>
      <c r="L13">
        <f>BUAH!H79*1</f>
        <v>30</v>
      </c>
      <c r="M13">
        <f>BUAH!I79*1</f>
        <v>0.2</v>
      </c>
      <c r="N13">
        <f>BUAH!J79*1</f>
        <v>10</v>
      </c>
      <c r="O13">
        <f>BUAH!K79*1</f>
        <v>0</v>
      </c>
      <c r="P13">
        <f>BUAH!L79*1</f>
        <v>0.2</v>
      </c>
      <c r="Q13">
        <f>BUAH!M79*1</f>
        <v>0.2</v>
      </c>
      <c r="R13">
        <f>BUAH!N79*1</f>
        <v>0</v>
      </c>
      <c r="S13">
        <f>BUAH!O79*1</f>
        <v>37</v>
      </c>
      <c r="T13">
        <f>BUAH!P79*1</f>
        <v>0</v>
      </c>
      <c r="U13">
        <f>BUAH!Q79*1</f>
        <v>0.05</v>
      </c>
      <c r="V13">
        <f>BUAH!R79*1</f>
        <v>0.11</v>
      </c>
      <c r="W13">
        <f>BUAH!S79*1</f>
        <v>0.1</v>
      </c>
      <c r="X13">
        <f>BUAH!T79*1</f>
        <v>9</v>
      </c>
    </row>
    <row r="14" spans="4:24" s="88" customFormat="1" x14ac:dyDescent="0.2">
      <c r="E14" s="88" t="s">
        <v>1375</v>
      </c>
      <c r="F14" s="88">
        <f>SUM(F6:F13)</f>
        <v>852.8</v>
      </c>
      <c r="G14" s="88">
        <f t="shared" ref="G14:X14" si="0">SUM(G6:G13)</f>
        <v>49.350000000000009</v>
      </c>
      <c r="H14" s="88">
        <f t="shared" si="0"/>
        <v>23.150000000000002</v>
      </c>
      <c r="I14" s="88">
        <f t="shared" si="0"/>
        <v>111.67999999999999</v>
      </c>
      <c r="J14" s="88">
        <f t="shared" si="0"/>
        <v>3.37</v>
      </c>
      <c r="K14" s="88">
        <f t="shared" si="0"/>
        <v>573.5</v>
      </c>
      <c r="L14" s="88">
        <f t="shared" si="0"/>
        <v>742.5</v>
      </c>
      <c r="M14" s="88">
        <f t="shared" si="0"/>
        <v>9.629999999999999</v>
      </c>
      <c r="N14" s="88">
        <f t="shared" si="0"/>
        <v>174.7</v>
      </c>
      <c r="O14" s="88">
        <f t="shared" si="0"/>
        <v>648.16999999999996</v>
      </c>
      <c r="P14" s="88">
        <f t="shared" si="0"/>
        <v>0.85499999999999998</v>
      </c>
      <c r="Q14" s="88">
        <f t="shared" si="0"/>
        <v>3.5700000000000003</v>
      </c>
      <c r="R14" s="88">
        <f t="shared" si="0"/>
        <v>36.5</v>
      </c>
      <c r="S14" s="88">
        <f t="shared" si="0"/>
        <v>3029.05</v>
      </c>
      <c r="T14" s="88">
        <f t="shared" si="0"/>
        <v>3619.5</v>
      </c>
      <c r="U14" s="88">
        <f t="shared" si="0"/>
        <v>0.27500000000000002</v>
      </c>
      <c r="V14" s="88">
        <f t="shared" si="0"/>
        <v>0.7400000000000001</v>
      </c>
      <c r="W14" s="88">
        <f t="shared" si="0"/>
        <v>8.1999999999999993</v>
      </c>
      <c r="X14" s="88">
        <f t="shared" si="0"/>
        <v>18.600000000000001</v>
      </c>
    </row>
    <row r="15" spans="4:24" s="88" customFormat="1" x14ac:dyDescent="0.2">
      <c r="E15" s="88" t="s">
        <v>1377</v>
      </c>
      <c r="F15" s="88">
        <f>F14/2</f>
        <v>426.4</v>
      </c>
      <c r="G15" s="88">
        <f t="shared" ref="G15:X15" si="1">G14/2</f>
        <v>24.675000000000004</v>
      </c>
      <c r="H15" s="88">
        <f t="shared" si="1"/>
        <v>11.575000000000001</v>
      </c>
      <c r="I15" s="88">
        <f t="shared" si="1"/>
        <v>55.839999999999996</v>
      </c>
      <c r="J15" s="88">
        <f t="shared" si="1"/>
        <v>1.6850000000000001</v>
      </c>
      <c r="K15" s="88">
        <f t="shared" si="1"/>
        <v>286.75</v>
      </c>
      <c r="L15" s="88">
        <f t="shared" si="1"/>
        <v>371.25</v>
      </c>
      <c r="M15" s="88">
        <f t="shared" si="1"/>
        <v>4.8149999999999995</v>
      </c>
      <c r="N15" s="88">
        <f t="shared" si="1"/>
        <v>87.35</v>
      </c>
      <c r="O15" s="88">
        <f t="shared" si="1"/>
        <v>324.08499999999998</v>
      </c>
      <c r="P15" s="88">
        <f t="shared" si="1"/>
        <v>0.42749999999999999</v>
      </c>
      <c r="Q15" s="88">
        <f t="shared" si="1"/>
        <v>1.7850000000000001</v>
      </c>
      <c r="R15" s="88">
        <f t="shared" si="1"/>
        <v>18.25</v>
      </c>
      <c r="S15" s="88">
        <f t="shared" si="1"/>
        <v>1514.5250000000001</v>
      </c>
      <c r="T15" s="88">
        <f t="shared" si="1"/>
        <v>1809.75</v>
      </c>
      <c r="U15" s="88">
        <f t="shared" si="1"/>
        <v>0.13750000000000001</v>
      </c>
      <c r="V15" s="88">
        <f t="shared" si="1"/>
        <v>0.37000000000000005</v>
      </c>
      <c r="W15" s="88">
        <f t="shared" si="1"/>
        <v>4.0999999999999996</v>
      </c>
      <c r="X15" s="88">
        <f t="shared" si="1"/>
        <v>9.3000000000000007</v>
      </c>
    </row>
  </sheetData>
  <mergeCells count="1">
    <mergeCell ref="F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5"/>
  <sheetViews>
    <sheetView topLeftCell="A96" workbookViewId="0">
      <selection activeCell="F3" sqref="F1:F1048576"/>
    </sheetView>
  </sheetViews>
  <sheetFormatPr defaultRowHeight="12.75" x14ac:dyDescent="0.2"/>
  <cols>
    <col min="1" max="1" width="19.83203125" customWidth="1"/>
    <col min="2" max="2" width="6" customWidth="1"/>
    <col min="3" max="3" width="5.83203125" customWidth="1"/>
    <col min="4" max="4" width="6.33203125" customWidth="1"/>
    <col min="5" max="5" width="6.6640625" customWidth="1"/>
    <col min="6" max="6" width="6.1640625" customWidth="1"/>
    <col min="7" max="7" width="6.33203125" customWidth="1"/>
    <col min="8" max="8" width="6.1640625" customWidth="1"/>
    <col min="9" max="9" width="6.6640625" customWidth="1"/>
    <col min="10" max="10" width="6.33203125" customWidth="1"/>
    <col min="11" max="11" width="7.33203125" customWidth="1"/>
    <col min="12" max="12" width="6.33203125" customWidth="1"/>
    <col min="13" max="13" width="6.6640625" customWidth="1"/>
    <col min="14" max="14" width="4.83203125" customWidth="1"/>
    <col min="15" max="15" width="6.33203125" customWidth="1"/>
    <col min="16" max="16" width="7.33203125" customWidth="1"/>
    <col min="17" max="17" width="6.33203125" customWidth="1"/>
    <col min="18" max="18" width="6.6640625" customWidth="1"/>
    <col min="19" max="19" width="6.33203125" customWidth="1"/>
    <col min="20" max="20" width="5.83203125" customWidth="1"/>
    <col min="21" max="21" width="6.6640625" customWidth="1"/>
    <col min="22" max="22" width="6.16406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3" t="s">
        <v>21</v>
      </c>
      <c r="D4" s="2" t="s">
        <v>21</v>
      </c>
      <c r="E4" s="2" t="s">
        <v>21</v>
      </c>
      <c r="F4" s="2" t="s">
        <v>21</v>
      </c>
      <c r="G4" s="2" t="s">
        <v>23</v>
      </c>
      <c r="H4" s="2" t="s">
        <v>23</v>
      </c>
      <c r="I4" s="2" t="s">
        <v>23</v>
      </c>
      <c r="J4" s="2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4" t="s">
        <v>24</v>
      </c>
      <c r="P4" s="4" t="s">
        <v>24</v>
      </c>
      <c r="Q4" s="2" t="s">
        <v>23</v>
      </c>
      <c r="R4" s="2" t="s">
        <v>23</v>
      </c>
      <c r="S4" s="2" t="s">
        <v>23</v>
      </c>
      <c r="T4" s="2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">
      <c r="A6" s="7" t="s">
        <v>165</v>
      </c>
      <c r="B6" s="11">
        <v>102</v>
      </c>
      <c r="C6" s="18">
        <v>1</v>
      </c>
      <c r="D6" s="8">
        <v>0.2</v>
      </c>
      <c r="E6" s="8">
        <v>24.1</v>
      </c>
      <c r="F6" s="8">
        <v>1.7</v>
      </c>
      <c r="G6" s="9">
        <v>28</v>
      </c>
      <c r="H6" s="9">
        <v>35</v>
      </c>
      <c r="I6" s="8">
        <v>1.7</v>
      </c>
      <c r="J6" s="26">
        <v>36</v>
      </c>
      <c r="K6" s="27">
        <v>626.6</v>
      </c>
      <c r="L6" s="23">
        <v>0.2</v>
      </c>
      <c r="M6" s="29">
        <v>0.8</v>
      </c>
      <c r="N6" s="9">
        <v>0</v>
      </c>
      <c r="O6" s="20">
        <v>15</v>
      </c>
      <c r="P6" s="14">
        <v>0</v>
      </c>
      <c r="Q6" s="15">
        <v>0.06</v>
      </c>
      <c r="R6" s="23">
        <v>0.1</v>
      </c>
      <c r="S6" s="29">
        <v>2.2999999999999998</v>
      </c>
      <c r="T6" s="9">
        <v>2</v>
      </c>
      <c r="U6" s="9">
        <v>100</v>
      </c>
    </row>
    <row r="7" spans="1:22" ht="15.6" customHeight="1" x14ac:dyDescent="0.2">
      <c r="A7" s="7" t="s">
        <v>166</v>
      </c>
      <c r="B7" s="11">
        <v>76</v>
      </c>
      <c r="C7" s="18">
        <v>1.1000000000000001</v>
      </c>
      <c r="D7" s="8">
        <v>0.9</v>
      </c>
      <c r="E7" s="8">
        <v>16</v>
      </c>
      <c r="F7" s="8">
        <v>4.2</v>
      </c>
      <c r="G7" s="9">
        <v>0</v>
      </c>
      <c r="H7" s="9">
        <v>40</v>
      </c>
      <c r="I7" s="8">
        <v>0.2</v>
      </c>
      <c r="J7" s="9">
        <v>10</v>
      </c>
      <c r="K7" s="18">
        <v>200</v>
      </c>
      <c r="L7" s="15">
        <v>0.2</v>
      </c>
      <c r="M7" s="8">
        <v>0.3</v>
      </c>
      <c r="N7" s="9">
        <v>0</v>
      </c>
      <c r="O7" s="12">
        <v>0</v>
      </c>
      <c r="P7" s="14">
        <v>0</v>
      </c>
      <c r="Q7" s="15">
        <v>0.06</v>
      </c>
      <c r="R7" s="15">
        <v>0</v>
      </c>
      <c r="S7" s="8">
        <v>0.9</v>
      </c>
      <c r="T7" s="9">
        <v>0</v>
      </c>
      <c r="U7" s="9">
        <v>85</v>
      </c>
    </row>
    <row r="8" spans="1:22" ht="24" customHeight="1" x14ac:dyDescent="0.2">
      <c r="A8" s="19" t="s">
        <v>167</v>
      </c>
      <c r="B8" s="11">
        <v>89</v>
      </c>
      <c r="C8" s="18">
        <v>1.1000000000000001</v>
      </c>
      <c r="D8" s="8">
        <v>0.1</v>
      </c>
      <c r="E8" s="8">
        <v>21</v>
      </c>
      <c r="F8" s="8">
        <v>4</v>
      </c>
      <c r="G8" s="9">
        <v>0</v>
      </c>
      <c r="H8" s="9">
        <v>40</v>
      </c>
      <c r="I8" s="8">
        <v>0.2</v>
      </c>
      <c r="J8" s="9">
        <v>20</v>
      </c>
      <c r="K8" s="18">
        <v>340</v>
      </c>
      <c r="L8" s="15">
        <v>0.1</v>
      </c>
      <c r="M8" s="8">
        <v>0.2</v>
      </c>
      <c r="N8" s="9">
        <v>0</v>
      </c>
      <c r="O8" s="12">
        <v>0</v>
      </c>
      <c r="P8" s="14">
        <v>0</v>
      </c>
      <c r="Q8" s="15">
        <v>0.38</v>
      </c>
      <c r="R8" s="15">
        <v>0</v>
      </c>
      <c r="S8" s="8">
        <v>0.9</v>
      </c>
      <c r="T8" s="9">
        <v>0</v>
      </c>
      <c r="U8" s="9">
        <v>85</v>
      </c>
    </row>
    <row r="9" spans="1:22" ht="15.6" customHeight="1" x14ac:dyDescent="0.2">
      <c r="A9" s="7" t="s">
        <v>168</v>
      </c>
      <c r="B9" s="11">
        <v>145</v>
      </c>
      <c r="C9" s="18">
        <v>1.2</v>
      </c>
      <c r="D9" s="8">
        <v>0.4</v>
      </c>
      <c r="E9" s="8">
        <v>34.200000000000003</v>
      </c>
      <c r="F9" s="8">
        <v>1.5</v>
      </c>
      <c r="G9" s="9">
        <v>26</v>
      </c>
      <c r="H9" s="9">
        <v>54</v>
      </c>
      <c r="I9" s="8">
        <v>1.4</v>
      </c>
      <c r="J9" s="26">
        <v>6</v>
      </c>
      <c r="K9" s="27">
        <v>536.1</v>
      </c>
      <c r="L9" s="23">
        <v>0.2</v>
      </c>
      <c r="M9" s="29">
        <v>0.9</v>
      </c>
      <c r="N9" s="9">
        <v>0</v>
      </c>
      <c r="O9" s="12">
        <v>0</v>
      </c>
      <c r="P9" s="14">
        <v>0</v>
      </c>
      <c r="Q9" s="15">
        <v>0.1</v>
      </c>
      <c r="R9" s="23">
        <v>0.1</v>
      </c>
      <c r="S9" s="29">
        <v>2.2999999999999998</v>
      </c>
      <c r="T9" s="9">
        <v>2</v>
      </c>
      <c r="U9" s="9">
        <v>85</v>
      </c>
    </row>
    <row r="10" spans="1:22" ht="15.6" customHeight="1" x14ac:dyDescent="0.2">
      <c r="A10" s="7" t="s">
        <v>169</v>
      </c>
      <c r="B10" s="11">
        <v>59</v>
      </c>
      <c r="C10" s="18">
        <v>1.4</v>
      </c>
      <c r="D10" s="8">
        <v>0.2</v>
      </c>
      <c r="E10" s="8">
        <v>12.8</v>
      </c>
      <c r="F10" s="29">
        <v>1</v>
      </c>
      <c r="G10" s="9">
        <v>15</v>
      </c>
      <c r="H10" s="9">
        <v>18</v>
      </c>
      <c r="I10" s="8">
        <v>0.6</v>
      </c>
      <c r="J10" s="26">
        <v>2</v>
      </c>
      <c r="K10" s="27">
        <v>244.3</v>
      </c>
      <c r="L10" s="23">
        <v>0.1</v>
      </c>
      <c r="M10" s="29">
        <v>0.3</v>
      </c>
      <c r="N10" s="28"/>
      <c r="O10" s="20">
        <v>0</v>
      </c>
      <c r="P10" s="28"/>
      <c r="Q10" s="15">
        <v>0.04</v>
      </c>
      <c r="R10" s="23">
        <v>0.1</v>
      </c>
      <c r="S10" s="29">
        <v>0.2</v>
      </c>
      <c r="T10" s="9">
        <v>20</v>
      </c>
      <c r="U10" s="9">
        <v>84</v>
      </c>
    </row>
    <row r="11" spans="1:22" ht="24" customHeight="1" x14ac:dyDescent="0.2">
      <c r="A11" s="19" t="s">
        <v>170</v>
      </c>
      <c r="B11" s="11">
        <v>98</v>
      </c>
      <c r="C11" s="18">
        <v>1.6</v>
      </c>
      <c r="D11" s="8">
        <v>0.7</v>
      </c>
      <c r="E11" s="8">
        <v>20.9</v>
      </c>
      <c r="F11" s="8">
        <v>0.7</v>
      </c>
      <c r="G11" s="9">
        <v>44</v>
      </c>
      <c r="H11" s="9">
        <v>66</v>
      </c>
      <c r="I11" s="8">
        <v>1.5</v>
      </c>
      <c r="J11" s="25"/>
      <c r="K11" s="27">
        <v>195.5</v>
      </c>
      <c r="L11" s="23">
        <v>0.2</v>
      </c>
      <c r="M11" s="29">
        <v>0.6</v>
      </c>
      <c r="N11" s="9">
        <v>0</v>
      </c>
      <c r="O11" s="12">
        <v>0</v>
      </c>
      <c r="P11" s="14">
        <v>0</v>
      </c>
      <c r="Q11" s="15">
        <v>0.02</v>
      </c>
      <c r="R11" s="23">
        <v>0.1</v>
      </c>
      <c r="S11" s="29">
        <v>0.8</v>
      </c>
      <c r="T11" s="9">
        <v>0</v>
      </c>
      <c r="U11" s="9">
        <v>86</v>
      </c>
    </row>
    <row r="12" spans="1:22" ht="24" customHeight="1" x14ac:dyDescent="0.2">
      <c r="A12" s="19" t="s">
        <v>171</v>
      </c>
      <c r="B12" s="11">
        <v>322</v>
      </c>
      <c r="C12" s="18">
        <v>2.4</v>
      </c>
      <c r="D12" s="8">
        <v>0.6</v>
      </c>
      <c r="E12" s="8">
        <v>76.599999999999994</v>
      </c>
      <c r="F12" s="25"/>
      <c r="G12" s="9">
        <v>39</v>
      </c>
      <c r="H12" s="9">
        <v>22</v>
      </c>
      <c r="I12" s="8">
        <v>2.2000000000000002</v>
      </c>
      <c r="J12" s="9">
        <v>5</v>
      </c>
      <c r="K12" s="8">
        <v>2</v>
      </c>
      <c r="L12" s="15">
        <v>0.5</v>
      </c>
      <c r="M12" s="8">
        <v>0.2</v>
      </c>
      <c r="N12" s="9">
        <v>0</v>
      </c>
      <c r="O12" s="12">
        <v>0</v>
      </c>
      <c r="P12" s="14">
        <v>0</v>
      </c>
      <c r="Q12" s="15">
        <v>0.45</v>
      </c>
      <c r="R12" s="15">
        <v>0.02</v>
      </c>
      <c r="S12" s="8">
        <v>1</v>
      </c>
      <c r="T12" s="9">
        <v>0</v>
      </c>
      <c r="U12" s="9">
        <v>100</v>
      </c>
    </row>
    <row r="13" spans="1:22" ht="15.6" customHeight="1" x14ac:dyDescent="0.2">
      <c r="A13" s="7" t="s">
        <v>172</v>
      </c>
      <c r="B13" s="11">
        <v>100</v>
      </c>
      <c r="C13" s="18">
        <v>0.9</v>
      </c>
      <c r="D13" s="8">
        <v>0.3</v>
      </c>
      <c r="E13" s="8">
        <v>23.5</v>
      </c>
      <c r="F13" s="8">
        <v>2.1</v>
      </c>
      <c r="G13" s="9">
        <v>79</v>
      </c>
      <c r="H13" s="9">
        <v>66</v>
      </c>
      <c r="I13" s="8">
        <v>0.9</v>
      </c>
      <c r="J13" s="26">
        <v>8</v>
      </c>
      <c r="K13" s="27">
        <v>687.2</v>
      </c>
      <c r="L13" s="23">
        <v>0.2</v>
      </c>
      <c r="M13" s="29">
        <v>0.2</v>
      </c>
      <c r="N13" s="9">
        <v>0</v>
      </c>
      <c r="O13" s="12">
        <v>0</v>
      </c>
      <c r="P13" s="14">
        <v>0</v>
      </c>
      <c r="Q13" s="15">
        <v>0.23</v>
      </c>
      <c r="R13" s="23">
        <v>0</v>
      </c>
      <c r="S13" s="29">
        <v>0.5</v>
      </c>
      <c r="T13" s="9">
        <v>2</v>
      </c>
      <c r="U13" s="9">
        <v>85</v>
      </c>
    </row>
    <row r="14" spans="1:22" ht="15.6" customHeight="1" x14ac:dyDescent="0.2">
      <c r="A14" s="7" t="s">
        <v>173</v>
      </c>
      <c r="B14" s="11">
        <v>77</v>
      </c>
      <c r="C14" s="18">
        <v>0.6</v>
      </c>
      <c r="D14" s="8">
        <v>0.2</v>
      </c>
      <c r="E14" s="8">
        <v>18.399999999999999</v>
      </c>
      <c r="F14" s="8">
        <v>0.8</v>
      </c>
      <c r="G14" s="9">
        <v>15</v>
      </c>
      <c r="H14" s="9">
        <v>67</v>
      </c>
      <c r="I14" s="8">
        <v>1</v>
      </c>
      <c r="J14" s="28"/>
      <c r="K14" s="28"/>
      <c r="L14" s="28"/>
      <c r="M14" s="28"/>
      <c r="N14" s="9">
        <v>0</v>
      </c>
      <c r="O14" s="12">
        <v>0</v>
      </c>
      <c r="P14" s="14">
        <v>0</v>
      </c>
      <c r="Q14" s="15">
        <v>0.1</v>
      </c>
      <c r="R14" s="28"/>
      <c r="S14" s="28"/>
      <c r="T14" s="9">
        <v>9</v>
      </c>
      <c r="U14" s="9">
        <v>65</v>
      </c>
    </row>
    <row r="15" spans="1:22" ht="15.6" customHeight="1" x14ac:dyDescent="0.2">
      <c r="A15" s="7" t="s">
        <v>174</v>
      </c>
      <c r="B15" s="11">
        <v>131</v>
      </c>
      <c r="C15" s="18">
        <v>1.1000000000000001</v>
      </c>
      <c r="D15" s="8">
        <v>0.2</v>
      </c>
      <c r="E15" s="8">
        <v>31.3</v>
      </c>
      <c r="F15" s="8">
        <v>1.1000000000000001</v>
      </c>
      <c r="G15" s="9">
        <v>14</v>
      </c>
      <c r="H15" s="9">
        <v>56</v>
      </c>
      <c r="I15" s="8">
        <v>0.6</v>
      </c>
      <c r="J15" s="26">
        <v>10</v>
      </c>
      <c r="K15" s="27">
        <v>200</v>
      </c>
      <c r="L15" s="23">
        <v>0.2</v>
      </c>
      <c r="M15" s="29">
        <v>0.3</v>
      </c>
      <c r="N15" s="9">
        <v>0</v>
      </c>
      <c r="O15" s="12">
        <v>0</v>
      </c>
      <c r="P15" s="14">
        <v>0</v>
      </c>
      <c r="Q15" s="15">
        <v>0.08</v>
      </c>
      <c r="R15" s="23">
        <v>0</v>
      </c>
      <c r="S15" s="29">
        <v>0.9</v>
      </c>
      <c r="T15" s="9">
        <v>4</v>
      </c>
      <c r="U15" s="9">
        <v>85</v>
      </c>
    </row>
    <row r="16" spans="1:22" ht="15.6" customHeight="1" x14ac:dyDescent="0.2">
      <c r="A16" s="7" t="s">
        <v>175</v>
      </c>
      <c r="B16" s="11">
        <v>127</v>
      </c>
      <c r="C16" s="18">
        <v>1.2</v>
      </c>
      <c r="D16" s="8">
        <v>0.5</v>
      </c>
      <c r="E16" s="8">
        <v>29.5</v>
      </c>
      <c r="F16" s="8">
        <v>3.4</v>
      </c>
      <c r="G16" s="9">
        <v>30</v>
      </c>
      <c r="H16" s="9">
        <v>8</v>
      </c>
      <c r="I16" s="8">
        <v>0.7</v>
      </c>
      <c r="J16" s="9">
        <v>3</v>
      </c>
      <c r="K16" s="8">
        <v>4</v>
      </c>
      <c r="L16" s="15">
        <v>0.1</v>
      </c>
      <c r="M16" s="8">
        <v>0.2</v>
      </c>
      <c r="N16" s="9">
        <v>0</v>
      </c>
      <c r="O16" s="12">
        <v>0</v>
      </c>
      <c r="P16" s="14">
        <v>0</v>
      </c>
      <c r="Q16" s="15">
        <v>0.3</v>
      </c>
      <c r="R16" s="15">
        <v>0.05</v>
      </c>
      <c r="S16" s="8">
        <v>0.6</v>
      </c>
      <c r="T16" s="9">
        <v>0</v>
      </c>
      <c r="U16" s="9">
        <v>85</v>
      </c>
    </row>
    <row r="17" spans="1:21" ht="15.6" customHeight="1" x14ac:dyDescent="0.2">
      <c r="A17" s="7" t="s">
        <v>176</v>
      </c>
      <c r="B17" s="11">
        <v>133</v>
      </c>
      <c r="C17" s="18">
        <v>1</v>
      </c>
      <c r="D17" s="8">
        <v>0.2</v>
      </c>
      <c r="E17" s="8">
        <v>32.200000000000003</v>
      </c>
      <c r="F17" s="8">
        <v>0.7</v>
      </c>
      <c r="G17" s="9">
        <v>65</v>
      </c>
      <c r="H17" s="9">
        <v>50</v>
      </c>
      <c r="I17" s="8">
        <v>0.6</v>
      </c>
      <c r="J17" s="26">
        <v>10</v>
      </c>
      <c r="K17" s="27">
        <v>899.2</v>
      </c>
      <c r="L17" s="23">
        <v>0.2</v>
      </c>
      <c r="M17" s="29">
        <v>0.2</v>
      </c>
      <c r="N17" s="9">
        <v>0</v>
      </c>
      <c r="O17" s="12">
        <v>0</v>
      </c>
      <c r="P17" s="14">
        <v>0</v>
      </c>
      <c r="Q17" s="15">
        <v>0.01</v>
      </c>
      <c r="R17" s="23">
        <v>0</v>
      </c>
      <c r="S17" s="29">
        <v>0.3</v>
      </c>
      <c r="T17" s="9">
        <v>0</v>
      </c>
      <c r="U17" s="9">
        <v>81</v>
      </c>
    </row>
    <row r="18" spans="1:21" ht="15.6" customHeight="1" x14ac:dyDescent="0.2">
      <c r="A18" s="7" t="s">
        <v>177</v>
      </c>
      <c r="B18" s="11">
        <v>62</v>
      </c>
      <c r="C18" s="18">
        <v>2.1</v>
      </c>
      <c r="D18" s="8">
        <v>0.2</v>
      </c>
      <c r="E18" s="8">
        <v>13.5</v>
      </c>
      <c r="F18" s="8">
        <v>0.5</v>
      </c>
      <c r="G18" s="9">
        <v>63</v>
      </c>
      <c r="H18" s="9">
        <v>58</v>
      </c>
      <c r="I18" s="8">
        <v>0.7</v>
      </c>
      <c r="J18" s="9">
        <v>7</v>
      </c>
      <c r="K18" s="18">
        <v>396</v>
      </c>
      <c r="L18" s="23">
        <v>0.4</v>
      </c>
      <c r="M18" s="29">
        <v>0.3</v>
      </c>
      <c r="N18" s="9">
        <v>0</v>
      </c>
      <c r="O18" s="12">
        <v>0</v>
      </c>
      <c r="P18" s="14">
        <v>0</v>
      </c>
      <c r="Q18" s="15">
        <v>0.09</v>
      </c>
      <c r="R18" s="23">
        <v>0.1</v>
      </c>
      <c r="S18" s="29">
        <v>1</v>
      </c>
      <c r="T18" s="9">
        <v>21</v>
      </c>
      <c r="U18" s="9">
        <v>85</v>
      </c>
    </row>
    <row r="19" spans="1:21" ht="15.6" customHeight="1" x14ac:dyDescent="0.2">
      <c r="A19" s="7" t="s">
        <v>178</v>
      </c>
      <c r="B19" s="11">
        <v>142</v>
      </c>
      <c r="C19" s="18">
        <v>0.9</v>
      </c>
      <c r="D19" s="8">
        <v>0.4</v>
      </c>
      <c r="E19" s="8">
        <v>33.700000000000003</v>
      </c>
      <c r="F19" s="29">
        <v>5.4</v>
      </c>
      <c r="G19" s="9">
        <v>34</v>
      </c>
      <c r="H19" s="9">
        <v>75</v>
      </c>
      <c r="I19" s="8">
        <v>0.2</v>
      </c>
      <c r="J19" s="26">
        <v>22</v>
      </c>
      <c r="K19" s="27">
        <v>890.3</v>
      </c>
      <c r="L19" s="23">
        <v>0.9</v>
      </c>
      <c r="M19" s="29">
        <v>0.6</v>
      </c>
      <c r="N19" s="28"/>
      <c r="O19" s="20">
        <v>0</v>
      </c>
      <c r="P19" s="28"/>
      <c r="Q19" s="15">
        <v>0.02</v>
      </c>
      <c r="R19" s="23">
        <v>0.1</v>
      </c>
      <c r="S19" s="29">
        <v>2.2000000000000002</v>
      </c>
      <c r="T19" s="9">
        <v>38</v>
      </c>
      <c r="U19" s="9">
        <v>75</v>
      </c>
    </row>
    <row r="20" spans="1:21" ht="15.6" customHeight="1" x14ac:dyDescent="0.2">
      <c r="A20" s="7" t="s">
        <v>179</v>
      </c>
      <c r="B20" s="11">
        <v>137</v>
      </c>
      <c r="C20" s="18">
        <v>1.3</v>
      </c>
      <c r="D20" s="8">
        <v>1.1000000000000001</v>
      </c>
      <c r="E20" s="8">
        <v>29.8</v>
      </c>
      <c r="F20" s="8">
        <v>0.6</v>
      </c>
      <c r="G20" s="9">
        <v>45</v>
      </c>
      <c r="H20" s="9">
        <v>56</v>
      </c>
      <c r="I20" s="8">
        <v>0.8</v>
      </c>
      <c r="J20" s="26">
        <v>10</v>
      </c>
      <c r="K20" s="27">
        <v>885.8</v>
      </c>
      <c r="L20" s="23">
        <v>0.2</v>
      </c>
      <c r="M20" s="29">
        <v>0.3</v>
      </c>
      <c r="N20" s="9">
        <v>0</v>
      </c>
      <c r="O20" s="12">
        <v>0</v>
      </c>
      <c r="P20" s="14">
        <v>0</v>
      </c>
      <c r="Q20" s="15">
        <v>0</v>
      </c>
      <c r="R20" s="23">
        <v>0</v>
      </c>
      <c r="S20" s="29">
        <v>0.7</v>
      </c>
      <c r="T20" s="9">
        <v>0</v>
      </c>
      <c r="U20" s="9">
        <v>83</v>
      </c>
    </row>
    <row r="21" spans="1:21" ht="24" customHeight="1" x14ac:dyDescent="0.2">
      <c r="A21" s="19" t="s">
        <v>180</v>
      </c>
      <c r="B21" s="11">
        <v>154</v>
      </c>
      <c r="C21" s="18">
        <v>1</v>
      </c>
      <c r="D21" s="8">
        <v>0.3</v>
      </c>
      <c r="E21" s="8">
        <v>36.799999999999997</v>
      </c>
      <c r="F21" s="8">
        <v>0.9</v>
      </c>
      <c r="G21" s="9">
        <v>77</v>
      </c>
      <c r="H21" s="9">
        <v>24</v>
      </c>
      <c r="I21" s="8">
        <v>1.1000000000000001</v>
      </c>
      <c r="J21" s="9">
        <v>2</v>
      </c>
      <c r="K21" s="18">
        <v>394</v>
      </c>
      <c r="L21" s="23">
        <v>0.3</v>
      </c>
      <c r="M21" s="29">
        <v>0.4</v>
      </c>
      <c r="N21" s="9">
        <v>0</v>
      </c>
      <c r="O21" s="12">
        <v>0</v>
      </c>
      <c r="P21" s="14">
        <v>0</v>
      </c>
      <c r="Q21" s="15">
        <v>0.06</v>
      </c>
      <c r="R21" s="23">
        <v>0.1</v>
      </c>
      <c r="S21" s="29">
        <v>0.5</v>
      </c>
      <c r="T21" s="9">
        <v>31</v>
      </c>
      <c r="U21" s="9">
        <v>85</v>
      </c>
    </row>
    <row r="22" spans="1:21" ht="15.6" customHeight="1" x14ac:dyDescent="0.2">
      <c r="A22" s="7" t="s">
        <v>181</v>
      </c>
      <c r="B22" s="11">
        <v>181</v>
      </c>
      <c r="C22" s="18">
        <v>2.8</v>
      </c>
      <c r="D22" s="8">
        <v>1.2</v>
      </c>
      <c r="E22" s="8">
        <v>39.799999999999997</v>
      </c>
      <c r="F22" s="8">
        <v>10.7</v>
      </c>
      <c r="G22" s="9">
        <v>7</v>
      </c>
      <c r="H22" s="9">
        <v>50</v>
      </c>
      <c r="I22" s="8">
        <v>3.1</v>
      </c>
      <c r="J22" s="9">
        <v>116</v>
      </c>
      <c r="K22" s="18">
        <v>306</v>
      </c>
      <c r="L22" s="15">
        <v>1.6</v>
      </c>
      <c r="M22" s="8">
        <v>0.9</v>
      </c>
      <c r="N22" s="9">
        <v>0</v>
      </c>
      <c r="O22" s="12">
        <v>0</v>
      </c>
      <c r="P22" s="14">
        <v>0</v>
      </c>
      <c r="Q22" s="15">
        <v>0.28000000000000003</v>
      </c>
      <c r="R22" s="15">
        <v>0.05</v>
      </c>
      <c r="S22" s="8">
        <v>1.5</v>
      </c>
      <c r="T22" s="9">
        <v>0</v>
      </c>
      <c r="U22" s="9">
        <v>85</v>
      </c>
    </row>
    <row r="23" spans="1:21" ht="15.6" customHeight="1" x14ac:dyDescent="0.2">
      <c r="A23" s="7" t="s">
        <v>182</v>
      </c>
      <c r="B23" s="11">
        <v>355</v>
      </c>
      <c r="C23" s="18">
        <v>0.6</v>
      </c>
      <c r="D23" s="8">
        <v>1.1000000000000001</v>
      </c>
      <c r="E23" s="8">
        <v>85.6</v>
      </c>
      <c r="F23" s="8">
        <v>0.3</v>
      </c>
      <c r="G23" s="9">
        <v>91</v>
      </c>
      <c r="H23" s="9">
        <v>167</v>
      </c>
      <c r="I23" s="8">
        <v>2.2000000000000002</v>
      </c>
      <c r="J23" s="26">
        <v>2</v>
      </c>
      <c r="K23" s="27">
        <v>200</v>
      </c>
      <c r="L23" s="23">
        <v>0</v>
      </c>
      <c r="M23" s="29">
        <v>0.3</v>
      </c>
      <c r="N23" s="28"/>
      <c r="O23" s="28"/>
      <c r="P23" s="14">
        <v>0</v>
      </c>
      <c r="Q23" s="15">
        <v>0.04</v>
      </c>
      <c r="R23" s="23">
        <v>0.1</v>
      </c>
      <c r="S23" s="29">
        <v>0.5</v>
      </c>
      <c r="T23" s="9">
        <v>0</v>
      </c>
      <c r="U23" s="9">
        <v>100</v>
      </c>
    </row>
    <row r="24" spans="1:21" ht="15.6" customHeight="1" x14ac:dyDescent="0.2">
      <c r="A24" s="7" t="s">
        <v>183</v>
      </c>
      <c r="B24" s="11">
        <v>231</v>
      </c>
      <c r="C24" s="18">
        <v>0.6</v>
      </c>
      <c r="D24" s="8">
        <v>0.2</v>
      </c>
      <c r="E24" s="8">
        <v>56.6</v>
      </c>
      <c r="F24" s="8">
        <v>3.2</v>
      </c>
      <c r="G24" s="9">
        <v>20</v>
      </c>
      <c r="H24" s="9">
        <v>20</v>
      </c>
      <c r="I24" s="8">
        <v>0.1</v>
      </c>
      <c r="J24" s="9">
        <v>7</v>
      </c>
      <c r="K24" s="8">
        <v>0</v>
      </c>
      <c r="L24" s="15">
        <v>0.1</v>
      </c>
      <c r="M24" s="8">
        <v>0.1</v>
      </c>
      <c r="N24" s="9">
        <v>0</v>
      </c>
      <c r="O24" s="28"/>
      <c r="P24" s="14">
        <v>0</v>
      </c>
      <c r="Q24" s="15">
        <v>0.2</v>
      </c>
      <c r="R24" s="15">
        <v>0</v>
      </c>
      <c r="S24" s="8">
        <v>0</v>
      </c>
      <c r="T24" s="9">
        <v>0</v>
      </c>
      <c r="U24" s="9">
        <v>100</v>
      </c>
    </row>
    <row r="25" spans="1:21" ht="15.6" customHeight="1" x14ac:dyDescent="0.2">
      <c r="A25" s="7" t="s">
        <v>184</v>
      </c>
      <c r="B25" s="11">
        <v>230</v>
      </c>
      <c r="C25" s="18">
        <v>0.6</v>
      </c>
      <c r="D25" s="8">
        <v>0.2</v>
      </c>
      <c r="E25" s="8">
        <v>56.5</v>
      </c>
      <c r="F25" s="8">
        <v>3</v>
      </c>
      <c r="G25" s="9">
        <v>20</v>
      </c>
      <c r="H25" s="9">
        <v>1</v>
      </c>
      <c r="I25" s="8">
        <v>0.3</v>
      </c>
      <c r="J25" s="9">
        <v>100</v>
      </c>
      <c r="K25" s="18">
        <v>410</v>
      </c>
      <c r="L25" s="15">
        <v>0.1</v>
      </c>
      <c r="M25" s="8">
        <v>0.2</v>
      </c>
      <c r="N25" s="9">
        <v>0</v>
      </c>
      <c r="O25" s="12">
        <v>0</v>
      </c>
      <c r="P25" s="14">
        <v>0</v>
      </c>
      <c r="Q25" s="15">
        <v>0.1</v>
      </c>
      <c r="R25" s="15">
        <v>0</v>
      </c>
      <c r="S25" s="8">
        <v>0</v>
      </c>
      <c r="T25" s="9">
        <v>0</v>
      </c>
      <c r="U25" s="9">
        <v>100</v>
      </c>
    </row>
    <row r="26" spans="1:21" ht="15.6" customHeight="1" x14ac:dyDescent="0.2">
      <c r="A26" s="7" t="s">
        <v>185</v>
      </c>
      <c r="B26" s="11">
        <v>347</v>
      </c>
      <c r="C26" s="18">
        <v>0.9</v>
      </c>
      <c r="D26" s="8">
        <v>0.3</v>
      </c>
      <c r="E26" s="8">
        <v>85.2</v>
      </c>
      <c r="F26" s="8">
        <v>4.7</v>
      </c>
      <c r="G26" s="9">
        <v>30</v>
      </c>
      <c r="H26" s="9">
        <v>30</v>
      </c>
      <c r="I26" s="8">
        <v>0.2</v>
      </c>
      <c r="J26" s="9">
        <v>11</v>
      </c>
      <c r="K26" s="8">
        <v>0</v>
      </c>
      <c r="L26" s="15">
        <v>0.1</v>
      </c>
      <c r="M26" s="8">
        <v>0.1</v>
      </c>
      <c r="N26" s="9">
        <v>0</v>
      </c>
      <c r="O26" s="12">
        <v>0</v>
      </c>
      <c r="P26" s="28"/>
      <c r="Q26" s="15">
        <v>0.3</v>
      </c>
      <c r="R26" s="15">
        <v>0</v>
      </c>
      <c r="S26" s="8">
        <v>0</v>
      </c>
      <c r="T26" s="9">
        <v>0</v>
      </c>
      <c r="U26" s="9">
        <v>100</v>
      </c>
    </row>
    <row r="27" spans="1:21" ht="15.6" customHeight="1" x14ac:dyDescent="0.2">
      <c r="A27" s="7" t="s">
        <v>186</v>
      </c>
      <c r="B27" s="11">
        <v>362</v>
      </c>
      <c r="C27" s="18">
        <v>0.5</v>
      </c>
      <c r="D27" s="8">
        <v>0.3</v>
      </c>
      <c r="E27" s="8">
        <v>86.9</v>
      </c>
      <c r="F27" s="28"/>
      <c r="G27" s="9">
        <v>0</v>
      </c>
      <c r="H27" s="9">
        <v>0</v>
      </c>
      <c r="I27" s="8">
        <v>0</v>
      </c>
      <c r="J27" s="28"/>
      <c r="K27" s="28"/>
      <c r="L27" s="28"/>
      <c r="M27" s="28"/>
      <c r="N27" s="28"/>
      <c r="O27" s="12">
        <v>0</v>
      </c>
      <c r="P27" s="14">
        <v>0</v>
      </c>
      <c r="Q27" s="15">
        <v>0</v>
      </c>
      <c r="R27" s="28"/>
      <c r="S27" s="28"/>
      <c r="T27" s="9">
        <v>0</v>
      </c>
      <c r="U27" s="9">
        <v>100</v>
      </c>
    </row>
    <row r="28" spans="1:21" ht="15.6" customHeight="1" x14ac:dyDescent="0.2">
      <c r="A28" s="7" t="s">
        <v>187</v>
      </c>
      <c r="B28" s="11">
        <v>353</v>
      </c>
      <c r="C28" s="8">
        <v>0.7</v>
      </c>
      <c r="D28" s="18">
        <v>0.2</v>
      </c>
      <c r="E28" s="8">
        <v>84.7</v>
      </c>
      <c r="F28" s="27">
        <v>6.6</v>
      </c>
      <c r="G28" s="12">
        <v>11</v>
      </c>
      <c r="H28" s="11">
        <v>13</v>
      </c>
      <c r="I28" s="8">
        <v>1.5</v>
      </c>
      <c r="J28" s="26">
        <v>30</v>
      </c>
      <c r="K28" s="29">
        <v>694.6</v>
      </c>
      <c r="L28" s="23">
        <v>0.6</v>
      </c>
      <c r="M28" s="27">
        <v>2.2000000000000002</v>
      </c>
      <c r="N28" s="25"/>
      <c r="O28" s="20">
        <v>41</v>
      </c>
      <c r="P28" s="25"/>
      <c r="Q28" s="15">
        <v>0.05</v>
      </c>
      <c r="R28" s="23">
        <v>0.2</v>
      </c>
      <c r="S28" s="29">
        <v>2.8</v>
      </c>
      <c r="T28" s="9">
        <v>5</v>
      </c>
      <c r="U28" s="9">
        <v>86</v>
      </c>
    </row>
    <row r="29" spans="1:21" ht="15.6" customHeight="1" x14ac:dyDescent="0.2">
      <c r="A29" s="7" t="s">
        <v>188</v>
      </c>
      <c r="B29" s="11">
        <v>74</v>
      </c>
      <c r="C29" s="8">
        <v>1.4</v>
      </c>
      <c r="D29" s="18">
        <v>0.1</v>
      </c>
      <c r="E29" s="8">
        <v>17.2</v>
      </c>
      <c r="F29" s="18">
        <v>1.4</v>
      </c>
      <c r="G29" s="12">
        <v>42</v>
      </c>
      <c r="H29" s="11">
        <v>46</v>
      </c>
      <c r="I29" s="8">
        <v>1.3</v>
      </c>
      <c r="J29" s="26">
        <v>7</v>
      </c>
      <c r="K29" s="29">
        <v>400</v>
      </c>
      <c r="L29" s="23">
        <v>0.1</v>
      </c>
      <c r="M29" s="27">
        <v>0.1</v>
      </c>
      <c r="N29" s="9">
        <v>0</v>
      </c>
      <c r="O29" s="20">
        <v>24</v>
      </c>
      <c r="P29" s="8">
        <v>254</v>
      </c>
      <c r="Q29" s="15">
        <v>0.04</v>
      </c>
      <c r="R29" s="23">
        <v>0</v>
      </c>
      <c r="S29" s="29">
        <v>0.4</v>
      </c>
      <c r="T29" s="9">
        <v>2</v>
      </c>
      <c r="U29" s="9">
        <v>86</v>
      </c>
    </row>
    <row r="30" spans="1:21" ht="15.6" customHeight="1" x14ac:dyDescent="0.2">
      <c r="A30" s="7" t="s">
        <v>189</v>
      </c>
      <c r="B30" s="11">
        <v>108</v>
      </c>
      <c r="C30" s="8">
        <v>1.4</v>
      </c>
      <c r="D30" s="18">
        <v>0.4</v>
      </c>
      <c r="E30" s="8">
        <v>25</v>
      </c>
      <c r="F30" s="18">
        <v>0.9</v>
      </c>
      <c r="G30" s="12">
        <v>47</v>
      </c>
      <c r="H30" s="11">
        <v>67</v>
      </c>
      <c r="I30" s="8">
        <v>0.7</v>
      </c>
      <c r="J30" s="9">
        <v>10</v>
      </c>
      <c r="K30" s="8">
        <v>448</v>
      </c>
      <c r="L30" s="23">
        <v>0.2</v>
      </c>
      <c r="M30" s="27">
        <v>0.7</v>
      </c>
      <c r="N30" s="9">
        <v>0</v>
      </c>
      <c r="O30" s="12">
        <v>0</v>
      </c>
      <c r="P30" s="8">
        <v>0</v>
      </c>
      <c r="Q30" s="15">
        <v>0.06</v>
      </c>
      <c r="R30" s="15">
        <v>7.0000000000000007E-2</v>
      </c>
      <c r="S30" s="8">
        <v>1</v>
      </c>
      <c r="T30" s="9">
        <v>4</v>
      </c>
      <c r="U30" s="9">
        <v>85</v>
      </c>
    </row>
    <row r="31" spans="1:21" ht="15.6" customHeight="1" x14ac:dyDescent="0.2">
      <c r="A31" s="7" t="s">
        <v>190</v>
      </c>
      <c r="B31" s="11">
        <v>163</v>
      </c>
      <c r="C31" s="8">
        <v>2.2999999999999998</v>
      </c>
      <c r="D31" s="18">
        <v>0.5</v>
      </c>
      <c r="E31" s="8">
        <v>36.4</v>
      </c>
      <c r="F31" s="18">
        <v>0.7</v>
      </c>
      <c r="G31" s="12">
        <v>45</v>
      </c>
      <c r="H31" s="11">
        <v>80</v>
      </c>
      <c r="I31" s="8">
        <v>1.7</v>
      </c>
      <c r="J31" s="26">
        <v>14</v>
      </c>
      <c r="K31" s="29">
        <v>323.10000000000002</v>
      </c>
      <c r="L31" s="23">
        <v>0.3</v>
      </c>
      <c r="M31" s="27">
        <v>1</v>
      </c>
      <c r="N31" s="9">
        <v>0</v>
      </c>
      <c r="O31" s="12">
        <v>0</v>
      </c>
      <c r="P31" s="8">
        <v>0</v>
      </c>
      <c r="Q31" s="15">
        <v>0.02</v>
      </c>
      <c r="R31" s="23">
        <v>0.1</v>
      </c>
      <c r="S31" s="29">
        <v>1.3</v>
      </c>
      <c r="T31" s="25"/>
      <c r="U31" s="9">
        <v>83</v>
      </c>
    </row>
    <row r="32" spans="1:21" ht="15.75" customHeight="1" x14ac:dyDescent="0.2">
      <c r="A32" s="7" t="s">
        <v>191</v>
      </c>
      <c r="B32" s="11">
        <v>115</v>
      </c>
      <c r="C32" s="8">
        <v>1.8</v>
      </c>
      <c r="D32" s="18">
        <v>0.5</v>
      </c>
      <c r="E32" s="8">
        <v>25.9</v>
      </c>
      <c r="F32" s="18">
        <v>8.6</v>
      </c>
      <c r="G32" s="12">
        <v>50</v>
      </c>
      <c r="H32" s="11">
        <v>220</v>
      </c>
      <c r="I32" s="8">
        <v>0.9</v>
      </c>
      <c r="J32" s="9">
        <v>1</v>
      </c>
      <c r="K32" s="8">
        <v>70</v>
      </c>
      <c r="L32" s="15">
        <v>0.3</v>
      </c>
      <c r="M32" s="18">
        <v>1</v>
      </c>
      <c r="N32" s="9">
        <v>0</v>
      </c>
      <c r="O32" s="12">
        <v>0</v>
      </c>
      <c r="P32" s="8">
        <v>0</v>
      </c>
      <c r="Q32" s="15">
        <v>0.08</v>
      </c>
      <c r="R32" s="23">
        <v>0.1</v>
      </c>
      <c r="S32" s="29">
        <v>0.9</v>
      </c>
      <c r="T32" s="25"/>
      <c r="U32" s="9">
        <v>85</v>
      </c>
    </row>
    <row r="33" spans="1:21" ht="15.6" customHeight="1" x14ac:dyDescent="0.2">
      <c r="A33" s="7" t="s">
        <v>192</v>
      </c>
      <c r="B33" s="11">
        <v>119</v>
      </c>
      <c r="C33" s="8">
        <v>0.5</v>
      </c>
      <c r="D33" s="18">
        <v>0.4</v>
      </c>
      <c r="E33" s="8">
        <v>25.1</v>
      </c>
      <c r="F33" s="18">
        <v>4.2</v>
      </c>
      <c r="G33" s="12">
        <v>30</v>
      </c>
      <c r="H33" s="11">
        <v>40</v>
      </c>
      <c r="I33" s="8">
        <v>0.4</v>
      </c>
      <c r="J33" s="9">
        <v>3</v>
      </c>
      <c r="K33" s="8">
        <v>1</v>
      </c>
      <c r="L33" s="15">
        <v>0.1</v>
      </c>
      <c r="M33" s="18">
        <v>0.2</v>
      </c>
      <c r="N33" s="9">
        <v>0</v>
      </c>
      <c r="O33" s="12">
        <v>794</v>
      </c>
      <c r="P33" s="36">
        <v>4948</v>
      </c>
      <c r="Q33" s="15">
        <v>0.06</v>
      </c>
      <c r="R33" s="15">
        <v>7.0000000000000007E-2</v>
      </c>
      <c r="S33" s="8">
        <v>0.7</v>
      </c>
      <c r="T33" s="9">
        <v>21</v>
      </c>
      <c r="U33" s="9">
        <v>85</v>
      </c>
    </row>
    <row r="34" spans="1:21" ht="15.6" customHeight="1" x14ac:dyDescent="0.2">
      <c r="A34" s="7" t="s">
        <v>193</v>
      </c>
      <c r="B34" s="11">
        <v>83</v>
      </c>
      <c r="C34" s="8">
        <v>1.5</v>
      </c>
      <c r="D34" s="18">
        <v>0.2</v>
      </c>
      <c r="E34" s="8">
        <v>18.8</v>
      </c>
      <c r="F34" s="18">
        <v>0.6</v>
      </c>
      <c r="G34" s="12">
        <v>27</v>
      </c>
      <c r="H34" s="11">
        <v>162</v>
      </c>
      <c r="I34" s="8">
        <v>2.1</v>
      </c>
      <c r="J34" s="26">
        <v>52</v>
      </c>
      <c r="K34" s="29">
        <v>320.7</v>
      </c>
      <c r="L34" s="23">
        <v>0.1</v>
      </c>
      <c r="M34" s="27">
        <v>0.3</v>
      </c>
      <c r="N34" s="9">
        <v>0</v>
      </c>
      <c r="O34" s="12">
        <v>0</v>
      </c>
      <c r="P34" s="8">
        <v>0</v>
      </c>
      <c r="Q34" s="15">
        <v>0.02</v>
      </c>
      <c r="R34" s="23">
        <v>0</v>
      </c>
      <c r="S34" s="29">
        <v>0.4</v>
      </c>
      <c r="T34" s="9">
        <v>0</v>
      </c>
      <c r="U34" s="9">
        <v>85</v>
      </c>
    </row>
    <row r="35" spans="1:21" ht="15.6" customHeight="1" x14ac:dyDescent="0.2">
      <c r="A35" s="7" t="s">
        <v>194</v>
      </c>
      <c r="B35" s="11">
        <v>151</v>
      </c>
      <c r="C35" s="8">
        <v>1.6</v>
      </c>
      <c r="D35" s="18">
        <v>0.3</v>
      </c>
      <c r="E35" s="8">
        <v>35.4</v>
      </c>
      <c r="F35" s="18">
        <v>0.7</v>
      </c>
      <c r="G35" s="12">
        <v>29</v>
      </c>
      <c r="H35" s="11">
        <v>74</v>
      </c>
      <c r="I35" s="8">
        <v>0.7</v>
      </c>
      <c r="J35" s="26">
        <v>92</v>
      </c>
      <c r="K35" s="29">
        <v>565.6</v>
      </c>
      <c r="L35" s="23">
        <v>0.3</v>
      </c>
      <c r="M35" s="27">
        <v>0.5</v>
      </c>
      <c r="N35" s="9">
        <v>0</v>
      </c>
      <c r="O35" s="12">
        <v>0</v>
      </c>
      <c r="P35" s="36">
        <v>1208</v>
      </c>
      <c r="Q35" s="15">
        <v>0.13</v>
      </c>
      <c r="R35" s="15">
        <v>0.08</v>
      </c>
      <c r="S35" s="8">
        <v>0.7</v>
      </c>
      <c r="T35" s="9">
        <v>11</v>
      </c>
      <c r="U35" s="9">
        <v>86</v>
      </c>
    </row>
    <row r="36" spans="1:21" ht="15.6" customHeight="1" x14ac:dyDescent="0.2">
      <c r="A36" s="7" t="s">
        <v>195</v>
      </c>
      <c r="B36" s="11">
        <v>88</v>
      </c>
      <c r="C36" s="8">
        <v>0.4</v>
      </c>
      <c r="D36" s="18">
        <v>0.4</v>
      </c>
      <c r="E36" s="8">
        <v>20.6</v>
      </c>
      <c r="F36" s="18">
        <v>4</v>
      </c>
      <c r="G36" s="12">
        <v>30</v>
      </c>
      <c r="H36" s="11">
        <v>10</v>
      </c>
      <c r="I36" s="8">
        <v>0.5</v>
      </c>
      <c r="J36" s="9">
        <v>2</v>
      </c>
      <c r="K36" s="8">
        <v>4</v>
      </c>
      <c r="L36" s="15">
        <v>0.1</v>
      </c>
      <c r="M36" s="18">
        <v>0.2</v>
      </c>
      <c r="N36" s="9">
        <v>0</v>
      </c>
      <c r="O36" s="12">
        <v>13</v>
      </c>
      <c r="P36" s="8">
        <v>264</v>
      </c>
      <c r="Q36" s="15">
        <v>0.25</v>
      </c>
      <c r="R36" s="15">
        <v>0.06</v>
      </c>
      <c r="S36" s="29">
        <v>0.5</v>
      </c>
      <c r="T36" s="9">
        <v>36</v>
      </c>
      <c r="U36" s="9">
        <v>86</v>
      </c>
    </row>
    <row r="37" spans="1:21" ht="24" customHeight="1" x14ac:dyDescent="0.2">
      <c r="A37" s="19" t="s">
        <v>196</v>
      </c>
      <c r="B37" s="11">
        <v>108</v>
      </c>
      <c r="C37" s="8">
        <v>0.5</v>
      </c>
      <c r="D37" s="18">
        <v>0.4</v>
      </c>
      <c r="E37" s="8">
        <v>25.6</v>
      </c>
      <c r="F37" s="18">
        <v>4.2</v>
      </c>
      <c r="G37" s="12">
        <v>30</v>
      </c>
      <c r="H37" s="11">
        <v>40</v>
      </c>
      <c r="I37" s="8">
        <v>0.5</v>
      </c>
      <c r="J37" s="9">
        <v>1</v>
      </c>
      <c r="K37" s="8">
        <v>1</v>
      </c>
      <c r="L37" s="15">
        <v>0.1</v>
      </c>
      <c r="M37" s="18">
        <v>0.2</v>
      </c>
      <c r="N37" s="9">
        <v>0</v>
      </c>
      <c r="O37" s="12">
        <v>13</v>
      </c>
      <c r="P37" s="8">
        <v>0</v>
      </c>
      <c r="Q37" s="15">
        <v>0.09</v>
      </c>
      <c r="R37" s="15">
        <v>0.06</v>
      </c>
      <c r="S37" s="8">
        <v>0.6</v>
      </c>
      <c r="T37" s="9">
        <v>24</v>
      </c>
      <c r="U37" s="9">
        <v>85</v>
      </c>
    </row>
    <row r="38" spans="1:21" ht="15.6" customHeight="1" x14ac:dyDescent="0.2">
      <c r="A38" s="7" t="s">
        <v>197</v>
      </c>
      <c r="B38" s="11">
        <v>120</v>
      </c>
      <c r="C38" s="8">
        <v>2.8</v>
      </c>
      <c r="D38" s="18">
        <v>0.5</v>
      </c>
      <c r="E38" s="8">
        <v>82.3</v>
      </c>
      <c r="F38" s="18">
        <v>2.6</v>
      </c>
      <c r="G38" s="12">
        <v>9</v>
      </c>
      <c r="H38" s="11">
        <v>42</v>
      </c>
      <c r="I38" s="8">
        <v>1.3</v>
      </c>
      <c r="J38" s="9">
        <v>12</v>
      </c>
      <c r="K38" s="8">
        <v>412</v>
      </c>
      <c r="L38" s="15">
        <v>0.3</v>
      </c>
      <c r="M38" s="18">
        <v>0.6</v>
      </c>
      <c r="N38" s="25"/>
      <c r="O38" s="12">
        <v>0</v>
      </c>
      <c r="P38" s="8">
        <v>0</v>
      </c>
      <c r="Q38" s="15">
        <v>0.02</v>
      </c>
      <c r="R38" s="15">
        <v>0.5</v>
      </c>
      <c r="S38" s="8">
        <v>0.2</v>
      </c>
      <c r="T38" s="9">
        <v>4</v>
      </c>
      <c r="U38" s="9">
        <v>86</v>
      </c>
    </row>
    <row r="39" spans="1:21" ht="15.6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3"/>
    </row>
    <row r="40" spans="1:21" ht="24" customHeight="1" x14ac:dyDescent="0.2">
      <c r="A40" s="19" t="s">
        <v>198</v>
      </c>
      <c r="B40" s="11">
        <v>110</v>
      </c>
      <c r="C40" s="8">
        <v>1.4</v>
      </c>
      <c r="D40" s="18">
        <v>1.1000000000000001</v>
      </c>
      <c r="E40" s="8">
        <v>23.4</v>
      </c>
      <c r="F40" s="18">
        <v>4.5</v>
      </c>
      <c r="G40" s="12">
        <v>1</v>
      </c>
      <c r="H40" s="11">
        <v>46</v>
      </c>
      <c r="I40" s="8">
        <v>0.2</v>
      </c>
      <c r="J40" s="9">
        <v>12</v>
      </c>
      <c r="K40" s="8">
        <v>230</v>
      </c>
      <c r="L40" s="15">
        <v>0.2</v>
      </c>
      <c r="M40" s="18">
        <v>0.3</v>
      </c>
      <c r="N40" s="9">
        <v>0</v>
      </c>
      <c r="O40" s="12">
        <v>0</v>
      </c>
      <c r="P40" s="8">
        <v>0</v>
      </c>
      <c r="Q40" s="15">
        <v>1.1299999999999999</v>
      </c>
      <c r="R40" s="15">
        <v>0</v>
      </c>
      <c r="S40" s="8">
        <v>0</v>
      </c>
      <c r="T40" s="9">
        <v>0</v>
      </c>
      <c r="U40" s="9">
        <v>85</v>
      </c>
    </row>
    <row r="41" spans="1:21" ht="24" customHeight="1" x14ac:dyDescent="0.2">
      <c r="A41" s="19" t="s">
        <v>199</v>
      </c>
      <c r="B41" s="11">
        <v>92</v>
      </c>
      <c r="C41" s="8">
        <v>1.2</v>
      </c>
      <c r="D41" s="18">
        <v>0.3</v>
      </c>
      <c r="E41" s="8">
        <v>21</v>
      </c>
      <c r="F41" s="18">
        <v>4.0999999999999996</v>
      </c>
      <c r="G41" s="12">
        <v>0</v>
      </c>
      <c r="H41" s="11">
        <v>42</v>
      </c>
      <c r="I41" s="8">
        <v>0.2</v>
      </c>
      <c r="J41" s="9">
        <v>10</v>
      </c>
      <c r="K41" s="8">
        <v>209</v>
      </c>
      <c r="L41" s="15">
        <v>0.2</v>
      </c>
      <c r="M41" s="18">
        <v>0.3</v>
      </c>
      <c r="N41" s="9">
        <v>0</v>
      </c>
      <c r="O41" s="12">
        <v>0</v>
      </c>
      <c r="P41" s="8">
        <v>0</v>
      </c>
      <c r="Q41" s="15">
        <v>0.28000000000000003</v>
      </c>
      <c r="R41" s="15">
        <v>0</v>
      </c>
      <c r="S41" s="8">
        <v>0.7</v>
      </c>
      <c r="T41" s="9">
        <v>0</v>
      </c>
      <c r="U41" s="9">
        <v>100</v>
      </c>
    </row>
    <row r="42" spans="1:21" ht="15.6" customHeight="1" x14ac:dyDescent="0.2">
      <c r="A42" s="7" t="s">
        <v>200</v>
      </c>
      <c r="B42" s="11">
        <v>182</v>
      </c>
      <c r="C42" s="8">
        <v>2.4</v>
      </c>
      <c r="D42" s="18">
        <v>0.4</v>
      </c>
      <c r="E42" s="8">
        <v>42.2</v>
      </c>
      <c r="F42" s="18">
        <v>9.1999999999999993</v>
      </c>
      <c r="G42" s="12">
        <v>1</v>
      </c>
      <c r="H42" s="11">
        <v>80</v>
      </c>
      <c r="I42" s="8">
        <v>0.3</v>
      </c>
      <c r="J42" s="9">
        <v>20</v>
      </c>
      <c r="K42" s="8">
        <v>402</v>
      </c>
      <c r="L42" s="15">
        <v>0.3</v>
      </c>
      <c r="M42" s="18">
        <v>0.6</v>
      </c>
      <c r="N42" s="9">
        <v>0</v>
      </c>
      <c r="O42" s="12">
        <v>0</v>
      </c>
      <c r="P42" s="8">
        <v>0</v>
      </c>
      <c r="Q42" s="15">
        <v>0.27</v>
      </c>
      <c r="R42" s="15">
        <v>0</v>
      </c>
      <c r="S42" s="8">
        <v>1.3</v>
      </c>
      <c r="T42" s="9">
        <v>0</v>
      </c>
      <c r="U42" s="9">
        <v>100</v>
      </c>
    </row>
    <row r="43" spans="1:21" ht="15.6" customHeight="1" x14ac:dyDescent="0.2">
      <c r="A43" s="7" t="s">
        <v>201</v>
      </c>
      <c r="B43" s="11">
        <v>145</v>
      </c>
      <c r="C43" s="8">
        <v>1.2</v>
      </c>
      <c r="D43" s="18">
        <v>0.4</v>
      </c>
      <c r="E43" s="8">
        <v>34.200000000000003</v>
      </c>
      <c r="F43" s="18">
        <v>1</v>
      </c>
      <c r="G43" s="12">
        <v>21</v>
      </c>
      <c r="H43" s="11">
        <v>48</v>
      </c>
      <c r="I43" s="8">
        <v>0.9</v>
      </c>
      <c r="J43" s="26">
        <v>7</v>
      </c>
      <c r="K43" s="29">
        <v>552.6</v>
      </c>
      <c r="L43" s="23">
        <v>0.2</v>
      </c>
      <c r="M43" s="27">
        <v>0.9</v>
      </c>
      <c r="N43" s="9">
        <v>0</v>
      </c>
      <c r="O43" s="12">
        <v>0</v>
      </c>
      <c r="P43" s="8">
        <v>0</v>
      </c>
      <c r="Q43" s="15">
        <v>0.08</v>
      </c>
      <c r="R43" s="23">
        <v>0.1</v>
      </c>
      <c r="S43" s="29">
        <v>2.2999999999999998</v>
      </c>
      <c r="T43" s="9">
        <v>1</v>
      </c>
      <c r="U43" s="9">
        <v>100</v>
      </c>
    </row>
    <row r="44" spans="1:21" ht="15.6" customHeight="1" x14ac:dyDescent="0.2">
      <c r="A44" s="7" t="s">
        <v>202</v>
      </c>
      <c r="B44" s="11">
        <v>71</v>
      </c>
      <c r="C44" s="8">
        <v>2.2999999999999998</v>
      </c>
      <c r="D44" s="18">
        <v>0.3</v>
      </c>
      <c r="E44" s="8">
        <v>15.4</v>
      </c>
      <c r="F44" s="18">
        <v>0.5</v>
      </c>
      <c r="G44" s="12">
        <v>29</v>
      </c>
      <c r="H44" s="11">
        <v>26</v>
      </c>
      <c r="I44" s="8">
        <v>0.6</v>
      </c>
      <c r="J44" s="25"/>
      <c r="K44" s="29">
        <v>201</v>
      </c>
      <c r="L44" s="23">
        <v>0.2</v>
      </c>
      <c r="M44" s="27">
        <v>0.6</v>
      </c>
      <c r="N44" s="9">
        <v>0</v>
      </c>
      <c r="O44" s="12">
        <v>0</v>
      </c>
      <c r="P44" s="8">
        <v>0</v>
      </c>
      <c r="Q44" s="15">
        <v>0.06</v>
      </c>
      <c r="R44" s="23">
        <v>0</v>
      </c>
      <c r="S44" s="29">
        <v>0</v>
      </c>
      <c r="T44" s="9">
        <v>21</v>
      </c>
      <c r="U44" s="9">
        <v>100</v>
      </c>
    </row>
    <row r="45" spans="1:21" ht="15.6" customHeight="1" x14ac:dyDescent="0.2">
      <c r="A45" s="7" t="s">
        <v>203</v>
      </c>
      <c r="B45" s="11">
        <v>88</v>
      </c>
      <c r="C45" s="8">
        <v>0.6</v>
      </c>
      <c r="D45" s="18">
        <v>0.3</v>
      </c>
      <c r="E45" s="8">
        <v>20.9</v>
      </c>
      <c r="F45" s="18">
        <v>0.9</v>
      </c>
      <c r="G45" s="12">
        <v>26</v>
      </c>
      <c r="H45" s="11">
        <v>47</v>
      </c>
      <c r="I45" s="8">
        <v>0.4</v>
      </c>
      <c r="J45" s="26">
        <v>6</v>
      </c>
      <c r="K45" s="29">
        <v>584</v>
      </c>
      <c r="L45" s="23">
        <v>0.2</v>
      </c>
      <c r="M45" s="27">
        <v>0.2</v>
      </c>
      <c r="N45" s="9">
        <v>0</v>
      </c>
      <c r="O45" s="12">
        <v>0</v>
      </c>
      <c r="P45" s="8">
        <v>0</v>
      </c>
      <c r="Q45" s="15">
        <v>0.03</v>
      </c>
      <c r="R45" s="23">
        <v>0</v>
      </c>
      <c r="S45" s="29">
        <v>0.4</v>
      </c>
      <c r="T45" s="9">
        <v>0</v>
      </c>
      <c r="U45" s="9">
        <v>100</v>
      </c>
    </row>
    <row r="46" spans="1:21" ht="15.6" customHeight="1" x14ac:dyDescent="0.2">
      <c r="A46" s="7" t="s">
        <v>204</v>
      </c>
      <c r="B46" s="11">
        <v>100</v>
      </c>
      <c r="C46" s="8">
        <v>0.8</v>
      </c>
      <c r="D46" s="18">
        <v>0.2</v>
      </c>
      <c r="E46" s="8">
        <v>23.8</v>
      </c>
      <c r="F46" s="18">
        <v>0.9</v>
      </c>
      <c r="G46" s="12">
        <v>15</v>
      </c>
      <c r="H46" s="11">
        <v>65</v>
      </c>
      <c r="I46" s="8">
        <v>0.9</v>
      </c>
      <c r="J46" s="25"/>
      <c r="K46" s="25"/>
      <c r="L46" s="25"/>
      <c r="M46" s="25"/>
      <c r="N46" s="9">
        <v>0</v>
      </c>
      <c r="O46" s="12">
        <v>0</v>
      </c>
      <c r="P46" s="8">
        <v>0</v>
      </c>
      <c r="Q46" s="15">
        <v>0.04</v>
      </c>
      <c r="R46" s="25"/>
      <c r="S46" s="25"/>
      <c r="T46" s="9">
        <v>6</v>
      </c>
      <c r="U46" s="9">
        <v>100</v>
      </c>
    </row>
    <row r="47" spans="1:21" ht="24" customHeight="1" x14ac:dyDescent="0.2">
      <c r="A47" s="19" t="s">
        <v>205</v>
      </c>
      <c r="B47" s="11">
        <v>153</v>
      </c>
      <c r="C47" s="8">
        <v>1.2</v>
      </c>
      <c r="D47" s="18">
        <v>0.3</v>
      </c>
      <c r="E47" s="8">
        <v>36.4</v>
      </c>
      <c r="F47" s="18">
        <v>1.3</v>
      </c>
      <c r="G47" s="12">
        <v>56</v>
      </c>
      <c r="H47" s="11">
        <v>22</v>
      </c>
      <c r="I47" s="8">
        <v>0.4</v>
      </c>
      <c r="J47" s="26">
        <v>2</v>
      </c>
      <c r="K47" s="29">
        <v>345.3</v>
      </c>
      <c r="L47" s="23">
        <v>0.3</v>
      </c>
      <c r="M47" s="27">
        <v>0.1</v>
      </c>
      <c r="N47" s="9">
        <v>0</v>
      </c>
      <c r="O47" s="12">
        <v>0</v>
      </c>
      <c r="P47" s="8">
        <v>0</v>
      </c>
      <c r="Q47" s="15">
        <v>0</v>
      </c>
      <c r="R47" s="23">
        <v>0</v>
      </c>
      <c r="S47" s="29">
        <v>0.3</v>
      </c>
      <c r="T47" s="9">
        <v>20</v>
      </c>
      <c r="U47" s="9">
        <v>100</v>
      </c>
    </row>
    <row r="48" spans="1:21" ht="15.6" customHeight="1" x14ac:dyDescent="0.2">
      <c r="A48" s="7" t="s">
        <v>206</v>
      </c>
      <c r="B48" s="11">
        <v>93</v>
      </c>
      <c r="C48" s="8">
        <v>1.5</v>
      </c>
      <c r="D48" s="18">
        <v>0.1</v>
      </c>
      <c r="E48" s="8">
        <v>21.9</v>
      </c>
      <c r="F48" s="18">
        <v>0.9</v>
      </c>
      <c r="G48" s="12">
        <v>50</v>
      </c>
      <c r="H48" s="11">
        <v>58</v>
      </c>
      <c r="I48" s="8">
        <v>0.8</v>
      </c>
      <c r="J48" s="26">
        <v>6</v>
      </c>
      <c r="K48" s="29">
        <v>350.3</v>
      </c>
      <c r="L48" s="23">
        <v>0.1</v>
      </c>
      <c r="M48" s="27">
        <v>0.1</v>
      </c>
      <c r="N48" s="9">
        <v>0</v>
      </c>
      <c r="O48" s="12">
        <v>0</v>
      </c>
      <c r="P48" s="8">
        <v>283</v>
      </c>
      <c r="Q48" s="15">
        <v>0.09</v>
      </c>
      <c r="R48" s="23">
        <v>0</v>
      </c>
      <c r="S48" s="29">
        <v>0.3</v>
      </c>
      <c r="T48" s="9">
        <v>0</v>
      </c>
      <c r="U48" s="9">
        <v>100</v>
      </c>
    </row>
    <row r="49" spans="1:21" ht="15.6" customHeight="1" x14ac:dyDescent="0.2">
      <c r="A49" s="7" t="s">
        <v>207</v>
      </c>
      <c r="B49" s="11">
        <v>120</v>
      </c>
      <c r="C49" s="8">
        <v>1.5</v>
      </c>
      <c r="D49" s="18">
        <v>0.3</v>
      </c>
      <c r="E49" s="8">
        <v>28.2</v>
      </c>
      <c r="F49" s="18">
        <v>0.7</v>
      </c>
      <c r="G49" s="12">
        <v>31</v>
      </c>
      <c r="H49" s="11">
        <v>63</v>
      </c>
      <c r="I49" s="8">
        <v>0.7</v>
      </c>
      <c r="J49" s="9">
        <v>11</v>
      </c>
      <c r="K49" s="8">
        <v>498</v>
      </c>
      <c r="L49" s="23">
        <v>0.2</v>
      </c>
      <c r="M49" s="27">
        <v>0.6</v>
      </c>
      <c r="N49" s="9">
        <v>0</v>
      </c>
      <c r="O49" s="12">
        <v>0</v>
      </c>
      <c r="P49" s="8">
        <v>0</v>
      </c>
      <c r="Q49" s="15">
        <v>0.05</v>
      </c>
      <c r="R49" s="23">
        <v>0.6</v>
      </c>
      <c r="S49" s="29">
        <v>0.8</v>
      </c>
      <c r="T49" s="9">
        <v>2</v>
      </c>
      <c r="U49" s="9">
        <v>100</v>
      </c>
    </row>
    <row r="50" spans="1:21" ht="24" customHeight="1" x14ac:dyDescent="0.2">
      <c r="A50" s="19" t="s">
        <v>208</v>
      </c>
      <c r="B50" s="11">
        <v>100</v>
      </c>
      <c r="C50" s="8">
        <v>0.7</v>
      </c>
      <c r="D50" s="18">
        <v>0.3</v>
      </c>
      <c r="E50" s="8">
        <v>23.8</v>
      </c>
      <c r="F50" s="18">
        <v>1</v>
      </c>
      <c r="G50" s="12">
        <v>44</v>
      </c>
      <c r="H50" s="11">
        <v>46</v>
      </c>
      <c r="I50" s="8">
        <v>0.4</v>
      </c>
      <c r="J50" s="26">
        <v>3</v>
      </c>
      <c r="K50" s="29">
        <v>0.8</v>
      </c>
      <c r="L50" s="23">
        <v>0.1</v>
      </c>
      <c r="M50" s="27">
        <v>0.2</v>
      </c>
      <c r="N50" s="9">
        <v>0</v>
      </c>
      <c r="O50" s="20">
        <v>819</v>
      </c>
      <c r="P50" s="36">
        <v>4427</v>
      </c>
      <c r="Q50" s="15">
        <v>0</v>
      </c>
      <c r="R50" s="23">
        <v>0.1</v>
      </c>
      <c r="S50" s="29">
        <v>0.6</v>
      </c>
      <c r="T50" s="9">
        <v>16</v>
      </c>
      <c r="U50" s="9">
        <v>100</v>
      </c>
    </row>
    <row r="51" spans="1:21" ht="24" customHeight="1" x14ac:dyDescent="0.2">
      <c r="A51" s="19" t="s">
        <v>209</v>
      </c>
      <c r="B51" s="11">
        <v>165</v>
      </c>
      <c r="C51" s="8">
        <v>0.9</v>
      </c>
      <c r="D51" s="18">
        <v>0.2</v>
      </c>
      <c r="E51" s="8">
        <v>39.799999999999997</v>
      </c>
      <c r="F51" s="18">
        <v>1.1000000000000001</v>
      </c>
      <c r="G51" s="12">
        <v>20</v>
      </c>
      <c r="H51" s="11">
        <v>23</v>
      </c>
      <c r="I51" s="8">
        <v>0.8</v>
      </c>
      <c r="J51" s="26">
        <v>1</v>
      </c>
      <c r="K51" s="29">
        <v>0.9</v>
      </c>
      <c r="L51" s="23">
        <v>0.1</v>
      </c>
      <c r="M51" s="27">
        <v>0.2</v>
      </c>
      <c r="N51" s="9">
        <v>0</v>
      </c>
      <c r="O51" s="12">
        <v>0</v>
      </c>
      <c r="P51" s="8">
        <v>0</v>
      </c>
      <c r="Q51" s="15">
        <v>0.02</v>
      </c>
      <c r="R51" s="23">
        <v>0.1</v>
      </c>
      <c r="S51" s="29">
        <v>0.5</v>
      </c>
      <c r="T51" s="9">
        <v>0</v>
      </c>
      <c r="U51" s="9">
        <v>100</v>
      </c>
    </row>
    <row r="52" spans="1:21" ht="15.6" customHeight="1" x14ac:dyDescent="0.2">
      <c r="A52" s="7" t="s">
        <v>210</v>
      </c>
      <c r="B52" s="11">
        <v>450</v>
      </c>
      <c r="C52" s="18">
        <v>3.2</v>
      </c>
      <c r="D52" s="8">
        <v>13.9</v>
      </c>
      <c r="E52" s="8">
        <v>78.099999999999994</v>
      </c>
      <c r="F52" s="25"/>
      <c r="G52" s="9">
        <v>38</v>
      </c>
      <c r="H52" s="9">
        <v>38</v>
      </c>
      <c r="I52" s="8">
        <v>0.3</v>
      </c>
      <c r="J52" s="9">
        <v>74</v>
      </c>
      <c r="K52" s="8">
        <v>0</v>
      </c>
      <c r="L52" s="15">
        <v>0.2</v>
      </c>
      <c r="M52" s="8">
        <v>0.2</v>
      </c>
      <c r="N52" s="12">
        <v>0</v>
      </c>
      <c r="O52" s="9">
        <v>0</v>
      </c>
      <c r="P52" s="8">
        <v>0</v>
      </c>
      <c r="Q52" s="15">
        <v>0.3</v>
      </c>
      <c r="R52" s="15">
        <v>0</v>
      </c>
      <c r="S52" s="8">
        <v>0</v>
      </c>
      <c r="T52" s="9">
        <v>0</v>
      </c>
      <c r="U52" s="9">
        <v>100</v>
      </c>
    </row>
    <row r="53" spans="1:21" ht="15.6" customHeight="1" x14ac:dyDescent="0.2">
      <c r="A53" s="7" t="s">
        <v>211</v>
      </c>
      <c r="B53" s="11">
        <v>452</v>
      </c>
      <c r="C53" s="18">
        <v>1.3</v>
      </c>
      <c r="D53" s="8">
        <v>13.8</v>
      </c>
      <c r="E53" s="8">
        <v>80.599999999999994</v>
      </c>
      <c r="F53" s="25"/>
      <c r="G53" s="9">
        <v>38</v>
      </c>
      <c r="H53" s="9">
        <v>39</v>
      </c>
      <c r="I53" s="8">
        <v>0.3</v>
      </c>
      <c r="J53" s="9">
        <v>75</v>
      </c>
      <c r="K53" s="8">
        <v>0</v>
      </c>
      <c r="L53" s="15">
        <v>0.2</v>
      </c>
      <c r="M53" s="8">
        <v>0.2</v>
      </c>
      <c r="N53" s="12">
        <v>0</v>
      </c>
      <c r="O53" s="9">
        <v>0</v>
      </c>
      <c r="P53" s="8">
        <v>0.3</v>
      </c>
      <c r="Q53" s="15">
        <v>0</v>
      </c>
      <c r="R53" s="15">
        <v>0</v>
      </c>
      <c r="S53" s="8">
        <v>0</v>
      </c>
      <c r="T53" s="9">
        <v>0</v>
      </c>
      <c r="U53" s="9">
        <v>100</v>
      </c>
    </row>
    <row r="54" spans="1:21" ht="15.6" customHeight="1" x14ac:dyDescent="0.2">
      <c r="A54" s="7" t="s">
        <v>212</v>
      </c>
      <c r="B54" s="11">
        <v>529</v>
      </c>
      <c r="C54" s="18">
        <v>3.2</v>
      </c>
      <c r="D54" s="8">
        <v>29.1</v>
      </c>
      <c r="E54" s="8">
        <v>63.6</v>
      </c>
      <c r="F54" s="25"/>
      <c r="G54" s="9">
        <v>38</v>
      </c>
      <c r="H54" s="9">
        <v>40</v>
      </c>
      <c r="I54" s="8">
        <v>0.4</v>
      </c>
      <c r="J54" s="9">
        <v>74</v>
      </c>
      <c r="K54" s="8">
        <v>0</v>
      </c>
      <c r="L54" s="15">
        <v>0.2</v>
      </c>
      <c r="M54" s="8">
        <v>0.2</v>
      </c>
      <c r="N54" s="12">
        <v>0</v>
      </c>
      <c r="O54" s="9">
        <v>0</v>
      </c>
      <c r="P54" s="8">
        <v>0</v>
      </c>
      <c r="Q54" s="15">
        <v>0.3</v>
      </c>
      <c r="R54" s="15">
        <v>0</v>
      </c>
      <c r="S54" s="8">
        <v>0</v>
      </c>
      <c r="T54" s="9">
        <v>0</v>
      </c>
      <c r="U54" s="9">
        <v>100</v>
      </c>
    </row>
    <row r="55" spans="1:21" ht="15.6" customHeight="1" x14ac:dyDescent="0.2">
      <c r="A55" s="7" t="s">
        <v>213</v>
      </c>
      <c r="B55" s="11">
        <v>523</v>
      </c>
      <c r="C55" s="18">
        <v>3.2</v>
      </c>
      <c r="D55" s="8">
        <v>28.2</v>
      </c>
      <c r="E55" s="8">
        <v>64.2</v>
      </c>
      <c r="F55" s="25"/>
      <c r="G55" s="9">
        <v>38</v>
      </c>
      <c r="H55" s="9">
        <v>39</v>
      </c>
      <c r="I55" s="8">
        <v>0.3</v>
      </c>
      <c r="J55" s="9">
        <v>74</v>
      </c>
      <c r="K55" s="8">
        <v>0</v>
      </c>
      <c r="L55" s="15">
        <v>0.2</v>
      </c>
      <c r="M55" s="8">
        <v>0.2</v>
      </c>
      <c r="N55" s="12">
        <v>0</v>
      </c>
      <c r="O55" s="9">
        <v>0</v>
      </c>
      <c r="P55" s="8">
        <v>0</v>
      </c>
      <c r="Q55" s="15">
        <v>0.3</v>
      </c>
      <c r="R55" s="15">
        <v>0</v>
      </c>
      <c r="S55" s="8">
        <v>0</v>
      </c>
      <c r="T55" s="9">
        <v>0</v>
      </c>
      <c r="U55" s="9">
        <v>100</v>
      </c>
    </row>
    <row r="56" spans="1:21" ht="15.75" customHeight="1" x14ac:dyDescent="0.2">
      <c r="A56" s="7" t="s">
        <v>214</v>
      </c>
      <c r="B56" s="11">
        <v>416</v>
      </c>
      <c r="C56" s="18">
        <v>6.5</v>
      </c>
      <c r="D56" s="8">
        <v>9.4</v>
      </c>
      <c r="E56" s="8">
        <v>76.3</v>
      </c>
      <c r="F56" s="18">
        <v>0.4</v>
      </c>
      <c r="G56" s="9">
        <v>49</v>
      </c>
      <c r="H56" s="9">
        <v>77</v>
      </c>
      <c r="I56" s="8">
        <v>4.9000000000000004</v>
      </c>
      <c r="J56" s="25"/>
      <c r="K56" s="25"/>
      <c r="L56" s="25"/>
      <c r="M56" s="25"/>
      <c r="N56" s="12">
        <v>13</v>
      </c>
      <c r="O56" s="25"/>
      <c r="P56" s="18">
        <v>312</v>
      </c>
      <c r="Q56" s="15">
        <v>0.08</v>
      </c>
      <c r="R56" s="25"/>
      <c r="S56" s="8">
        <v>2.6</v>
      </c>
      <c r="T56" s="9">
        <v>0</v>
      </c>
      <c r="U56" s="9">
        <v>100</v>
      </c>
    </row>
    <row r="57" spans="1:21" ht="15.6" customHeight="1" x14ac:dyDescent="0.2">
      <c r="A57" s="7" t="s">
        <v>215</v>
      </c>
      <c r="B57" s="11">
        <v>382</v>
      </c>
      <c r="C57" s="18">
        <v>0.3</v>
      </c>
      <c r="D57" s="8">
        <v>3.5</v>
      </c>
      <c r="E57" s="8">
        <v>87.2</v>
      </c>
      <c r="F57" s="18">
        <v>0.9</v>
      </c>
      <c r="G57" s="9">
        <v>172</v>
      </c>
      <c r="H57" s="9">
        <v>120</v>
      </c>
      <c r="I57" s="8">
        <v>7.6</v>
      </c>
      <c r="J57" s="25"/>
      <c r="K57" s="25"/>
      <c r="L57" s="25"/>
      <c r="M57" s="25"/>
      <c r="N57" s="12">
        <v>0</v>
      </c>
      <c r="O57" s="9">
        <v>0</v>
      </c>
      <c r="P57" s="8">
        <v>0</v>
      </c>
      <c r="Q57" s="15">
        <v>0.02</v>
      </c>
      <c r="R57" s="25"/>
      <c r="S57" s="25"/>
      <c r="T57" s="9">
        <v>0</v>
      </c>
      <c r="U57" s="9">
        <v>100</v>
      </c>
    </row>
    <row r="58" spans="1:21" ht="15.6" customHeight="1" x14ac:dyDescent="0.2">
      <c r="A58" s="7" t="s">
        <v>216</v>
      </c>
      <c r="B58" s="11">
        <v>350</v>
      </c>
      <c r="C58" s="18">
        <v>2.7</v>
      </c>
      <c r="D58" s="8">
        <v>1.1000000000000001</v>
      </c>
      <c r="E58" s="8">
        <v>82.3</v>
      </c>
      <c r="F58" s="18">
        <v>6.2</v>
      </c>
      <c r="G58" s="9">
        <v>28</v>
      </c>
      <c r="H58" s="9">
        <v>351</v>
      </c>
      <c r="I58" s="8">
        <v>2.9</v>
      </c>
      <c r="J58" s="9">
        <v>358</v>
      </c>
      <c r="K58" s="8">
        <v>568</v>
      </c>
      <c r="L58" s="15">
        <v>0.2</v>
      </c>
      <c r="M58" s="8">
        <v>0.9</v>
      </c>
      <c r="N58" s="25"/>
      <c r="O58" s="9">
        <v>0</v>
      </c>
      <c r="P58" s="8">
        <v>0</v>
      </c>
      <c r="Q58" s="15">
        <v>0.02</v>
      </c>
      <c r="R58" s="15">
        <v>0.2</v>
      </c>
      <c r="S58" s="8">
        <v>0.3</v>
      </c>
      <c r="T58" s="9">
        <v>0</v>
      </c>
      <c r="U58" s="9">
        <v>100</v>
      </c>
    </row>
    <row r="59" spans="1:21" ht="15.6" customHeight="1" x14ac:dyDescent="0.2">
      <c r="A59" s="7" t="s">
        <v>217</v>
      </c>
      <c r="B59" s="11">
        <v>364</v>
      </c>
      <c r="C59" s="18">
        <v>3.4</v>
      </c>
      <c r="D59" s="8">
        <v>0.7</v>
      </c>
      <c r="E59" s="8">
        <v>86.3</v>
      </c>
      <c r="F59" s="18">
        <v>4.7</v>
      </c>
      <c r="G59" s="9">
        <v>4</v>
      </c>
      <c r="H59" s="9">
        <v>47</v>
      </c>
      <c r="I59" s="8">
        <v>5</v>
      </c>
      <c r="J59" s="9">
        <v>4</v>
      </c>
      <c r="K59" s="8">
        <v>72.2</v>
      </c>
      <c r="L59" s="15">
        <v>0.2</v>
      </c>
      <c r="M59" s="8">
        <v>0.6</v>
      </c>
      <c r="N59" s="25"/>
      <c r="O59" s="9">
        <v>1</v>
      </c>
      <c r="P59" s="8">
        <v>0.1</v>
      </c>
      <c r="Q59" s="15">
        <v>0.02</v>
      </c>
      <c r="R59" s="15">
        <v>0.02</v>
      </c>
      <c r="S59" s="8">
        <v>0.3</v>
      </c>
      <c r="T59" s="9">
        <v>0</v>
      </c>
      <c r="U59" s="9">
        <v>100</v>
      </c>
    </row>
    <row r="60" spans="1:21" ht="15.6" customHeight="1" x14ac:dyDescent="0.2">
      <c r="A60" s="7" t="s">
        <v>218</v>
      </c>
      <c r="B60" s="11">
        <v>344</v>
      </c>
      <c r="C60" s="18">
        <v>1.1000000000000001</v>
      </c>
      <c r="D60" s="8">
        <v>0.2</v>
      </c>
      <c r="E60" s="8">
        <v>28.3</v>
      </c>
      <c r="F60" s="18">
        <v>5.6</v>
      </c>
      <c r="G60" s="9">
        <v>32</v>
      </c>
      <c r="H60" s="9">
        <v>22</v>
      </c>
      <c r="I60" s="8">
        <v>5.6</v>
      </c>
      <c r="J60" s="9">
        <v>106</v>
      </c>
      <c r="K60" s="8">
        <v>77.900000000000006</v>
      </c>
      <c r="L60" s="15">
        <v>0.1</v>
      </c>
      <c r="M60" s="8">
        <v>0.5</v>
      </c>
      <c r="N60" s="25"/>
      <c r="O60" s="9">
        <v>0</v>
      </c>
      <c r="P60" s="8">
        <v>0</v>
      </c>
      <c r="Q60" s="15">
        <v>0.02</v>
      </c>
      <c r="R60" s="15">
        <v>0.1</v>
      </c>
      <c r="S60" s="8">
        <v>0.2</v>
      </c>
      <c r="T60" s="9">
        <v>0</v>
      </c>
      <c r="U60" s="9">
        <v>100</v>
      </c>
    </row>
    <row r="61" spans="1:21" ht="15.6" customHeight="1" x14ac:dyDescent="0.2">
      <c r="A61" s="7" t="s">
        <v>219</v>
      </c>
      <c r="B61" s="11">
        <v>262</v>
      </c>
      <c r="C61" s="18">
        <v>2.2999999999999998</v>
      </c>
      <c r="D61" s="8">
        <v>5.4</v>
      </c>
      <c r="E61" s="8">
        <v>51.1</v>
      </c>
      <c r="F61" s="18">
        <v>8</v>
      </c>
      <c r="G61" s="9">
        <v>60</v>
      </c>
      <c r="H61" s="9">
        <v>80</v>
      </c>
      <c r="I61" s="8">
        <v>0.8</v>
      </c>
      <c r="J61" s="9">
        <v>10</v>
      </c>
      <c r="K61" s="8">
        <v>2</v>
      </c>
      <c r="L61" s="15">
        <v>0.6</v>
      </c>
      <c r="M61" s="8">
        <v>2</v>
      </c>
      <c r="N61" s="12">
        <v>0</v>
      </c>
      <c r="O61" s="9">
        <v>1667</v>
      </c>
      <c r="P61" s="25"/>
      <c r="Q61" s="15">
        <v>0.1</v>
      </c>
      <c r="R61" s="15">
        <v>1</v>
      </c>
      <c r="S61" s="25"/>
      <c r="T61" s="9">
        <v>10</v>
      </c>
      <c r="U61" s="9">
        <v>100</v>
      </c>
    </row>
    <row r="62" spans="1:21" ht="15.6" customHeight="1" x14ac:dyDescent="0.2">
      <c r="A62" s="7" t="s">
        <v>220</v>
      </c>
      <c r="B62" s="11">
        <v>167</v>
      </c>
      <c r="C62" s="18">
        <v>0.2</v>
      </c>
      <c r="D62" s="8">
        <v>4</v>
      </c>
      <c r="E62" s="8">
        <v>33</v>
      </c>
      <c r="F62" s="25"/>
      <c r="G62" s="9">
        <v>3</v>
      </c>
      <c r="H62" s="9">
        <v>3</v>
      </c>
      <c r="I62" s="8">
        <v>0.1</v>
      </c>
      <c r="J62" s="9">
        <v>7</v>
      </c>
      <c r="K62" s="8">
        <v>0</v>
      </c>
      <c r="L62" s="15">
        <v>0.1</v>
      </c>
      <c r="M62" s="8">
        <v>0.1</v>
      </c>
      <c r="N62" s="12">
        <v>0</v>
      </c>
      <c r="O62" s="9">
        <v>0</v>
      </c>
      <c r="P62" s="8">
        <v>0</v>
      </c>
      <c r="Q62" s="15">
        <v>9</v>
      </c>
      <c r="R62" s="25"/>
      <c r="S62" s="8">
        <v>0.1</v>
      </c>
      <c r="T62" s="9">
        <v>0</v>
      </c>
      <c r="U62" s="9">
        <v>100</v>
      </c>
    </row>
    <row r="63" spans="1:21" ht="15.6" customHeight="1" x14ac:dyDescent="0.2">
      <c r="A63" s="7" t="s">
        <v>221</v>
      </c>
      <c r="B63" s="11">
        <v>460</v>
      </c>
      <c r="C63" s="18">
        <v>0.8</v>
      </c>
      <c r="D63" s="8">
        <v>18.7</v>
      </c>
      <c r="E63" s="8">
        <v>17.2</v>
      </c>
      <c r="F63" s="18">
        <v>1.6</v>
      </c>
      <c r="G63" s="9">
        <v>144</v>
      </c>
      <c r="H63" s="9">
        <v>58</v>
      </c>
      <c r="I63" s="8">
        <v>7.5</v>
      </c>
      <c r="J63" s="25"/>
      <c r="K63" s="25"/>
      <c r="L63" s="25"/>
      <c r="M63" s="25"/>
      <c r="N63" s="12">
        <v>0</v>
      </c>
      <c r="O63" s="25"/>
      <c r="P63" s="18">
        <v>107</v>
      </c>
      <c r="Q63" s="15">
        <v>0.19</v>
      </c>
      <c r="R63" s="15">
        <v>7.0000000000000007E-2</v>
      </c>
      <c r="S63" s="8">
        <v>0.1</v>
      </c>
      <c r="T63" s="9">
        <v>0</v>
      </c>
      <c r="U63" s="9">
        <v>100</v>
      </c>
    </row>
    <row r="64" spans="1:21" ht="24" customHeight="1" x14ac:dyDescent="0.2">
      <c r="A64" s="19" t="s">
        <v>222</v>
      </c>
      <c r="B64" s="11">
        <v>462</v>
      </c>
      <c r="C64" s="18">
        <v>1.2</v>
      </c>
      <c r="D64" s="8">
        <v>20.7</v>
      </c>
      <c r="E64" s="8">
        <v>67.7</v>
      </c>
      <c r="F64" s="18">
        <v>0.6</v>
      </c>
      <c r="G64" s="9">
        <v>1248</v>
      </c>
      <c r="H64" s="9">
        <v>172</v>
      </c>
      <c r="I64" s="8">
        <v>8.8000000000000007</v>
      </c>
      <c r="J64" s="25"/>
      <c r="K64" s="25"/>
      <c r="L64" s="25"/>
      <c r="M64" s="25"/>
      <c r="N64" s="12">
        <v>0</v>
      </c>
      <c r="O64" s="25"/>
      <c r="P64" s="18">
        <v>152</v>
      </c>
      <c r="Q64" s="15">
        <v>0.28999999999999998</v>
      </c>
      <c r="R64" s="15">
        <v>0.02</v>
      </c>
      <c r="S64" s="8">
        <v>0.5</v>
      </c>
      <c r="T64" s="9">
        <v>0</v>
      </c>
      <c r="U64" s="9">
        <v>100</v>
      </c>
    </row>
    <row r="65" spans="1:21" ht="15.6" customHeight="1" x14ac:dyDescent="0.2">
      <c r="A65" s="7" t="s">
        <v>223</v>
      </c>
      <c r="B65" s="11">
        <v>347</v>
      </c>
      <c r="C65" s="18">
        <v>1.3</v>
      </c>
      <c r="D65" s="8">
        <v>0.7</v>
      </c>
      <c r="E65" s="8">
        <v>83.8</v>
      </c>
      <c r="F65" s="18">
        <v>5.8</v>
      </c>
      <c r="G65" s="9">
        <v>78</v>
      </c>
      <c r="H65" s="9">
        <v>44</v>
      </c>
      <c r="I65" s="8">
        <v>17.100000000000001</v>
      </c>
      <c r="J65" s="9">
        <v>28</v>
      </c>
      <c r="K65" s="8">
        <v>242</v>
      </c>
      <c r="L65" s="15">
        <v>0.2</v>
      </c>
      <c r="M65" s="8">
        <v>0.7</v>
      </c>
      <c r="N65" s="25"/>
      <c r="O65" s="9">
        <v>0</v>
      </c>
      <c r="P65" s="8">
        <v>0</v>
      </c>
      <c r="Q65" s="15">
        <v>0.02</v>
      </c>
      <c r="R65" s="15">
        <v>0.1</v>
      </c>
      <c r="S65" s="8">
        <v>0.4</v>
      </c>
      <c r="T65" s="9">
        <v>0</v>
      </c>
      <c r="U65" s="9">
        <v>100</v>
      </c>
    </row>
    <row r="66" spans="1:21" ht="15.6" customHeight="1" x14ac:dyDescent="0.2">
      <c r="A66" s="7" t="s">
        <v>224</v>
      </c>
      <c r="B66" s="11">
        <v>195</v>
      </c>
      <c r="C66" s="18">
        <v>0.4</v>
      </c>
      <c r="D66" s="8">
        <v>1.7</v>
      </c>
      <c r="E66" s="8">
        <v>44.4</v>
      </c>
      <c r="F66" s="18">
        <v>3.6</v>
      </c>
      <c r="G66" s="9">
        <v>35</v>
      </c>
      <c r="H66" s="9">
        <v>13</v>
      </c>
      <c r="I66" s="8">
        <v>0.6</v>
      </c>
      <c r="J66" s="9">
        <v>353</v>
      </c>
      <c r="K66" s="8">
        <v>125</v>
      </c>
      <c r="L66" s="15">
        <v>0.3</v>
      </c>
      <c r="M66" s="8">
        <v>0.3</v>
      </c>
      <c r="N66" s="25"/>
      <c r="O66" s="9">
        <v>0</v>
      </c>
      <c r="P66" s="8">
        <v>0.3</v>
      </c>
      <c r="Q66" s="15">
        <v>0.02</v>
      </c>
      <c r="R66" s="15">
        <v>0</v>
      </c>
      <c r="S66" s="8">
        <v>0.1</v>
      </c>
      <c r="T66" s="9">
        <v>0</v>
      </c>
      <c r="U66" s="9">
        <v>100</v>
      </c>
    </row>
    <row r="67" spans="1:21" ht="15.6" customHeight="1" x14ac:dyDescent="0.2">
      <c r="A67" s="7" t="s">
        <v>225</v>
      </c>
      <c r="B67" s="11">
        <v>360</v>
      </c>
      <c r="C67" s="18">
        <v>1.3</v>
      </c>
      <c r="D67" s="8">
        <v>6.4</v>
      </c>
      <c r="E67" s="8">
        <v>74.3</v>
      </c>
      <c r="F67" s="18">
        <v>0.8</v>
      </c>
      <c r="G67" s="9">
        <v>59</v>
      </c>
      <c r="H67" s="9">
        <v>81</v>
      </c>
      <c r="I67" s="8">
        <v>3.2</v>
      </c>
      <c r="J67" s="25"/>
      <c r="K67" s="25"/>
      <c r="L67" s="25"/>
      <c r="M67" s="25"/>
      <c r="N67" s="12">
        <v>0</v>
      </c>
      <c r="O67" s="9">
        <v>0</v>
      </c>
      <c r="P67" s="8">
        <v>0</v>
      </c>
      <c r="Q67" s="15">
        <v>0.21</v>
      </c>
      <c r="R67" s="25"/>
      <c r="S67" s="8">
        <v>0.1</v>
      </c>
      <c r="T67" s="9">
        <v>0</v>
      </c>
      <c r="U67" s="9">
        <v>100</v>
      </c>
    </row>
    <row r="68" spans="1:21" ht="15.6" customHeight="1" x14ac:dyDescent="0.2">
      <c r="A68" s="7" t="s">
        <v>226</v>
      </c>
      <c r="B68" s="11">
        <v>204</v>
      </c>
      <c r="C68" s="18">
        <v>0.5</v>
      </c>
      <c r="D68" s="8">
        <v>1.4</v>
      </c>
      <c r="E68" s="8">
        <v>47.4</v>
      </c>
      <c r="F68" s="18">
        <v>0.8</v>
      </c>
      <c r="G68" s="9">
        <v>97</v>
      </c>
      <c r="H68" s="9">
        <v>52</v>
      </c>
      <c r="I68" s="8">
        <v>1.5</v>
      </c>
      <c r="J68" s="25"/>
      <c r="K68" s="25"/>
      <c r="L68" s="25"/>
      <c r="M68" s="25"/>
      <c r="N68" s="12">
        <v>0</v>
      </c>
      <c r="O68" s="25"/>
      <c r="P68" s="18">
        <v>208</v>
      </c>
      <c r="Q68" s="15">
        <v>0.08</v>
      </c>
      <c r="R68" s="25"/>
      <c r="S68" s="8">
        <v>0.1</v>
      </c>
      <c r="T68" s="9">
        <v>0</v>
      </c>
      <c r="U68" s="9">
        <v>100</v>
      </c>
    </row>
    <row r="69" spans="1:21" ht="15.6" customHeight="1" x14ac:dyDescent="0.2">
      <c r="A69" s="7" t="s">
        <v>227</v>
      </c>
      <c r="B69" s="11">
        <v>218</v>
      </c>
      <c r="C69" s="18">
        <v>0.5</v>
      </c>
      <c r="D69" s="8">
        <v>2.5</v>
      </c>
      <c r="E69" s="8">
        <v>48.5</v>
      </c>
      <c r="F69" s="18">
        <v>3.1</v>
      </c>
      <c r="G69" s="9">
        <v>50</v>
      </c>
      <c r="H69" s="9">
        <v>25</v>
      </c>
      <c r="I69" s="8">
        <v>2.8</v>
      </c>
      <c r="J69" s="25"/>
      <c r="K69" s="25"/>
      <c r="L69" s="25"/>
      <c r="M69" s="25"/>
      <c r="N69" s="25"/>
      <c r="O69" s="25"/>
      <c r="P69" s="8">
        <v>0</v>
      </c>
      <c r="Q69" s="15">
        <v>0.19</v>
      </c>
      <c r="R69" s="25"/>
      <c r="S69" s="25"/>
      <c r="T69" s="9">
        <v>0</v>
      </c>
      <c r="U69" s="9">
        <v>100</v>
      </c>
    </row>
    <row r="70" spans="1:21" ht="15.6" customHeight="1" x14ac:dyDescent="0.2">
      <c r="A70" s="7" t="s">
        <v>228</v>
      </c>
      <c r="B70" s="11">
        <v>250</v>
      </c>
      <c r="C70" s="18">
        <v>2.6</v>
      </c>
      <c r="D70" s="8">
        <v>2.5</v>
      </c>
      <c r="E70" s="8">
        <v>35.4</v>
      </c>
      <c r="F70" s="18">
        <v>1.8</v>
      </c>
      <c r="G70" s="9">
        <v>35</v>
      </c>
      <c r="H70" s="9">
        <v>49</v>
      </c>
      <c r="I70" s="8">
        <v>1.1000000000000001</v>
      </c>
      <c r="J70" s="9">
        <v>2</v>
      </c>
      <c r="K70" s="8">
        <v>218</v>
      </c>
      <c r="L70" s="25"/>
      <c r="M70" s="25"/>
      <c r="N70" s="25"/>
      <c r="O70" s="9">
        <v>0</v>
      </c>
      <c r="P70" s="8">
        <v>0</v>
      </c>
      <c r="Q70" s="15">
        <v>0.1</v>
      </c>
      <c r="R70" s="15">
        <v>0.1</v>
      </c>
      <c r="S70" s="8">
        <v>0.6</v>
      </c>
      <c r="T70" s="25"/>
      <c r="U70" s="9">
        <v>100</v>
      </c>
    </row>
    <row r="71" spans="1:21" ht="15.6" customHeight="1" x14ac:dyDescent="0.2">
      <c r="A71" s="7" t="s">
        <v>229</v>
      </c>
      <c r="B71" s="11">
        <v>41</v>
      </c>
      <c r="C71" s="18">
        <v>2</v>
      </c>
      <c r="D71" s="8">
        <v>0.3</v>
      </c>
      <c r="E71" s="8">
        <v>7.8</v>
      </c>
      <c r="F71" s="18">
        <v>2</v>
      </c>
      <c r="G71" s="9">
        <v>34</v>
      </c>
      <c r="H71" s="9">
        <v>12</v>
      </c>
      <c r="I71" s="8">
        <v>0.3</v>
      </c>
      <c r="J71" s="9">
        <v>185</v>
      </c>
      <c r="K71" s="8">
        <v>566</v>
      </c>
      <c r="L71" s="15">
        <v>0.1</v>
      </c>
      <c r="M71" s="8">
        <v>0.3</v>
      </c>
      <c r="N71" s="12">
        <v>0</v>
      </c>
      <c r="O71" s="9">
        <v>213</v>
      </c>
      <c r="P71" s="25"/>
      <c r="Q71" s="15">
        <v>0.12</v>
      </c>
      <c r="R71" s="15">
        <v>0.25</v>
      </c>
      <c r="S71" s="8">
        <v>2.7</v>
      </c>
      <c r="T71" s="9">
        <v>15</v>
      </c>
      <c r="U71" s="9">
        <v>100</v>
      </c>
    </row>
    <row r="72" spans="1:21" ht="24" customHeight="1" x14ac:dyDescent="0.2">
      <c r="A72" s="19" t="s">
        <v>230</v>
      </c>
      <c r="B72" s="11">
        <v>464</v>
      </c>
      <c r="C72" s="18">
        <v>1.2</v>
      </c>
      <c r="D72" s="8">
        <v>18.600000000000001</v>
      </c>
      <c r="E72" s="8">
        <v>73</v>
      </c>
      <c r="F72" s="18">
        <v>1.3</v>
      </c>
      <c r="G72" s="9">
        <v>82</v>
      </c>
      <c r="H72" s="9">
        <v>52</v>
      </c>
      <c r="I72" s="8">
        <v>3.4</v>
      </c>
      <c r="J72" s="25"/>
      <c r="K72" s="25"/>
      <c r="L72" s="25"/>
      <c r="M72" s="25"/>
      <c r="N72" s="25"/>
      <c r="O72" s="25"/>
      <c r="P72" s="37">
        <v>3320</v>
      </c>
      <c r="Q72" s="15">
        <v>0.34</v>
      </c>
      <c r="R72" s="25"/>
      <c r="S72" s="25"/>
      <c r="T72" s="9">
        <v>0</v>
      </c>
      <c r="U72" s="9">
        <v>100</v>
      </c>
    </row>
    <row r="73" spans="1:21" ht="15.6" customHeight="1" x14ac:dyDescent="0.2">
      <c r="A73" s="7" t="s">
        <v>231</v>
      </c>
      <c r="B73" s="11">
        <v>475</v>
      </c>
      <c r="C73" s="18">
        <v>1.6</v>
      </c>
      <c r="D73" s="8">
        <v>25.2</v>
      </c>
      <c r="E73" s="8">
        <v>64.400000000000006</v>
      </c>
      <c r="F73" s="18">
        <v>2.1</v>
      </c>
      <c r="G73" s="9">
        <v>153</v>
      </c>
      <c r="H73" s="9">
        <v>88</v>
      </c>
      <c r="I73" s="8">
        <v>1</v>
      </c>
      <c r="J73" s="25"/>
      <c r="K73" s="25"/>
      <c r="L73" s="25"/>
      <c r="M73" s="25"/>
      <c r="N73" s="12">
        <v>0</v>
      </c>
      <c r="O73" s="25"/>
      <c r="P73" s="37">
        <v>1000</v>
      </c>
      <c r="Q73" s="15">
        <v>0</v>
      </c>
      <c r="R73" s="25"/>
      <c r="S73" s="25"/>
      <c r="T73" s="9">
        <v>0</v>
      </c>
      <c r="U73" s="9">
        <v>100</v>
      </c>
    </row>
    <row r="74" spans="1:21" ht="15.6" customHeight="1" x14ac:dyDescent="0.2">
      <c r="A74" s="7" t="s">
        <v>232</v>
      </c>
      <c r="B74" s="11">
        <v>446</v>
      </c>
      <c r="C74" s="18">
        <v>2.8</v>
      </c>
      <c r="D74" s="8">
        <v>14.5</v>
      </c>
      <c r="E74" s="8">
        <v>76</v>
      </c>
      <c r="F74" s="18">
        <v>1.7</v>
      </c>
      <c r="G74" s="9">
        <v>147</v>
      </c>
      <c r="H74" s="9">
        <v>52</v>
      </c>
      <c r="I74" s="8">
        <v>1.9</v>
      </c>
      <c r="J74" s="25"/>
      <c r="K74" s="25"/>
      <c r="L74" s="25"/>
      <c r="M74" s="25"/>
      <c r="N74" s="12">
        <v>0</v>
      </c>
      <c r="O74" s="9">
        <v>0</v>
      </c>
      <c r="P74" s="8">
        <v>0</v>
      </c>
      <c r="Q74" s="15">
        <v>0.95</v>
      </c>
      <c r="R74" s="25"/>
      <c r="S74" s="25"/>
      <c r="T74" s="9">
        <v>0</v>
      </c>
      <c r="U74" s="9">
        <v>100</v>
      </c>
    </row>
    <row r="75" spans="1:21" ht="15.6" customHeight="1" x14ac:dyDescent="0.2">
      <c r="A75" s="7" t="s">
        <v>233</v>
      </c>
      <c r="B75" s="11">
        <v>448</v>
      </c>
      <c r="C75" s="18">
        <v>2.7</v>
      </c>
      <c r="D75" s="8">
        <v>18.8</v>
      </c>
      <c r="E75" s="8">
        <v>67.099999999999994</v>
      </c>
      <c r="F75" s="18">
        <v>3.8</v>
      </c>
      <c r="G75" s="9">
        <v>25</v>
      </c>
      <c r="H75" s="9">
        <v>130</v>
      </c>
      <c r="I75" s="8">
        <v>1.2</v>
      </c>
      <c r="J75" s="9">
        <v>712</v>
      </c>
      <c r="K75" s="8">
        <v>406</v>
      </c>
      <c r="L75" s="15">
        <v>1.1000000000000001</v>
      </c>
      <c r="M75" s="25"/>
      <c r="N75" s="25"/>
      <c r="O75" s="9">
        <v>15</v>
      </c>
      <c r="P75" s="25"/>
      <c r="Q75" s="15">
        <v>0.1</v>
      </c>
      <c r="R75" s="15">
        <v>0.05</v>
      </c>
      <c r="S75" s="8">
        <v>2.8</v>
      </c>
      <c r="T75" s="9">
        <v>0</v>
      </c>
      <c r="U75" s="9">
        <v>100</v>
      </c>
    </row>
    <row r="76" spans="1:21" ht="15.6" customHeight="1" x14ac:dyDescent="0.2">
      <c r="A76" s="7" t="s">
        <v>234</v>
      </c>
      <c r="B76" s="11">
        <v>478</v>
      </c>
      <c r="C76" s="18">
        <v>0.9</v>
      </c>
      <c r="D76" s="8">
        <v>20.7</v>
      </c>
      <c r="E76" s="8">
        <v>72</v>
      </c>
      <c r="F76" s="18">
        <v>2</v>
      </c>
      <c r="G76" s="9">
        <v>189</v>
      </c>
      <c r="H76" s="9">
        <v>101</v>
      </c>
      <c r="I76" s="8">
        <v>1.9</v>
      </c>
      <c r="J76" s="25"/>
      <c r="K76" s="25"/>
      <c r="L76" s="25"/>
      <c r="M76" s="25"/>
      <c r="N76" s="12">
        <v>0</v>
      </c>
      <c r="O76" s="9">
        <v>0</v>
      </c>
      <c r="P76" s="8">
        <v>0</v>
      </c>
      <c r="Q76" s="15">
        <v>0.24</v>
      </c>
      <c r="R76" s="25"/>
      <c r="S76" s="25"/>
      <c r="T76" s="9">
        <v>0</v>
      </c>
      <c r="U76" s="9">
        <v>100</v>
      </c>
    </row>
    <row r="77" spans="1:21" ht="24" customHeight="1" x14ac:dyDescent="0.2">
      <c r="A77" s="19" t="s">
        <v>235</v>
      </c>
      <c r="B77" s="11">
        <v>481</v>
      </c>
      <c r="C77" s="8">
        <v>2.2000000000000002</v>
      </c>
      <c r="D77" s="8">
        <v>19.7</v>
      </c>
      <c r="E77" s="8">
        <v>73.599999999999994</v>
      </c>
      <c r="F77" s="8">
        <v>1.6</v>
      </c>
      <c r="G77" s="12">
        <v>156</v>
      </c>
      <c r="H77" s="9">
        <v>103</v>
      </c>
      <c r="I77" s="8">
        <v>1.6</v>
      </c>
      <c r="J77" s="25"/>
      <c r="K77" s="25"/>
      <c r="L77" s="25"/>
      <c r="M77" s="25"/>
      <c r="N77" s="12">
        <v>0</v>
      </c>
      <c r="O77" s="25"/>
      <c r="P77" s="8">
        <v>80</v>
      </c>
      <c r="Q77" s="15">
        <v>0.31</v>
      </c>
      <c r="R77" s="25"/>
      <c r="S77" s="25"/>
      <c r="T77" s="9">
        <v>0</v>
      </c>
      <c r="U77" s="9">
        <v>100</v>
      </c>
    </row>
    <row r="78" spans="1:21" ht="15.6" customHeight="1" x14ac:dyDescent="0.2">
      <c r="A78" s="7" t="s">
        <v>236</v>
      </c>
      <c r="B78" s="11">
        <v>486</v>
      </c>
      <c r="C78" s="8">
        <v>0.2</v>
      </c>
      <c r="D78" s="8">
        <v>23.9</v>
      </c>
      <c r="E78" s="8">
        <v>67.599999999999994</v>
      </c>
      <c r="F78" s="8">
        <v>14.3</v>
      </c>
      <c r="G78" s="12">
        <v>68</v>
      </c>
      <c r="H78" s="9">
        <v>92</v>
      </c>
      <c r="I78" s="8">
        <v>0.9</v>
      </c>
      <c r="J78" s="9">
        <v>52</v>
      </c>
      <c r="K78" s="8">
        <v>2</v>
      </c>
      <c r="L78" s="15">
        <v>0.7</v>
      </c>
      <c r="M78" s="18">
        <v>2.2999999999999998</v>
      </c>
      <c r="N78" s="12">
        <v>0</v>
      </c>
      <c r="O78" s="9">
        <v>920</v>
      </c>
      <c r="P78" s="25"/>
      <c r="Q78" s="15">
        <v>0.1</v>
      </c>
      <c r="R78" s="15">
        <v>0.1</v>
      </c>
      <c r="S78" s="8">
        <v>0.5</v>
      </c>
      <c r="T78" s="9">
        <v>0</v>
      </c>
      <c r="U78" s="9">
        <v>100</v>
      </c>
    </row>
    <row r="79" spans="1:21" ht="15.6" customHeight="1" x14ac:dyDescent="0.2">
      <c r="A79" s="7" t="s">
        <v>237</v>
      </c>
      <c r="B79" s="11">
        <v>444</v>
      </c>
      <c r="C79" s="8">
        <v>6.9</v>
      </c>
      <c r="D79" s="8">
        <v>14.6</v>
      </c>
      <c r="E79" s="8">
        <v>71.3</v>
      </c>
      <c r="F79" s="8">
        <v>5</v>
      </c>
      <c r="G79" s="12">
        <v>47</v>
      </c>
      <c r="H79" s="9">
        <v>375</v>
      </c>
      <c r="I79" s="8">
        <v>1.8</v>
      </c>
      <c r="J79" s="9">
        <v>837</v>
      </c>
      <c r="K79" s="8">
        <v>191</v>
      </c>
      <c r="L79" s="15">
        <v>0.1</v>
      </c>
      <c r="M79" s="18">
        <v>0.3</v>
      </c>
      <c r="N79" s="25"/>
      <c r="O79" s="25"/>
      <c r="P79" s="25"/>
      <c r="Q79" s="15">
        <v>0.4</v>
      </c>
      <c r="R79" s="15">
        <v>0.1</v>
      </c>
      <c r="S79" s="8">
        <v>1.8</v>
      </c>
      <c r="T79" s="9">
        <v>0</v>
      </c>
      <c r="U79" s="9">
        <v>100</v>
      </c>
    </row>
    <row r="80" spans="1:21" ht="24" customHeight="1" x14ac:dyDescent="0.2">
      <c r="A80" s="19" t="s">
        <v>238</v>
      </c>
      <c r="B80" s="11">
        <v>325</v>
      </c>
      <c r="C80" s="8">
        <v>1.8</v>
      </c>
      <c r="D80" s="8">
        <v>0.4</v>
      </c>
      <c r="E80" s="8">
        <v>78.5</v>
      </c>
      <c r="F80" s="8">
        <v>4.5</v>
      </c>
      <c r="G80" s="12">
        <v>59</v>
      </c>
      <c r="H80" s="9">
        <v>268</v>
      </c>
      <c r="I80" s="8">
        <v>2.2999999999999998</v>
      </c>
      <c r="J80" s="9">
        <v>1123</v>
      </c>
      <c r="K80" s="8">
        <v>273</v>
      </c>
      <c r="L80" s="15">
        <v>0.2</v>
      </c>
      <c r="M80" s="18">
        <v>0.5</v>
      </c>
      <c r="N80" s="12">
        <v>32</v>
      </c>
      <c r="O80" s="9">
        <v>0</v>
      </c>
      <c r="P80" s="25"/>
      <c r="Q80" s="15">
        <v>0.6</v>
      </c>
      <c r="R80" s="15">
        <v>0.1</v>
      </c>
      <c r="S80" s="8">
        <v>2.2999999999999998</v>
      </c>
      <c r="T80" s="9">
        <v>0</v>
      </c>
      <c r="U80" s="9">
        <v>100</v>
      </c>
    </row>
    <row r="81" spans="1:21" ht="24" customHeight="1" x14ac:dyDescent="0.2">
      <c r="A81" s="19" t="s">
        <v>239</v>
      </c>
      <c r="B81" s="11">
        <v>504</v>
      </c>
      <c r="C81" s="8">
        <v>5.6</v>
      </c>
      <c r="D81" s="8">
        <v>28.1</v>
      </c>
      <c r="E81" s="8">
        <v>57.1</v>
      </c>
      <c r="F81" s="8">
        <v>0.3</v>
      </c>
      <c r="G81" s="12">
        <v>50</v>
      </c>
      <c r="H81" s="9">
        <v>94</v>
      </c>
      <c r="I81" s="8">
        <v>2.9</v>
      </c>
      <c r="J81" s="25"/>
      <c r="K81" s="25"/>
      <c r="L81" s="25"/>
      <c r="M81" s="25"/>
      <c r="N81" s="12">
        <v>6</v>
      </c>
      <c r="O81" s="25"/>
      <c r="P81" s="8">
        <v>280</v>
      </c>
      <c r="Q81" s="15">
        <v>0.31</v>
      </c>
      <c r="R81" s="25"/>
      <c r="S81" s="25"/>
      <c r="T81" s="9">
        <v>0</v>
      </c>
      <c r="U81" s="9">
        <v>100</v>
      </c>
    </row>
    <row r="82" spans="1:21" ht="24" customHeight="1" x14ac:dyDescent="0.2">
      <c r="A82" s="19" t="s">
        <v>240</v>
      </c>
      <c r="B82" s="11">
        <v>356</v>
      </c>
      <c r="C82" s="8">
        <v>9.6999999999999993</v>
      </c>
      <c r="D82" s="8">
        <v>1.1000000000000001</v>
      </c>
      <c r="E82" s="8">
        <v>76.900000000000006</v>
      </c>
      <c r="F82" s="8">
        <v>1</v>
      </c>
      <c r="G82" s="12">
        <v>62</v>
      </c>
      <c r="H82" s="9">
        <v>129</v>
      </c>
      <c r="I82" s="8">
        <v>2.9</v>
      </c>
      <c r="J82" s="25"/>
      <c r="K82" s="25"/>
      <c r="L82" s="25"/>
      <c r="M82" s="25"/>
      <c r="N82" s="12">
        <v>7</v>
      </c>
      <c r="O82" s="25"/>
      <c r="P82" s="8">
        <v>280</v>
      </c>
      <c r="Q82" s="15">
        <v>0.36</v>
      </c>
      <c r="R82" s="25"/>
      <c r="S82" s="25"/>
      <c r="T82" s="9">
        <v>0</v>
      </c>
      <c r="U82" s="9">
        <v>100</v>
      </c>
    </row>
    <row r="83" spans="1:21" ht="24" customHeight="1" x14ac:dyDescent="0.2">
      <c r="A83" s="19" t="s">
        <v>241</v>
      </c>
      <c r="B83" s="11">
        <v>476</v>
      </c>
      <c r="C83" s="8">
        <v>0.1</v>
      </c>
      <c r="D83" s="8">
        <v>21.1</v>
      </c>
      <c r="E83" s="8">
        <v>71.3</v>
      </c>
      <c r="F83" s="8">
        <v>4.2</v>
      </c>
      <c r="G83" s="12">
        <v>57</v>
      </c>
      <c r="H83" s="9">
        <v>36</v>
      </c>
      <c r="I83" s="8">
        <v>4.5999999999999996</v>
      </c>
      <c r="J83" s="25"/>
      <c r="K83" s="8">
        <v>109</v>
      </c>
      <c r="L83" s="15">
        <v>0.1</v>
      </c>
      <c r="M83" s="18">
        <v>0.2</v>
      </c>
      <c r="N83" s="12">
        <v>0</v>
      </c>
      <c r="O83" s="25"/>
      <c r="P83" s="8">
        <v>333</v>
      </c>
      <c r="Q83" s="15">
        <v>0.22</v>
      </c>
      <c r="R83" s="15">
        <v>0</v>
      </c>
      <c r="S83" s="8">
        <v>0.9</v>
      </c>
      <c r="T83" s="9">
        <v>0</v>
      </c>
      <c r="U83" s="9">
        <v>100</v>
      </c>
    </row>
    <row r="84" spans="1:21" ht="15.6" customHeight="1" x14ac:dyDescent="0.2">
      <c r="A84" s="7" t="s">
        <v>242</v>
      </c>
      <c r="B84" s="11">
        <v>477</v>
      </c>
      <c r="C84" s="8">
        <v>4.7</v>
      </c>
      <c r="D84" s="8">
        <v>20.5</v>
      </c>
      <c r="E84" s="8">
        <v>68.5</v>
      </c>
      <c r="F84" s="8">
        <v>5</v>
      </c>
      <c r="G84" s="12">
        <v>24</v>
      </c>
      <c r="H84" s="9">
        <v>188</v>
      </c>
      <c r="I84" s="8">
        <v>0.9</v>
      </c>
      <c r="J84" s="9">
        <v>449</v>
      </c>
      <c r="K84" s="8">
        <v>109</v>
      </c>
      <c r="L84" s="15">
        <v>0.1</v>
      </c>
      <c r="M84" s="18">
        <v>0.2</v>
      </c>
      <c r="N84" s="25"/>
      <c r="O84" s="9">
        <v>0</v>
      </c>
      <c r="P84" s="25"/>
      <c r="Q84" s="15">
        <v>0.2</v>
      </c>
      <c r="R84" s="15">
        <v>0</v>
      </c>
      <c r="S84" s="8">
        <v>0.9</v>
      </c>
      <c r="T84" s="9">
        <v>0</v>
      </c>
      <c r="U84" s="9">
        <v>100</v>
      </c>
    </row>
    <row r="85" spans="1:21" ht="15.6" customHeight="1" x14ac:dyDescent="0.2">
      <c r="A85" s="7" t="s">
        <v>243</v>
      </c>
      <c r="B85" s="11">
        <v>338</v>
      </c>
      <c r="C85" s="8">
        <v>1.5</v>
      </c>
      <c r="D85" s="8">
        <v>1.2</v>
      </c>
      <c r="E85" s="8">
        <v>80.3</v>
      </c>
      <c r="F85" s="25"/>
      <c r="G85" s="12">
        <v>34</v>
      </c>
      <c r="H85" s="9">
        <v>35</v>
      </c>
      <c r="I85" s="8">
        <v>0.3</v>
      </c>
      <c r="J85" s="9">
        <v>67</v>
      </c>
      <c r="K85" s="8">
        <v>0</v>
      </c>
      <c r="L85" s="15">
        <v>0.2</v>
      </c>
      <c r="M85" s="18">
        <v>0.2</v>
      </c>
      <c r="N85" s="12">
        <v>0</v>
      </c>
      <c r="O85" s="9">
        <v>0</v>
      </c>
      <c r="P85" s="8">
        <v>0</v>
      </c>
      <c r="Q85" s="15">
        <v>0.3</v>
      </c>
      <c r="R85" s="15">
        <v>0</v>
      </c>
      <c r="S85" s="8">
        <v>0</v>
      </c>
      <c r="T85" s="25"/>
      <c r="U85" s="9">
        <v>100</v>
      </c>
    </row>
    <row r="86" spans="1:21" ht="15.6" customHeight="1" x14ac:dyDescent="0.2">
      <c r="A86" s="7" t="s">
        <v>244</v>
      </c>
      <c r="B86" s="11">
        <v>217</v>
      </c>
      <c r="C86" s="8">
        <v>1.2</v>
      </c>
      <c r="D86" s="8">
        <v>0.5</v>
      </c>
      <c r="E86" s="8">
        <v>53.2</v>
      </c>
      <c r="F86" s="8">
        <v>2.4</v>
      </c>
      <c r="G86" s="12">
        <v>48</v>
      </c>
      <c r="H86" s="9">
        <v>68</v>
      </c>
      <c r="I86" s="8">
        <v>1.5</v>
      </c>
      <c r="J86" s="9">
        <v>3</v>
      </c>
      <c r="K86" s="8">
        <v>305</v>
      </c>
      <c r="L86" s="25"/>
      <c r="M86" s="25"/>
      <c r="N86" s="25"/>
      <c r="O86" s="9">
        <v>0</v>
      </c>
      <c r="P86" s="8">
        <v>0</v>
      </c>
      <c r="Q86" s="15">
        <v>0.1</v>
      </c>
      <c r="R86" s="15">
        <v>0.1</v>
      </c>
      <c r="S86" s="8">
        <v>0.8</v>
      </c>
      <c r="T86" s="25"/>
      <c r="U86" s="9">
        <v>100</v>
      </c>
    </row>
    <row r="87" spans="1:21" ht="15.6" customHeight="1" x14ac:dyDescent="0.2">
      <c r="A87" s="7" t="s">
        <v>245</v>
      </c>
      <c r="B87" s="11">
        <v>422</v>
      </c>
      <c r="C87" s="8">
        <v>0.9</v>
      </c>
      <c r="D87" s="8">
        <v>10.8</v>
      </c>
      <c r="E87" s="8">
        <v>80.400000000000006</v>
      </c>
      <c r="F87" s="8">
        <v>1.4</v>
      </c>
      <c r="G87" s="12">
        <v>206</v>
      </c>
      <c r="H87" s="9">
        <v>104</v>
      </c>
      <c r="I87" s="8">
        <v>3.6</v>
      </c>
      <c r="J87" s="25"/>
      <c r="K87" s="25"/>
      <c r="L87" s="25"/>
      <c r="M87" s="25"/>
      <c r="N87" s="12">
        <v>0</v>
      </c>
      <c r="O87" s="25"/>
      <c r="P87" s="8">
        <v>0</v>
      </c>
      <c r="Q87" s="15">
        <v>0.43</v>
      </c>
      <c r="R87" s="25"/>
      <c r="S87" s="25"/>
      <c r="T87" s="9">
        <v>0</v>
      </c>
      <c r="U87" s="9">
        <v>100</v>
      </c>
    </row>
    <row r="88" spans="1:21" ht="15.6" customHeight="1" x14ac:dyDescent="0.2">
      <c r="A88" s="7" t="s">
        <v>246</v>
      </c>
      <c r="B88" s="11">
        <v>71</v>
      </c>
      <c r="C88" s="8">
        <v>0.2</v>
      </c>
      <c r="D88" s="8">
        <v>0.8</v>
      </c>
      <c r="E88" s="8">
        <v>15.9</v>
      </c>
      <c r="F88" s="8">
        <v>0.1</v>
      </c>
      <c r="G88" s="12">
        <v>117</v>
      </c>
      <c r="H88" s="9">
        <v>5</v>
      </c>
      <c r="I88" s="8">
        <v>0.2</v>
      </c>
      <c r="J88" s="25"/>
      <c r="K88" s="25"/>
      <c r="L88" s="25"/>
      <c r="M88" s="25"/>
      <c r="N88" s="12">
        <v>0</v>
      </c>
      <c r="O88" s="25"/>
      <c r="P88" s="9">
        <v>112</v>
      </c>
      <c r="Q88" s="15">
        <v>0.05</v>
      </c>
      <c r="R88" s="15">
        <v>0.02</v>
      </c>
      <c r="S88" s="8">
        <v>0</v>
      </c>
      <c r="T88" s="9">
        <v>0</v>
      </c>
      <c r="U88" s="9">
        <v>100</v>
      </c>
    </row>
    <row r="89" spans="1:21" ht="15.6" customHeight="1" x14ac:dyDescent="0.2">
      <c r="A89" s="7" t="s">
        <v>247</v>
      </c>
      <c r="B89" s="11">
        <v>353</v>
      </c>
      <c r="C89" s="8">
        <v>0.3</v>
      </c>
      <c r="D89" s="8">
        <v>0</v>
      </c>
      <c r="E89" s="8">
        <v>88</v>
      </c>
      <c r="F89" s="8">
        <v>2.4</v>
      </c>
      <c r="G89" s="12">
        <v>28</v>
      </c>
      <c r="H89" s="9">
        <v>14</v>
      </c>
      <c r="I89" s="8">
        <v>2.8</v>
      </c>
      <c r="J89" s="9">
        <v>9</v>
      </c>
      <c r="K89" s="8">
        <v>49.2</v>
      </c>
      <c r="L89" s="15">
        <v>0.5</v>
      </c>
      <c r="M89" s="18">
        <v>0.1</v>
      </c>
      <c r="N89" s="25"/>
      <c r="O89" s="9">
        <v>2</v>
      </c>
      <c r="P89" s="9">
        <v>0</v>
      </c>
      <c r="Q89" s="15">
        <v>0.02</v>
      </c>
      <c r="R89" s="15">
        <v>0</v>
      </c>
      <c r="S89" s="8">
        <v>0.1</v>
      </c>
      <c r="T89" s="9">
        <v>0</v>
      </c>
      <c r="U89" s="9">
        <v>100</v>
      </c>
    </row>
    <row r="90" spans="1:21" ht="15.6" customHeight="1" x14ac:dyDescent="0.2">
      <c r="A90" s="7" t="s">
        <v>248</v>
      </c>
      <c r="B90" s="11">
        <v>190</v>
      </c>
      <c r="C90" s="8">
        <v>0.2</v>
      </c>
      <c r="D90" s="8">
        <v>0.4</v>
      </c>
      <c r="E90" s="8">
        <v>46.5</v>
      </c>
      <c r="F90" s="8">
        <v>1.4</v>
      </c>
      <c r="G90" s="12">
        <v>8</v>
      </c>
      <c r="H90" s="9">
        <v>7</v>
      </c>
      <c r="I90" s="8">
        <v>0.3</v>
      </c>
      <c r="J90" s="9">
        <v>10</v>
      </c>
      <c r="K90" s="8">
        <v>2.6</v>
      </c>
      <c r="L90" s="15">
        <v>0.1</v>
      </c>
      <c r="M90" s="18">
        <v>0</v>
      </c>
      <c r="N90" s="25"/>
      <c r="O90" s="9">
        <v>2</v>
      </c>
      <c r="P90" s="9">
        <v>0</v>
      </c>
      <c r="Q90" s="15">
        <v>0</v>
      </c>
      <c r="R90" s="15">
        <v>0.4</v>
      </c>
      <c r="S90" s="8">
        <v>0</v>
      </c>
      <c r="T90" s="9">
        <v>0</v>
      </c>
      <c r="U90" s="9">
        <v>100</v>
      </c>
    </row>
    <row r="91" spans="1:21" ht="15.6" customHeight="1" x14ac:dyDescent="0.2">
      <c r="A91" s="7" t="s">
        <v>249</v>
      </c>
      <c r="B91" s="11">
        <v>111</v>
      </c>
      <c r="C91" s="8">
        <v>0.3</v>
      </c>
      <c r="D91" s="8">
        <v>2.7</v>
      </c>
      <c r="E91" s="8">
        <v>21.2</v>
      </c>
      <c r="F91" s="8">
        <v>0.3</v>
      </c>
      <c r="G91" s="12">
        <v>79</v>
      </c>
      <c r="H91" s="9">
        <v>15</v>
      </c>
      <c r="I91" s="8">
        <v>1.7</v>
      </c>
      <c r="J91" s="25"/>
      <c r="K91" s="25"/>
      <c r="L91" s="25"/>
      <c r="M91" s="25"/>
      <c r="N91" s="12">
        <v>0</v>
      </c>
      <c r="O91" s="25"/>
      <c r="P91" s="8">
        <v>0</v>
      </c>
      <c r="Q91" s="15">
        <v>0.06</v>
      </c>
      <c r="R91" s="25"/>
      <c r="S91" s="25"/>
      <c r="T91" s="9">
        <v>0</v>
      </c>
      <c r="U91" s="9">
        <v>100</v>
      </c>
    </row>
    <row r="92" spans="1:21" ht="15.6" customHeight="1" x14ac:dyDescent="0.2">
      <c r="A92" s="7" t="s">
        <v>250</v>
      </c>
      <c r="B92" s="11">
        <v>351</v>
      </c>
      <c r="C92" s="8">
        <v>0.9</v>
      </c>
      <c r="D92" s="8">
        <v>0.9</v>
      </c>
      <c r="E92" s="8">
        <v>84.9</v>
      </c>
      <c r="F92" s="8">
        <v>4.3</v>
      </c>
      <c r="G92" s="12">
        <v>60</v>
      </c>
      <c r="H92" s="9">
        <v>36</v>
      </c>
      <c r="I92" s="8">
        <v>2.1</v>
      </c>
      <c r="J92" s="9">
        <v>5</v>
      </c>
      <c r="K92" s="8">
        <v>229</v>
      </c>
      <c r="L92" s="15">
        <v>0.1</v>
      </c>
      <c r="M92" s="18">
        <v>0.5</v>
      </c>
      <c r="N92" s="25"/>
      <c r="O92" s="9">
        <v>0</v>
      </c>
      <c r="P92" s="9">
        <v>0</v>
      </c>
      <c r="Q92" s="15">
        <v>0.02</v>
      </c>
      <c r="R92" s="15">
        <v>0.02</v>
      </c>
      <c r="S92" s="8">
        <v>0.5</v>
      </c>
      <c r="T92" s="9">
        <v>0</v>
      </c>
      <c r="U92" s="9">
        <v>100</v>
      </c>
    </row>
    <row r="93" spans="1:21" ht="15.6" customHeight="1" x14ac:dyDescent="0.2">
      <c r="A93" s="7" t="s">
        <v>251</v>
      </c>
      <c r="B93" s="11">
        <v>61</v>
      </c>
      <c r="C93" s="8">
        <v>0.2</v>
      </c>
      <c r="D93" s="8">
        <v>0.1</v>
      </c>
      <c r="E93" s="8">
        <v>14.9</v>
      </c>
      <c r="F93" s="8">
        <v>0.5</v>
      </c>
      <c r="G93" s="12">
        <v>3</v>
      </c>
      <c r="H93" s="9">
        <v>1</v>
      </c>
      <c r="I93" s="8">
        <v>0.2</v>
      </c>
      <c r="J93" s="9">
        <v>4</v>
      </c>
      <c r="K93" s="8">
        <v>20</v>
      </c>
      <c r="L93" s="15">
        <v>0.1</v>
      </c>
      <c r="M93" s="18">
        <v>0.1</v>
      </c>
      <c r="N93" s="12">
        <v>0</v>
      </c>
      <c r="O93" s="9">
        <v>0</v>
      </c>
      <c r="P93" s="9">
        <v>0</v>
      </c>
      <c r="Q93" s="15">
        <v>0.06</v>
      </c>
      <c r="R93" s="15">
        <v>0</v>
      </c>
      <c r="S93" s="8">
        <v>0</v>
      </c>
      <c r="T93" s="9">
        <v>0</v>
      </c>
      <c r="U93" s="9">
        <v>100</v>
      </c>
    </row>
    <row r="94" spans="1:21" ht="15.6" customHeight="1" x14ac:dyDescent="0.2">
      <c r="A94" s="7" t="s">
        <v>252</v>
      </c>
      <c r="B94" s="11">
        <v>394</v>
      </c>
      <c r="C94" s="8">
        <v>2.2000000000000002</v>
      </c>
      <c r="D94" s="8">
        <v>8.8000000000000007</v>
      </c>
      <c r="E94" s="8">
        <v>76.599999999999994</v>
      </c>
      <c r="F94" s="8">
        <v>6.8</v>
      </c>
      <c r="G94" s="12">
        <v>68</v>
      </c>
      <c r="H94" s="9">
        <v>76</v>
      </c>
      <c r="I94" s="8">
        <v>1.6</v>
      </c>
      <c r="J94" s="9">
        <v>165</v>
      </c>
      <c r="K94" s="8">
        <v>388</v>
      </c>
      <c r="L94" s="15">
        <v>0.4</v>
      </c>
      <c r="M94" s="18">
        <v>0.4</v>
      </c>
      <c r="N94" s="25"/>
      <c r="O94" s="9">
        <v>0</v>
      </c>
      <c r="P94" s="9">
        <v>0</v>
      </c>
      <c r="Q94" s="15">
        <v>0.02</v>
      </c>
      <c r="R94" s="15">
        <v>0.3</v>
      </c>
      <c r="S94" s="8">
        <v>1.2</v>
      </c>
      <c r="T94" s="9">
        <v>0</v>
      </c>
      <c r="U94" s="9">
        <v>100</v>
      </c>
    </row>
    <row r="95" spans="1:21" ht="15.6" customHeight="1" x14ac:dyDescent="0.2">
      <c r="A95" s="7" t="s">
        <v>253</v>
      </c>
      <c r="B95" s="11">
        <v>350</v>
      </c>
      <c r="C95" s="8">
        <v>0.9</v>
      </c>
      <c r="D95" s="8">
        <v>0.4</v>
      </c>
      <c r="E95" s="8">
        <v>85.7</v>
      </c>
      <c r="F95" s="8">
        <v>14.4</v>
      </c>
      <c r="G95" s="12">
        <v>42</v>
      </c>
      <c r="H95" s="9">
        <v>21</v>
      </c>
      <c r="I95" s="8">
        <v>1.5</v>
      </c>
      <c r="J95" s="9">
        <v>8</v>
      </c>
      <c r="K95" s="8">
        <v>14</v>
      </c>
      <c r="L95" s="15">
        <v>0.3</v>
      </c>
      <c r="M95" s="18">
        <v>0.5</v>
      </c>
      <c r="N95" s="25"/>
      <c r="O95" s="9">
        <v>0</v>
      </c>
      <c r="P95" s="9">
        <v>0</v>
      </c>
      <c r="Q95" s="15">
        <v>0.02</v>
      </c>
      <c r="R95" s="15">
        <v>0.02</v>
      </c>
      <c r="S95" s="8">
        <v>0.4</v>
      </c>
      <c r="T95" s="9">
        <v>0</v>
      </c>
      <c r="U95" s="9">
        <v>100</v>
      </c>
    </row>
    <row r="96" spans="1:21" ht="15.6" customHeight="1" x14ac:dyDescent="0.2">
      <c r="A96" s="7" t="s">
        <v>254</v>
      </c>
      <c r="B96" s="11">
        <v>291</v>
      </c>
      <c r="C96" s="8">
        <v>0.5</v>
      </c>
      <c r="D96" s="8">
        <v>4</v>
      </c>
      <c r="E96" s="8">
        <v>63.4</v>
      </c>
      <c r="F96" s="25"/>
      <c r="G96" s="12">
        <v>10</v>
      </c>
      <c r="H96" s="9">
        <v>20</v>
      </c>
      <c r="I96" s="8">
        <v>0.8</v>
      </c>
      <c r="J96" s="9">
        <v>40</v>
      </c>
      <c r="K96" s="8">
        <v>50</v>
      </c>
      <c r="L96" s="15">
        <v>0.1</v>
      </c>
      <c r="M96" s="18">
        <v>0.2</v>
      </c>
      <c r="N96" s="12">
        <v>0</v>
      </c>
      <c r="O96" s="9">
        <v>0</v>
      </c>
      <c r="P96" s="8">
        <v>0</v>
      </c>
      <c r="Q96" s="25"/>
      <c r="R96" s="25"/>
      <c r="S96" s="25"/>
      <c r="T96" s="9">
        <v>0</v>
      </c>
      <c r="U96" s="9">
        <v>100</v>
      </c>
    </row>
    <row r="97" spans="1:21" ht="24" customHeight="1" x14ac:dyDescent="0.2">
      <c r="A97" s="19" t="s">
        <v>255</v>
      </c>
      <c r="B97" s="11">
        <v>452</v>
      </c>
      <c r="C97" s="8">
        <v>2.8</v>
      </c>
      <c r="D97" s="8">
        <v>14.8</v>
      </c>
      <c r="E97" s="8">
        <v>76.8</v>
      </c>
      <c r="F97" s="8">
        <v>1.1000000000000001</v>
      </c>
      <c r="G97" s="12">
        <v>15</v>
      </c>
      <c r="H97" s="9">
        <v>39</v>
      </c>
      <c r="I97" s="8">
        <v>1.1000000000000001</v>
      </c>
      <c r="J97" s="9">
        <v>182</v>
      </c>
      <c r="K97" s="8">
        <v>52.7</v>
      </c>
      <c r="L97" s="15">
        <v>0.04</v>
      </c>
      <c r="M97" s="18">
        <v>0.8</v>
      </c>
      <c r="N97" s="25"/>
      <c r="O97" s="9">
        <v>1220</v>
      </c>
      <c r="P97" s="8">
        <v>0</v>
      </c>
      <c r="Q97" s="15">
        <v>0.32</v>
      </c>
      <c r="R97" s="15">
        <v>0.04</v>
      </c>
      <c r="S97" s="8">
        <v>0.1</v>
      </c>
      <c r="T97" s="9">
        <v>0</v>
      </c>
      <c r="U97" s="9">
        <v>100</v>
      </c>
    </row>
    <row r="98" spans="1:21" ht="15.6" customHeight="1" x14ac:dyDescent="0.2">
      <c r="A98" s="7" t="s">
        <v>256</v>
      </c>
      <c r="B98" s="11">
        <v>287</v>
      </c>
      <c r="C98" s="8">
        <v>0.5</v>
      </c>
      <c r="D98" s="8">
        <v>3.9</v>
      </c>
      <c r="E98" s="8">
        <v>62.4</v>
      </c>
      <c r="F98" s="25"/>
      <c r="G98" s="12">
        <v>8</v>
      </c>
      <c r="H98" s="9">
        <v>17</v>
      </c>
      <c r="I98" s="8">
        <v>0.7</v>
      </c>
      <c r="J98" s="9">
        <v>34</v>
      </c>
      <c r="K98" s="8">
        <v>42</v>
      </c>
      <c r="L98" s="15">
        <v>0.1</v>
      </c>
      <c r="M98" s="18">
        <v>0.2</v>
      </c>
      <c r="N98" s="12">
        <v>0</v>
      </c>
      <c r="O98" s="9">
        <v>0</v>
      </c>
      <c r="P98" s="8">
        <v>0</v>
      </c>
      <c r="Q98" s="25"/>
      <c r="R98" s="25"/>
      <c r="S98" s="25"/>
      <c r="T98" s="9">
        <v>0</v>
      </c>
      <c r="U98" s="9">
        <v>100</v>
      </c>
    </row>
    <row r="99" spans="1:21" ht="15.6" customHeight="1" x14ac:dyDescent="0.2">
      <c r="A99" s="7" t="s">
        <v>257</v>
      </c>
      <c r="B99" s="11">
        <v>364</v>
      </c>
      <c r="C99" s="8">
        <v>0.1</v>
      </c>
      <c r="D99" s="8">
        <v>0.2</v>
      </c>
      <c r="E99" s="8">
        <v>90.5</v>
      </c>
      <c r="F99" s="8">
        <v>1.9</v>
      </c>
      <c r="G99" s="12">
        <v>13</v>
      </c>
      <c r="H99" s="9">
        <v>9</v>
      </c>
      <c r="I99" s="8">
        <v>3.9</v>
      </c>
      <c r="J99" s="9">
        <v>42</v>
      </c>
      <c r="K99" s="8">
        <v>15.1</v>
      </c>
      <c r="L99" s="15">
        <v>0.1</v>
      </c>
      <c r="M99" s="18">
        <v>0.1</v>
      </c>
      <c r="N99" s="25"/>
      <c r="O99" s="9">
        <v>0</v>
      </c>
      <c r="P99" s="9">
        <v>0</v>
      </c>
      <c r="Q99" s="15">
        <v>0.02</v>
      </c>
      <c r="R99" s="15">
        <v>0.6</v>
      </c>
      <c r="S99" s="8">
        <v>0.8</v>
      </c>
      <c r="T99" s="9">
        <v>0</v>
      </c>
      <c r="U99" s="9">
        <v>100</v>
      </c>
    </row>
    <row r="100" spans="1:21" ht="15.6" customHeight="1" x14ac:dyDescent="0.2">
      <c r="A100" s="7" t="s">
        <v>258</v>
      </c>
      <c r="B100" s="11">
        <v>354</v>
      </c>
      <c r="C100" s="8">
        <v>0.8</v>
      </c>
      <c r="D100" s="8">
        <v>8.3000000000000007</v>
      </c>
      <c r="E100" s="8">
        <v>68.900000000000006</v>
      </c>
      <c r="F100" s="25"/>
      <c r="G100" s="12">
        <v>10</v>
      </c>
      <c r="H100" s="9">
        <v>30</v>
      </c>
      <c r="I100" s="8">
        <v>0.8</v>
      </c>
      <c r="J100" s="9">
        <v>30</v>
      </c>
      <c r="K100" s="8">
        <v>11</v>
      </c>
      <c r="L100" s="15">
        <v>0.2</v>
      </c>
      <c r="M100" s="18">
        <v>0.3</v>
      </c>
      <c r="N100" s="12">
        <v>0</v>
      </c>
      <c r="O100" s="9">
        <v>0</v>
      </c>
      <c r="P100" s="8">
        <v>0</v>
      </c>
      <c r="Q100" s="25"/>
      <c r="R100" s="25"/>
      <c r="S100" s="25"/>
      <c r="T100" s="9">
        <v>0</v>
      </c>
      <c r="U100" s="9">
        <v>100</v>
      </c>
    </row>
    <row r="101" spans="1:21" ht="24" customHeight="1" x14ac:dyDescent="0.2">
      <c r="A101" s="19" t="s">
        <v>259</v>
      </c>
      <c r="B101" s="9">
        <v>478</v>
      </c>
      <c r="C101" s="18">
        <v>2.5</v>
      </c>
      <c r="D101" s="8">
        <v>21.2</v>
      </c>
      <c r="E101" s="8">
        <v>69.2</v>
      </c>
      <c r="F101" s="8">
        <v>1.7</v>
      </c>
      <c r="G101" s="9">
        <v>112</v>
      </c>
      <c r="H101" s="9">
        <v>118</v>
      </c>
      <c r="I101" s="8">
        <v>2.2999999999999998</v>
      </c>
      <c r="J101" s="25"/>
      <c r="K101" s="25"/>
      <c r="L101" s="25"/>
      <c r="M101" s="25"/>
      <c r="N101" s="9">
        <v>0</v>
      </c>
      <c r="O101" s="25"/>
      <c r="P101" s="14">
        <v>0</v>
      </c>
      <c r="Q101" s="15">
        <v>0.25</v>
      </c>
      <c r="R101" s="25"/>
      <c r="S101" s="25"/>
      <c r="T101" s="9">
        <v>0</v>
      </c>
      <c r="U101" s="9">
        <v>100</v>
      </c>
    </row>
    <row r="102" spans="1:21" ht="15.6" customHeight="1" x14ac:dyDescent="0.2">
      <c r="A102" s="7" t="s">
        <v>260</v>
      </c>
      <c r="B102" s="9">
        <v>169</v>
      </c>
      <c r="C102" s="18">
        <v>1.4</v>
      </c>
      <c r="D102" s="8">
        <v>0.3</v>
      </c>
      <c r="E102" s="8">
        <v>40.200000000000003</v>
      </c>
      <c r="F102" s="8">
        <v>2</v>
      </c>
      <c r="G102" s="9">
        <v>21</v>
      </c>
      <c r="H102" s="9">
        <v>34</v>
      </c>
      <c r="I102" s="8">
        <v>0.8</v>
      </c>
      <c r="J102" s="25"/>
      <c r="K102" s="25"/>
      <c r="L102" s="25"/>
      <c r="M102" s="25"/>
      <c r="N102" s="9">
        <v>0</v>
      </c>
      <c r="O102" s="12">
        <v>0</v>
      </c>
      <c r="P102" s="14">
        <v>0</v>
      </c>
      <c r="Q102" s="15">
        <v>0</v>
      </c>
      <c r="R102" s="25"/>
      <c r="S102" s="25"/>
      <c r="T102" s="9">
        <v>9</v>
      </c>
      <c r="U102" s="9">
        <v>100</v>
      </c>
    </row>
    <row r="103" spans="1:21" ht="15.6" customHeight="1" x14ac:dyDescent="0.2">
      <c r="A103" s="7" t="s">
        <v>261</v>
      </c>
      <c r="B103" s="9">
        <v>355</v>
      </c>
      <c r="C103" s="18">
        <v>0.7</v>
      </c>
      <c r="D103" s="8">
        <v>0.2</v>
      </c>
      <c r="E103" s="8">
        <v>85.2</v>
      </c>
      <c r="F103" s="29">
        <v>0.4</v>
      </c>
      <c r="G103" s="9">
        <v>8</v>
      </c>
      <c r="H103" s="9">
        <v>22</v>
      </c>
      <c r="I103" s="8">
        <v>1.5</v>
      </c>
      <c r="J103" s="26">
        <v>2</v>
      </c>
      <c r="K103" s="29">
        <v>10.7</v>
      </c>
      <c r="L103" s="23">
        <v>0</v>
      </c>
      <c r="M103" s="29">
        <v>0.1</v>
      </c>
      <c r="N103" s="25"/>
      <c r="O103" s="20">
        <v>20</v>
      </c>
      <c r="P103" s="14">
        <v>3</v>
      </c>
      <c r="Q103" s="15">
        <v>0.09</v>
      </c>
      <c r="R103" s="23">
        <v>0</v>
      </c>
      <c r="S103" s="29">
        <v>0</v>
      </c>
      <c r="T103" s="9">
        <v>0</v>
      </c>
      <c r="U103" s="9">
        <v>100</v>
      </c>
    </row>
    <row r="104" spans="1:21" ht="15.6" customHeight="1" x14ac:dyDescent="0.2">
      <c r="A104" s="7" t="s">
        <v>262</v>
      </c>
      <c r="B104" s="9">
        <v>353</v>
      </c>
      <c r="C104" s="18">
        <v>0.8</v>
      </c>
      <c r="D104" s="8">
        <v>1.7</v>
      </c>
      <c r="E104" s="8">
        <v>83.6</v>
      </c>
      <c r="F104" s="8">
        <v>0.7</v>
      </c>
      <c r="G104" s="9">
        <v>4</v>
      </c>
      <c r="H104" s="9">
        <v>31</v>
      </c>
      <c r="I104" s="8">
        <v>3.3</v>
      </c>
      <c r="J104" s="9">
        <v>3</v>
      </c>
      <c r="K104" s="8">
        <v>63.5</v>
      </c>
      <c r="L104" s="15">
        <v>0.1</v>
      </c>
      <c r="M104" s="8">
        <v>0.3</v>
      </c>
      <c r="N104" s="25"/>
      <c r="O104" s="12">
        <v>0</v>
      </c>
      <c r="P104" s="9">
        <v>0</v>
      </c>
      <c r="Q104" s="15">
        <v>0.02</v>
      </c>
      <c r="R104" s="15">
        <v>0</v>
      </c>
      <c r="S104" s="8">
        <v>0.9</v>
      </c>
      <c r="T104" s="9">
        <v>1</v>
      </c>
      <c r="U104" s="9">
        <v>100</v>
      </c>
    </row>
    <row r="105" spans="1:21" ht="15.6" customHeight="1" x14ac:dyDescent="0.2">
      <c r="A105" s="7" t="s">
        <v>263</v>
      </c>
      <c r="B105" s="9">
        <v>345</v>
      </c>
      <c r="C105" s="18">
        <v>2.4</v>
      </c>
      <c r="D105" s="8">
        <v>0.4</v>
      </c>
      <c r="E105" s="8">
        <v>83.1</v>
      </c>
      <c r="F105" s="8">
        <v>6.7</v>
      </c>
      <c r="G105" s="9">
        <v>18</v>
      </c>
      <c r="H105" s="9">
        <v>95</v>
      </c>
      <c r="I105" s="8">
        <v>1.5</v>
      </c>
      <c r="J105" s="9">
        <v>6</v>
      </c>
      <c r="K105" s="8">
        <v>55</v>
      </c>
      <c r="L105" s="15">
        <v>0.4</v>
      </c>
      <c r="M105" s="8">
        <v>1.2</v>
      </c>
      <c r="N105" s="25"/>
      <c r="O105" s="12">
        <v>1</v>
      </c>
      <c r="P105" s="9">
        <v>0</v>
      </c>
      <c r="Q105" s="15">
        <v>0.3</v>
      </c>
      <c r="R105" s="15">
        <v>0.2</v>
      </c>
      <c r="S105" s="8">
        <v>0.1</v>
      </c>
      <c r="T105" s="9">
        <v>0</v>
      </c>
      <c r="U105" s="9">
        <v>100</v>
      </c>
    </row>
    <row r="106" spans="1:21" ht="24" customHeight="1" x14ac:dyDescent="0.2">
      <c r="A106" s="19" t="s">
        <v>264</v>
      </c>
      <c r="B106" s="9">
        <v>347</v>
      </c>
      <c r="C106" s="18">
        <v>0.3</v>
      </c>
      <c r="D106" s="8">
        <v>0.1</v>
      </c>
      <c r="E106" s="8">
        <v>85.6</v>
      </c>
      <c r="F106" s="29">
        <v>0.4</v>
      </c>
      <c r="G106" s="9">
        <v>20</v>
      </c>
      <c r="H106" s="9">
        <v>30</v>
      </c>
      <c r="I106" s="8">
        <v>0.5</v>
      </c>
      <c r="J106" s="26">
        <v>51</v>
      </c>
      <c r="K106" s="29">
        <v>156.30000000000001</v>
      </c>
      <c r="L106" s="23">
        <v>0.2</v>
      </c>
      <c r="M106" s="29">
        <v>0.5</v>
      </c>
      <c r="N106" s="25"/>
      <c r="O106" s="20">
        <v>0</v>
      </c>
      <c r="P106" s="14">
        <v>0</v>
      </c>
      <c r="Q106" s="15">
        <v>0.04</v>
      </c>
      <c r="R106" s="23">
        <v>0</v>
      </c>
      <c r="S106" s="29">
        <v>0.4</v>
      </c>
      <c r="T106" s="9">
        <v>0</v>
      </c>
      <c r="U106" s="9">
        <v>100</v>
      </c>
    </row>
    <row r="107" spans="1:21" ht="15.6" customHeight="1" x14ac:dyDescent="0.2">
      <c r="A107" s="7" t="s">
        <v>265</v>
      </c>
      <c r="B107" s="9">
        <v>350</v>
      </c>
      <c r="C107" s="18">
        <v>1.2</v>
      </c>
      <c r="D107" s="8">
        <v>0.6</v>
      </c>
      <c r="E107" s="8">
        <v>85</v>
      </c>
      <c r="F107" s="8">
        <v>6</v>
      </c>
      <c r="G107" s="9">
        <v>60</v>
      </c>
      <c r="H107" s="9">
        <v>64</v>
      </c>
      <c r="I107" s="8">
        <v>15.8</v>
      </c>
      <c r="J107" s="9">
        <v>8</v>
      </c>
      <c r="K107" s="8">
        <v>403</v>
      </c>
      <c r="L107" s="15">
        <v>0.1</v>
      </c>
      <c r="M107" s="8">
        <v>0.6</v>
      </c>
      <c r="N107" s="25"/>
      <c r="O107" s="12">
        <v>0</v>
      </c>
      <c r="P107" s="9">
        <v>0</v>
      </c>
      <c r="Q107" s="15">
        <v>0.02</v>
      </c>
      <c r="R107" s="15">
        <v>0.02</v>
      </c>
      <c r="S107" s="8">
        <v>0.7</v>
      </c>
      <c r="T107" s="9">
        <v>2</v>
      </c>
      <c r="U107" s="9">
        <v>100</v>
      </c>
    </row>
    <row r="108" spans="1:21" ht="24" customHeight="1" x14ac:dyDescent="0.2">
      <c r="A108" s="7" t="s">
        <v>266</v>
      </c>
      <c r="B108" s="9">
        <v>326</v>
      </c>
      <c r="C108" s="18">
        <v>4</v>
      </c>
      <c r="D108" s="8">
        <v>0.4</v>
      </c>
      <c r="E108" s="8">
        <v>76.7</v>
      </c>
      <c r="F108" s="8">
        <v>8.5</v>
      </c>
      <c r="G108" s="9">
        <v>41</v>
      </c>
      <c r="H108" s="9">
        <v>141</v>
      </c>
      <c r="I108" s="8">
        <v>3.5</v>
      </c>
      <c r="J108" s="9">
        <v>14</v>
      </c>
      <c r="K108" s="32" t="s">
        <v>267</v>
      </c>
      <c r="L108" s="15">
        <v>0.4</v>
      </c>
      <c r="M108" s="8">
        <v>1.4</v>
      </c>
      <c r="N108" s="25"/>
      <c r="O108" s="12">
        <v>0</v>
      </c>
      <c r="P108" s="9">
        <v>0</v>
      </c>
      <c r="Q108" s="15">
        <v>0.02</v>
      </c>
      <c r="R108" s="15">
        <v>0.2</v>
      </c>
      <c r="S108" s="8">
        <v>7.7</v>
      </c>
      <c r="T108" s="9">
        <v>0</v>
      </c>
      <c r="U108" s="9">
        <v>100</v>
      </c>
    </row>
    <row r="109" spans="1:21" ht="24" customHeight="1" x14ac:dyDescent="0.2">
      <c r="A109" s="19" t="s">
        <v>268</v>
      </c>
      <c r="B109" s="9">
        <v>363</v>
      </c>
      <c r="C109" s="18">
        <v>1.1000000000000001</v>
      </c>
      <c r="D109" s="8">
        <v>0.5</v>
      </c>
      <c r="E109" s="8">
        <v>88.2</v>
      </c>
      <c r="F109" s="29">
        <v>0.9</v>
      </c>
      <c r="G109" s="9">
        <v>84</v>
      </c>
      <c r="H109" s="9">
        <v>125</v>
      </c>
      <c r="I109" s="8">
        <v>1</v>
      </c>
      <c r="J109" s="26">
        <v>1</v>
      </c>
      <c r="K109" s="29">
        <v>7.1</v>
      </c>
      <c r="L109" s="23">
        <v>0</v>
      </c>
      <c r="M109" s="29">
        <v>0.1</v>
      </c>
      <c r="N109" s="25"/>
      <c r="O109" s="20">
        <v>0</v>
      </c>
      <c r="P109" s="25"/>
      <c r="Q109" s="15">
        <v>0.04</v>
      </c>
      <c r="R109" s="23">
        <v>0</v>
      </c>
      <c r="S109" s="29">
        <v>0.4</v>
      </c>
      <c r="T109" s="9">
        <v>0</v>
      </c>
      <c r="U109" s="9">
        <v>100</v>
      </c>
    </row>
    <row r="110" spans="1:21" ht="24" customHeight="1" x14ac:dyDescent="0.2">
      <c r="A110" s="7" t="s">
        <v>269</v>
      </c>
      <c r="B110" s="9">
        <v>332</v>
      </c>
      <c r="C110" s="18">
        <v>5.7</v>
      </c>
      <c r="D110" s="8">
        <v>0.6</v>
      </c>
      <c r="E110" s="8">
        <v>76.099999999999994</v>
      </c>
      <c r="F110" s="8">
        <v>12.2</v>
      </c>
      <c r="G110" s="9">
        <v>59</v>
      </c>
      <c r="H110" s="9">
        <v>302</v>
      </c>
      <c r="I110" s="8">
        <v>10.7</v>
      </c>
      <c r="J110" s="9">
        <v>7</v>
      </c>
      <c r="K110" s="32" t="s">
        <v>270</v>
      </c>
      <c r="L110" s="15">
        <v>0.8</v>
      </c>
      <c r="M110" s="8">
        <v>6.2</v>
      </c>
      <c r="N110" s="25"/>
      <c r="O110" s="12">
        <v>0</v>
      </c>
      <c r="P110" s="9">
        <v>0</v>
      </c>
      <c r="Q110" s="15">
        <v>0.02</v>
      </c>
      <c r="R110" s="15">
        <v>0.1</v>
      </c>
      <c r="S110" s="8">
        <v>0.3</v>
      </c>
      <c r="T110" s="9">
        <v>0</v>
      </c>
      <c r="U110" s="9">
        <v>100</v>
      </c>
    </row>
    <row r="111" spans="1:21" ht="15.6" customHeight="1" x14ac:dyDescent="0.2">
      <c r="A111" s="7" t="s">
        <v>271</v>
      </c>
      <c r="B111" s="9">
        <v>354</v>
      </c>
      <c r="C111" s="18">
        <v>2.8</v>
      </c>
      <c r="D111" s="8">
        <v>0.6</v>
      </c>
      <c r="E111" s="8">
        <v>84.4</v>
      </c>
      <c r="F111" s="8">
        <v>12.9</v>
      </c>
      <c r="G111" s="9">
        <v>89</v>
      </c>
      <c r="H111" s="9">
        <v>125</v>
      </c>
      <c r="I111" s="8">
        <v>3.9</v>
      </c>
      <c r="J111" s="9">
        <v>42</v>
      </c>
      <c r="K111" s="8">
        <v>940</v>
      </c>
      <c r="L111" s="15">
        <v>0.8</v>
      </c>
      <c r="M111" s="8">
        <v>0.6</v>
      </c>
      <c r="N111" s="25"/>
      <c r="O111" s="12">
        <v>0</v>
      </c>
      <c r="P111" s="9">
        <v>0</v>
      </c>
      <c r="Q111" s="15">
        <v>0.4</v>
      </c>
      <c r="R111" s="15">
        <v>0.02</v>
      </c>
      <c r="S111" s="8">
        <v>0</v>
      </c>
      <c r="T111" s="9">
        <v>0</v>
      </c>
      <c r="U111" s="9">
        <v>100</v>
      </c>
    </row>
    <row r="112" spans="1:21" ht="15.6" customHeight="1" x14ac:dyDescent="0.2">
      <c r="A112" s="7" t="s">
        <v>272</v>
      </c>
      <c r="B112" s="9">
        <v>353</v>
      </c>
      <c r="C112" s="18">
        <v>2.4</v>
      </c>
      <c r="D112" s="8">
        <v>1.1000000000000001</v>
      </c>
      <c r="E112" s="8">
        <v>83.4</v>
      </c>
      <c r="F112" s="8">
        <v>6.5</v>
      </c>
      <c r="G112" s="9">
        <v>55</v>
      </c>
      <c r="H112" s="9">
        <v>95</v>
      </c>
      <c r="I112" s="8">
        <v>4.7</v>
      </c>
      <c r="J112" s="9">
        <v>5</v>
      </c>
      <c r="K112" s="8">
        <v>670</v>
      </c>
      <c r="L112" s="15">
        <v>0.2</v>
      </c>
      <c r="M112" s="8">
        <v>0.8</v>
      </c>
      <c r="N112" s="25"/>
      <c r="O112" s="12">
        <v>0</v>
      </c>
      <c r="P112" s="9">
        <v>0</v>
      </c>
      <c r="Q112" s="15">
        <v>0.02</v>
      </c>
      <c r="R112" s="15">
        <v>0.02</v>
      </c>
      <c r="S112" s="8">
        <v>0.1</v>
      </c>
      <c r="T112" s="9">
        <v>3</v>
      </c>
      <c r="U112" s="9">
        <v>100</v>
      </c>
    </row>
    <row r="113" spans="1:21" ht="15.6" customHeight="1" x14ac:dyDescent="0.2">
      <c r="A113" s="7" t="s">
        <v>273</v>
      </c>
      <c r="B113" s="9">
        <v>395</v>
      </c>
      <c r="C113" s="18">
        <v>3.2</v>
      </c>
      <c r="D113" s="8">
        <v>8.5</v>
      </c>
      <c r="E113" s="8">
        <v>76.5</v>
      </c>
      <c r="F113" s="8">
        <v>4.2</v>
      </c>
      <c r="G113" s="9">
        <v>81</v>
      </c>
      <c r="H113" s="9">
        <v>81</v>
      </c>
      <c r="I113" s="8">
        <v>5.8</v>
      </c>
      <c r="J113" s="9">
        <v>377</v>
      </c>
      <c r="K113" s="8">
        <v>469</v>
      </c>
      <c r="L113" s="15">
        <v>2.1</v>
      </c>
      <c r="M113" s="8">
        <v>1.2</v>
      </c>
      <c r="N113" s="25"/>
      <c r="O113" s="12">
        <v>0</v>
      </c>
      <c r="P113" s="9">
        <v>0</v>
      </c>
      <c r="Q113" s="15">
        <v>0.4</v>
      </c>
      <c r="R113" s="15">
        <v>0.2</v>
      </c>
      <c r="S113" s="8">
        <v>0.2</v>
      </c>
      <c r="T113" s="9">
        <v>4</v>
      </c>
      <c r="U113" s="9">
        <v>100</v>
      </c>
    </row>
    <row r="114" spans="1:21" ht="15.6" customHeight="1" x14ac:dyDescent="0.2">
      <c r="A114" s="7" t="s">
        <v>274</v>
      </c>
      <c r="B114" s="9">
        <v>186</v>
      </c>
      <c r="C114" s="18">
        <v>1.9</v>
      </c>
      <c r="D114" s="8">
        <v>0.2</v>
      </c>
      <c r="E114" s="8">
        <v>44.3</v>
      </c>
      <c r="F114" s="8">
        <v>3.4</v>
      </c>
      <c r="G114" s="9">
        <v>37</v>
      </c>
      <c r="H114" s="9">
        <v>51</v>
      </c>
      <c r="I114" s="8">
        <v>0.6</v>
      </c>
      <c r="J114" s="9">
        <v>1</v>
      </c>
      <c r="K114" s="8">
        <v>61.9</v>
      </c>
      <c r="L114" s="15">
        <v>0.1</v>
      </c>
      <c r="M114" s="8">
        <v>0.2</v>
      </c>
      <c r="N114" s="25"/>
      <c r="O114" s="12">
        <v>26</v>
      </c>
      <c r="P114" s="14">
        <v>0</v>
      </c>
      <c r="Q114" s="15">
        <v>0.02</v>
      </c>
      <c r="R114" s="15">
        <v>0.2</v>
      </c>
      <c r="S114" s="8">
        <v>0</v>
      </c>
      <c r="T114" s="9">
        <v>0</v>
      </c>
      <c r="U114" s="8">
        <v>89.6</v>
      </c>
    </row>
    <row r="115" spans="1:21" ht="15.6" customHeight="1" x14ac:dyDescent="0.2">
      <c r="A115" s="7" t="s">
        <v>275</v>
      </c>
      <c r="B115" s="9">
        <v>150</v>
      </c>
      <c r="C115" s="18">
        <v>1.1000000000000001</v>
      </c>
      <c r="D115" s="8">
        <v>4</v>
      </c>
      <c r="E115" s="8">
        <v>27.4</v>
      </c>
      <c r="F115" s="25"/>
      <c r="G115" s="25"/>
      <c r="H115" s="9">
        <v>23</v>
      </c>
      <c r="I115" s="8">
        <v>0.1</v>
      </c>
      <c r="J115" s="9">
        <v>6</v>
      </c>
      <c r="K115" s="8">
        <v>112</v>
      </c>
      <c r="L115" s="15">
        <v>0.1</v>
      </c>
      <c r="M115" s="8">
        <v>0.2</v>
      </c>
      <c r="N115" s="9">
        <v>0</v>
      </c>
      <c r="O115" s="12">
        <v>0</v>
      </c>
      <c r="P115" s="14">
        <v>0</v>
      </c>
      <c r="Q115" s="15">
        <v>0.53</v>
      </c>
      <c r="R115" s="15">
        <v>0</v>
      </c>
      <c r="S115" s="8">
        <v>1.3</v>
      </c>
      <c r="T115" s="9">
        <v>0</v>
      </c>
      <c r="U115" s="9">
        <v>100</v>
      </c>
    </row>
  </sheetData>
  <mergeCells count="6">
    <mergeCell ref="A5:U5"/>
    <mergeCell ref="A39:U39"/>
    <mergeCell ref="A1:V1"/>
    <mergeCell ref="A2:A4"/>
    <mergeCell ref="B2:T2"/>
    <mergeCell ref="U2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7"/>
  <sheetViews>
    <sheetView zoomScale="85" zoomScaleNormal="85" workbookViewId="0">
      <selection activeCell="I16" sqref="A1:V51"/>
    </sheetView>
  </sheetViews>
  <sheetFormatPr defaultRowHeight="12.75" x14ac:dyDescent="0.2"/>
  <cols>
    <col min="1" max="2" width="17.6640625" customWidth="1"/>
    <col min="4" max="4" width="9.83203125" bestFit="1" customWidth="1"/>
  </cols>
  <sheetData>
    <row r="1" spans="1:23" ht="12.75" customHeight="1" x14ac:dyDescent="0.2">
      <c r="C1" s="83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2.5" x14ac:dyDescent="0.2">
      <c r="C2" s="84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164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3" x14ac:dyDescent="0.2">
      <c r="C3" s="85"/>
      <c r="D3" s="3" t="s">
        <v>22</v>
      </c>
      <c r="E3" s="2" t="s">
        <v>21</v>
      </c>
      <c r="F3" s="2" t="s">
        <v>21</v>
      </c>
      <c r="G3" s="2" t="s">
        <v>21</v>
      </c>
      <c r="H3" s="2" t="s">
        <v>21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2" t="s">
        <v>23</v>
      </c>
      <c r="O3" s="2" t="s">
        <v>23</v>
      </c>
      <c r="P3" s="2" t="s">
        <v>24</v>
      </c>
      <c r="Q3" s="6" t="s">
        <v>24</v>
      </c>
      <c r="R3" s="3" t="s">
        <v>24</v>
      </c>
      <c r="S3" s="3" t="s">
        <v>23</v>
      </c>
      <c r="T3" s="3" t="s">
        <v>23</v>
      </c>
      <c r="U3" s="2" t="s">
        <v>23</v>
      </c>
      <c r="V3" s="5" t="s">
        <v>23</v>
      </c>
    </row>
    <row r="4" spans="1:23" x14ac:dyDescent="0.2">
      <c r="A4" s="114" t="s">
        <v>1317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</row>
    <row r="5" spans="1:23" ht="13.5" thickBot="1" x14ac:dyDescent="0.25">
      <c r="A5" t="s">
        <v>1237</v>
      </c>
      <c r="B5" t="s">
        <v>1238</v>
      </c>
      <c r="C5" t="s">
        <v>1239</v>
      </c>
      <c r="D5" t="s">
        <v>1240</v>
      </c>
      <c r="E5" t="s">
        <v>1241</v>
      </c>
      <c r="F5" t="s">
        <v>1242</v>
      </c>
      <c r="G5" t="s">
        <v>1220</v>
      </c>
      <c r="H5" t="s">
        <v>1243</v>
      </c>
      <c r="I5" t="s">
        <v>1244</v>
      </c>
      <c r="J5" t="s">
        <v>1245</v>
      </c>
      <c r="K5" t="s">
        <v>1246</v>
      </c>
      <c r="L5" t="s">
        <v>1211</v>
      </c>
      <c r="M5" t="s">
        <v>1212</v>
      </c>
      <c r="N5" t="s">
        <v>1213</v>
      </c>
      <c r="O5" t="s">
        <v>1214</v>
      </c>
      <c r="P5" t="s">
        <v>1247</v>
      </c>
      <c r="Q5" t="s">
        <v>1215</v>
      </c>
      <c r="R5" t="s">
        <v>1216</v>
      </c>
      <c r="S5" t="s">
        <v>1248</v>
      </c>
      <c r="T5" t="s">
        <v>1217</v>
      </c>
      <c r="U5" t="s">
        <v>1218</v>
      </c>
      <c r="V5" t="s">
        <v>1249</v>
      </c>
    </row>
    <row r="6" spans="1:23" ht="16.5" thickBot="1" x14ac:dyDescent="0.25">
      <c r="A6" s="118" t="s">
        <v>1324</v>
      </c>
      <c r="B6" s="100" t="s">
        <v>1279</v>
      </c>
      <c r="C6" s="100">
        <v>40</v>
      </c>
      <c r="D6" s="100">
        <f>SEREALIA!B7*0.4</f>
        <v>142.80000000000001</v>
      </c>
      <c r="E6" s="100">
        <f>SEREALIA!C7*0.4</f>
        <v>3.3600000000000003</v>
      </c>
      <c r="F6" s="100">
        <f>SEREALIA!D7*0.4</f>
        <v>0.68</v>
      </c>
      <c r="G6" s="100">
        <f>SEREALIA!E7*0.4</f>
        <v>30.84</v>
      </c>
      <c r="H6" s="100">
        <f>SEREALIA!F7*0.4</f>
        <v>8.0000000000000016E-2</v>
      </c>
      <c r="I6" s="100">
        <f>SEREALIA!G7*0.4</f>
        <v>58.800000000000004</v>
      </c>
      <c r="J6" s="100">
        <f>SEREALIA!H7*0.4</f>
        <v>32.4</v>
      </c>
      <c r="K6" s="100">
        <f>SEREALIA!I7*0.4</f>
        <v>0.72000000000000008</v>
      </c>
      <c r="L6" s="100">
        <f>SEREALIA!J7*0.4</f>
        <v>10.8</v>
      </c>
      <c r="M6" s="100">
        <f>SEREALIA!K7*0.4</f>
        <v>28.400000000000002</v>
      </c>
      <c r="N6" s="100">
        <f>SEREALIA!L7*0.4</f>
        <v>4.0000000000000008E-2</v>
      </c>
      <c r="O6" s="100">
        <f>SEREALIA!M7*0.4</f>
        <v>0.2</v>
      </c>
      <c r="P6" s="100">
        <f>SEREALIA!N7*0.4</f>
        <v>0</v>
      </c>
      <c r="Q6" s="100">
        <f>SEREALIA!O7*0.4</f>
        <v>0</v>
      </c>
      <c r="R6" s="100">
        <f>SEREALIA!P7*0.4</f>
        <v>0</v>
      </c>
      <c r="S6" s="100">
        <f>SEREALIA!Q7*0.4</f>
        <v>8.0000000000000016E-2</v>
      </c>
      <c r="T6" s="100">
        <f>SEREALIA!R7*0.4</f>
        <v>3.2000000000000001E-2</v>
      </c>
      <c r="U6" s="100">
        <f>SEREALIA!S7*0.4</f>
        <v>1.04</v>
      </c>
      <c r="V6" s="100">
        <f>SEREALIA!T7*0.4</f>
        <v>0</v>
      </c>
    </row>
    <row r="7" spans="1:23" ht="17.25" thickTop="1" thickBot="1" x14ac:dyDescent="0.25">
      <c r="A7" s="119"/>
      <c r="B7" s="91" t="s">
        <v>1280</v>
      </c>
      <c r="C7" s="91">
        <v>110</v>
      </c>
      <c r="D7" s="91">
        <f>SEAFOOD!B62*1.1</f>
        <v>119.9</v>
      </c>
      <c r="E7" s="91">
        <f>SEAFOOD!C62*1.1</f>
        <v>21.89</v>
      </c>
      <c r="F7" s="91">
        <f>SEAFOOD!D62*1.1</f>
        <v>1.9800000000000002</v>
      </c>
      <c r="G7" s="91">
        <f>SEAFOOD!E62*1.1</f>
        <v>3.74</v>
      </c>
      <c r="H7" s="91">
        <f>SEAFOOD!F62*1.1</f>
        <v>0</v>
      </c>
      <c r="I7" s="91">
        <f>SEAFOOD!G62*1.1</f>
        <v>104.50000000000001</v>
      </c>
      <c r="J7" s="91">
        <f>SEAFOOD!H62*1.1</f>
        <v>656.7</v>
      </c>
      <c r="K7" s="91">
        <f>SEAFOOD!I62*1.1</f>
        <v>1.4300000000000002</v>
      </c>
      <c r="L7" s="91">
        <f>SEAFOOD!J62*1.1</f>
        <v>292.60000000000002</v>
      </c>
      <c r="M7" s="91">
        <f>SEAFOOD!K62*1.1</f>
        <v>249.70000000000002</v>
      </c>
      <c r="N7" s="91">
        <f>SEAFOOD!L62*1.1</f>
        <v>0.33</v>
      </c>
      <c r="O7" s="91">
        <f>SEAFOOD!M62*1.1</f>
        <v>2.2000000000000002</v>
      </c>
      <c r="P7" s="91">
        <f>SEAFOOD!N62*1.1</f>
        <v>214.50000000000003</v>
      </c>
      <c r="Q7" s="91">
        <f>SEAFOOD!O62*1.1</f>
        <v>0</v>
      </c>
      <c r="R7" s="91">
        <f>SEAFOOD!P62*1.1</f>
        <v>0</v>
      </c>
      <c r="S7" s="91">
        <f>SEAFOOD!Q62*1.1</f>
        <v>0.28600000000000003</v>
      </c>
      <c r="T7" s="91">
        <f>SEAFOOD!R62*1.1</f>
        <v>3.3000000000000002E-2</v>
      </c>
      <c r="U7" s="91">
        <f>SEAFOOD!S62*1.1</f>
        <v>4.8400000000000007</v>
      </c>
      <c r="V7" s="91">
        <f>SEAFOOD!T62*1.1</f>
        <v>0</v>
      </c>
    </row>
    <row r="8" spans="1:23" ht="16.5" thickBot="1" x14ac:dyDescent="0.25">
      <c r="A8" s="120" t="s">
        <v>1281</v>
      </c>
      <c r="B8" s="92" t="s">
        <v>1282</v>
      </c>
      <c r="C8" s="92">
        <v>110</v>
      </c>
      <c r="D8" s="92">
        <f>KACANG!B119*1.1</f>
        <v>88</v>
      </c>
      <c r="E8" s="92">
        <f>KACANG!C119*1.1</f>
        <v>11.990000000000002</v>
      </c>
      <c r="F8" s="92">
        <f>KACANG!D119*1.1</f>
        <v>5.1700000000000008</v>
      </c>
      <c r="G8" s="92">
        <f>KACANG!E119*1.1</f>
        <v>0.88000000000000012</v>
      </c>
      <c r="H8" s="92">
        <f>KACANG!F119*1.1</f>
        <v>0.11000000000000001</v>
      </c>
      <c r="I8" s="92">
        <f>KACANG!G119*1.1</f>
        <v>245.3</v>
      </c>
      <c r="J8" s="92">
        <f>KACANG!H119*1.1</f>
        <v>201.3</v>
      </c>
      <c r="K8" s="92">
        <f>KACANG!I119*1.1</f>
        <v>3.74</v>
      </c>
      <c r="L8" s="92">
        <f>KACANG!J119*1.1</f>
        <v>2.2000000000000002</v>
      </c>
      <c r="M8" s="92">
        <f>KACANG!K119*1.1</f>
        <v>55.660000000000004</v>
      </c>
      <c r="N8" s="92">
        <f>KACANG!L119*1.1</f>
        <v>0.20900000000000002</v>
      </c>
      <c r="O8" s="92">
        <f>KACANG!M119*1.1</f>
        <v>0.88000000000000012</v>
      </c>
      <c r="P8" s="92">
        <f>KACANG!N119*1.1</f>
        <v>0</v>
      </c>
      <c r="Q8" s="92">
        <f>KACANG!O119*1.1</f>
        <v>129.80000000000001</v>
      </c>
      <c r="R8" s="92">
        <f>KACANG!P119*1.1</f>
        <v>0</v>
      </c>
      <c r="S8" s="92">
        <f>KACANG!Q119*1.1</f>
        <v>1.1000000000000001E-2</v>
      </c>
      <c r="T8" s="92">
        <f>KACANG!R119*1.1</f>
        <v>8.8000000000000009E-2</v>
      </c>
      <c r="U8" s="92">
        <f>KACANG!S119*1.1</f>
        <v>0.11000000000000001</v>
      </c>
      <c r="V8" s="92">
        <f>KACANG!T119*1.1</f>
        <v>0</v>
      </c>
    </row>
    <row r="9" spans="1:23" ht="16.5" thickBot="1" x14ac:dyDescent="0.25">
      <c r="A9" s="121"/>
      <c r="B9" s="91" t="s">
        <v>1283</v>
      </c>
      <c r="C9" s="91">
        <v>70</v>
      </c>
      <c r="D9" s="91">
        <f>SAYUR!B171*0.7</f>
        <v>25.2</v>
      </c>
      <c r="E9" s="91">
        <f>SAYUR!C171*0.7</f>
        <v>0.7</v>
      </c>
      <c r="F9" s="91">
        <f>SAYUR!D171*0.7</f>
        <v>0.42</v>
      </c>
      <c r="G9" s="91">
        <f>SAYUR!E171*0.7</f>
        <v>5.53</v>
      </c>
      <c r="H9" s="91">
        <f>SAYUR!F171*0.7</f>
        <v>0.7</v>
      </c>
      <c r="I9" s="91">
        <f>SAYUR!G171*0.7</f>
        <v>31.499999999999996</v>
      </c>
      <c r="J9" s="91">
        <f>SAYUR!H171*0.7</f>
        <v>51.8</v>
      </c>
      <c r="K9" s="91">
        <f>SAYUR!I171*0.7</f>
        <v>0.7</v>
      </c>
      <c r="L9" s="91">
        <f>SAYUR!J171*0.7</f>
        <v>49</v>
      </c>
      <c r="M9" s="91">
        <f>SAYUR!K171*0.7</f>
        <v>171.5</v>
      </c>
      <c r="N9" s="91">
        <f>SAYUR!L171*0.7</f>
        <v>4.1999999999999996E-2</v>
      </c>
      <c r="O9" s="91">
        <f>SAYUR!M171*0.7</f>
        <v>0.21</v>
      </c>
      <c r="P9" s="91">
        <f>SAYUR!N171*0.7</f>
        <v>0</v>
      </c>
      <c r="Q9" s="91">
        <f>SAYUR!O171*0.7</f>
        <v>2648.7999999999997</v>
      </c>
      <c r="R9" s="91">
        <f>SAYUR!P171*0.7</f>
        <v>4987.5</v>
      </c>
      <c r="S9" s="91">
        <f>SAYUR!Q171*0.7</f>
        <v>2.7999999999999997E-2</v>
      </c>
      <c r="T9" s="91">
        <f>SAYUR!R171*0.7</f>
        <v>2.7999999999999997E-2</v>
      </c>
      <c r="U9" s="91">
        <f>SAYUR!S171*0.7</f>
        <v>0.7</v>
      </c>
      <c r="V9" s="91">
        <f>SAYUR!T171*0.7</f>
        <v>12.6</v>
      </c>
    </row>
    <row r="10" spans="1:23" ht="16.5" thickBot="1" x14ac:dyDescent="0.25">
      <c r="A10" s="121"/>
      <c r="B10" s="92" t="s">
        <v>1284</v>
      </c>
      <c r="C10" s="92">
        <v>65</v>
      </c>
      <c r="D10" s="92">
        <f>SAYUR!B18*0.65</f>
        <v>22.1</v>
      </c>
      <c r="E10" s="92">
        <f>SAYUR!C18*0.65</f>
        <v>1.56</v>
      </c>
      <c r="F10" s="92">
        <f>SAYUR!D18*0.65</f>
        <v>0.19500000000000001</v>
      </c>
      <c r="G10" s="92">
        <f>SAYUR!E18*0.65</f>
        <v>4.6800000000000006</v>
      </c>
      <c r="H10" s="92">
        <f>SAYUR!F18*0.65</f>
        <v>1.2349999999999999</v>
      </c>
      <c r="I10" s="92">
        <f>SAYUR!G18*0.65</f>
        <v>65.650000000000006</v>
      </c>
      <c r="J10" s="92">
        <f>SAYUR!H18*0.65</f>
        <v>27.3</v>
      </c>
      <c r="K10" s="92">
        <f>SAYUR!I18*0.65</f>
        <v>0.45499999999999996</v>
      </c>
      <c r="L10" s="92">
        <f>SAYUR!J18*0.65</f>
        <v>5.2</v>
      </c>
      <c r="M10" s="92">
        <f>SAYUR!K18*0.65</f>
        <v>162.5</v>
      </c>
      <c r="N10" s="92">
        <f>SAYUR!L18*0.65</f>
        <v>4.5500000000000006E-2</v>
      </c>
      <c r="O10" s="92">
        <f>SAYUR!M18*0.65</f>
        <v>0.19500000000000001</v>
      </c>
      <c r="P10" s="92">
        <f>SAYUR!N18*0.65</f>
        <v>0</v>
      </c>
      <c r="Q10" s="92">
        <f>SAYUR!O18*0.65</f>
        <v>501.8</v>
      </c>
      <c r="R10" s="92">
        <f>SAYUR!P18*0.65</f>
        <v>357.5</v>
      </c>
      <c r="S10" s="92">
        <f>SAYUR!Q18*0.65</f>
        <v>3.2500000000000001E-2</v>
      </c>
      <c r="T10" s="92">
        <f>SAYUR!R18*0.65</f>
        <v>0.26</v>
      </c>
      <c r="U10" s="92">
        <f>SAYUR!S18*0.65</f>
        <v>1.8199999999999998</v>
      </c>
      <c r="V10" s="92">
        <f>SAYUR!T18*0.65</f>
        <v>7.15</v>
      </c>
    </row>
    <row r="11" spans="1:23" ht="16.5" thickBot="1" x14ac:dyDescent="0.25">
      <c r="A11" s="119"/>
      <c r="B11" s="91" t="s">
        <v>1285</v>
      </c>
      <c r="C11" s="91">
        <v>70</v>
      </c>
      <c r="D11" s="91">
        <f>UMBI!B18*0.7</f>
        <v>43.4</v>
      </c>
      <c r="E11" s="91">
        <f>UMBI!C18*0.7</f>
        <v>1.47</v>
      </c>
      <c r="F11" s="91">
        <f>UMBI!D18*0.7</f>
        <v>0.13999999999999999</v>
      </c>
      <c r="G11" s="91">
        <f>UMBI!E18*0.7</f>
        <v>9.4499999999999993</v>
      </c>
      <c r="H11" s="91">
        <f>UMBI!F18*0.7</f>
        <v>0.35</v>
      </c>
      <c r="I11" s="91">
        <f>UMBI!G18*0.7</f>
        <v>44.099999999999994</v>
      </c>
      <c r="J11" s="91">
        <f>UMBI!H18*0.7</f>
        <v>40.599999999999994</v>
      </c>
      <c r="K11" s="91">
        <f>UMBI!I18*0.7</f>
        <v>0.48999999999999994</v>
      </c>
      <c r="L11" s="91">
        <f>UMBI!J18*0.7</f>
        <v>4.8999999999999995</v>
      </c>
      <c r="M11" s="91">
        <f>UMBI!K18*0.7</f>
        <v>277.2</v>
      </c>
      <c r="N11" s="91">
        <f>UMBI!L18*0.7</f>
        <v>0.27999999999999997</v>
      </c>
      <c r="O11" s="91">
        <f>UMBI!M18*0.7</f>
        <v>0.21</v>
      </c>
      <c r="P11" s="91">
        <f>UMBI!N18*0.7</f>
        <v>0</v>
      </c>
      <c r="Q11" s="91">
        <f>UMBI!O18*0.7</f>
        <v>0</v>
      </c>
      <c r="R11" s="91">
        <f>UMBI!P18*0.7</f>
        <v>0</v>
      </c>
      <c r="S11" s="91">
        <f>UMBI!Q18*0.7</f>
        <v>6.3E-2</v>
      </c>
      <c r="T11" s="91">
        <f>UMBI!R18*0.7</f>
        <v>6.9999999999999993E-2</v>
      </c>
      <c r="U11" s="91">
        <f>UMBI!S18*0.7</f>
        <v>0.7</v>
      </c>
      <c r="V11" s="91">
        <f>UMBI!T18*0.7</f>
        <v>14.7</v>
      </c>
    </row>
    <row r="12" spans="1:23" ht="16.5" thickBot="1" x14ac:dyDescent="0.25">
      <c r="A12" s="93" t="s">
        <v>1286</v>
      </c>
      <c r="B12" s="92" t="s">
        <v>1287</v>
      </c>
      <c r="C12" s="92">
        <v>150</v>
      </c>
      <c r="D12" s="92">
        <f>BUAH!B63*1.5</f>
        <v>69</v>
      </c>
      <c r="E12" s="92">
        <f>BUAH!C63*1.5</f>
        <v>0.60000000000000009</v>
      </c>
      <c r="F12" s="92">
        <f>BUAH!D63*1.5</f>
        <v>0.30000000000000004</v>
      </c>
      <c r="G12" s="92">
        <f>BUAH!E63*1.5</f>
        <v>17.850000000000001</v>
      </c>
      <c r="H12" s="92">
        <f>BUAH!F63*1.5</f>
        <v>2.5499999999999998</v>
      </c>
      <c r="I12" s="92">
        <f>BUAH!G63*1.5</f>
        <v>22.5</v>
      </c>
      <c r="J12" s="92">
        <f>BUAH!H63*1.5</f>
        <v>13.5</v>
      </c>
      <c r="K12" s="92">
        <f>BUAH!I63*1.5</f>
        <v>0.30000000000000004</v>
      </c>
      <c r="L12" s="92">
        <f>BUAH!J63*1.5</f>
        <v>3</v>
      </c>
      <c r="M12" s="92">
        <f>BUAH!K63*1.5</f>
        <v>133.35000000000002</v>
      </c>
      <c r="N12" s="92">
        <f>BUAH!L63*1.5</f>
        <v>0</v>
      </c>
      <c r="O12" s="92">
        <f>BUAH!M63*1.5</f>
        <v>0.15000000000000002</v>
      </c>
      <c r="P12" s="92">
        <f>BUAH!N63*1.5</f>
        <v>0</v>
      </c>
      <c r="Q12" s="92">
        <f>BUAH!O63*1.5</f>
        <v>180</v>
      </c>
      <c r="R12" s="92">
        <f>BUAH!P63*1.5</f>
        <v>1800</v>
      </c>
      <c r="S12" s="92">
        <f>BUAH!Q63*1.5</f>
        <v>0.12</v>
      </c>
      <c r="T12" s="92">
        <f>BUAH!R63*1.5</f>
        <v>1.4999999999999999E-2</v>
      </c>
      <c r="U12" s="92">
        <f>BUAH!S63*1.5</f>
        <v>0.44999999999999996</v>
      </c>
      <c r="V12" s="92">
        <f>BUAH!T63*1.5</f>
        <v>9</v>
      </c>
    </row>
    <row r="13" spans="1:23" ht="16.5" thickBot="1" x14ac:dyDescent="0.25">
      <c r="A13" s="115" t="s">
        <v>1227</v>
      </c>
      <c r="B13" s="116"/>
      <c r="C13" s="117"/>
      <c r="D13" s="94">
        <f>SUM(D6:D12)</f>
        <v>510.40000000000003</v>
      </c>
      <c r="E13" s="94">
        <f t="shared" ref="E13:V13" si="0">SUM(E6:E12)</f>
        <v>41.570000000000007</v>
      </c>
      <c r="F13" s="94">
        <f t="shared" si="0"/>
        <v>8.8850000000000033</v>
      </c>
      <c r="G13" s="94">
        <f t="shared" si="0"/>
        <v>72.97</v>
      </c>
      <c r="H13" s="94">
        <f t="shared" si="0"/>
        <v>5.0250000000000004</v>
      </c>
      <c r="I13" s="94">
        <f t="shared" si="0"/>
        <v>572.35</v>
      </c>
      <c r="J13" s="94">
        <f t="shared" si="0"/>
        <v>1023.6</v>
      </c>
      <c r="K13" s="94">
        <f t="shared" si="0"/>
        <v>7.8350000000000009</v>
      </c>
      <c r="L13" s="94">
        <f t="shared" si="0"/>
        <v>367.7</v>
      </c>
      <c r="M13" s="94">
        <f t="shared" si="0"/>
        <v>1078.31</v>
      </c>
      <c r="N13" s="94">
        <f t="shared" si="0"/>
        <v>0.9464999999999999</v>
      </c>
      <c r="O13" s="94">
        <f t="shared" si="0"/>
        <v>4.0449999999999999</v>
      </c>
      <c r="P13" s="94">
        <f t="shared" si="0"/>
        <v>214.50000000000003</v>
      </c>
      <c r="Q13" s="94">
        <f t="shared" si="0"/>
        <v>3460.4</v>
      </c>
      <c r="R13" s="94">
        <f t="shared" si="0"/>
        <v>7145</v>
      </c>
      <c r="S13" s="94">
        <f t="shared" si="0"/>
        <v>0.62049999999999994</v>
      </c>
      <c r="T13" s="94">
        <f t="shared" si="0"/>
        <v>0.52600000000000002</v>
      </c>
      <c r="U13" s="94">
        <f t="shared" si="0"/>
        <v>9.66</v>
      </c>
      <c r="V13" s="94">
        <f t="shared" si="0"/>
        <v>43.45</v>
      </c>
    </row>
    <row r="14" spans="1:23" ht="13.5" thickBot="1" x14ac:dyDescent="0.25">
      <c r="A14" s="113" t="s">
        <v>1318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</row>
    <row r="15" spans="1:23" ht="16.5" thickBot="1" x14ac:dyDescent="0.25">
      <c r="A15" s="120" t="s">
        <v>1288</v>
      </c>
      <c r="B15" s="100" t="s">
        <v>1289</v>
      </c>
      <c r="C15" s="100">
        <v>85</v>
      </c>
      <c r="D15" s="100">
        <f>UMBI!B35*0.85</f>
        <v>128.35</v>
      </c>
      <c r="E15" s="100">
        <f>UMBI!C35*0.85</f>
        <v>1.36</v>
      </c>
      <c r="F15" s="100">
        <f>UMBI!D35*0.85</f>
        <v>0.255</v>
      </c>
      <c r="G15" s="100">
        <f>UMBI!E35*0.85</f>
        <v>30.089999999999996</v>
      </c>
      <c r="H15" s="100">
        <f>UMBI!F35*0.85</f>
        <v>0.59499999999999997</v>
      </c>
      <c r="I15" s="100">
        <f>UMBI!G35*0.85</f>
        <v>24.65</v>
      </c>
      <c r="J15" s="100">
        <f>UMBI!H35*0.85</f>
        <v>62.9</v>
      </c>
      <c r="K15" s="100">
        <f>UMBI!I35*0.85</f>
        <v>0.59499999999999997</v>
      </c>
      <c r="L15" s="100">
        <f>UMBI!J35*0.85</f>
        <v>78.2</v>
      </c>
      <c r="M15" s="100">
        <f>UMBI!K35*0.85</f>
        <v>480.76</v>
      </c>
      <c r="N15" s="100">
        <f>UMBI!L35*0.85</f>
        <v>0.255</v>
      </c>
      <c r="O15" s="100">
        <f>UMBI!M35*0.85</f>
        <v>0.42499999999999999</v>
      </c>
      <c r="P15" s="100">
        <f>UMBI!N35*0.85</f>
        <v>0</v>
      </c>
      <c r="Q15" s="100">
        <f>UMBI!O35*0.85</f>
        <v>0</v>
      </c>
      <c r="R15" s="100">
        <f>UMBI!P35*0.85</f>
        <v>1026.8</v>
      </c>
      <c r="S15" s="100">
        <f>UMBI!Q35*0.85</f>
        <v>0.1105</v>
      </c>
      <c r="T15" s="100">
        <f>UMBI!R35*0.85</f>
        <v>6.8000000000000005E-2</v>
      </c>
      <c r="U15" s="100">
        <f>UMBI!S35*0.85</f>
        <v>0.59499999999999997</v>
      </c>
      <c r="V15" s="100">
        <f>UMBI!T35*0.85</f>
        <v>9.35</v>
      </c>
    </row>
    <row r="16" spans="1:23" ht="17.25" thickTop="1" thickBot="1" x14ac:dyDescent="0.25">
      <c r="A16" s="121"/>
      <c r="B16" s="91" t="s">
        <v>1321</v>
      </c>
      <c r="C16" s="91">
        <v>50</v>
      </c>
      <c r="D16" s="91">
        <f>SUSU!B22*0.5</f>
        <v>18</v>
      </c>
      <c r="E16" s="91">
        <f>SUSU!C22*0.5</f>
        <v>1.75</v>
      </c>
      <c r="F16" s="91">
        <f>SUSU!D22*0.5</f>
        <v>0.05</v>
      </c>
      <c r="G16" s="91">
        <f>SUSU!E22*0.5</f>
        <v>2.5499999999999998</v>
      </c>
      <c r="H16" s="91">
        <f>SUSU!F22*0.5</f>
        <v>0</v>
      </c>
      <c r="I16" s="91">
        <f>SUSU!G22*0.5</f>
        <v>61.5</v>
      </c>
      <c r="J16" s="91">
        <f>SUSU!H22*0.5</f>
        <v>48.5</v>
      </c>
      <c r="K16" s="91">
        <f>SUSU!I22*0.5</f>
        <v>0.05</v>
      </c>
      <c r="L16" s="91">
        <f>SUSU!J22*0.5</f>
        <v>19</v>
      </c>
      <c r="M16" s="91">
        <f>SUSU!K22*0.5</f>
        <v>0</v>
      </c>
      <c r="N16" s="91">
        <f>SUSU!L22*0.5</f>
        <v>0</v>
      </c>
      <c r="O16" s="91">
        <f>SUSU!M22*0.5</f>
        <v>0</v>
      </c>
      <c r="P16" s="91">
        <f>SUSU!N22*0.5</f>
        <v>0</v>
      </c>
      <c r="Q16" s="91">
        <f>SUSU!O22*0.5</f>
        <v>0</v>
      </c>
      <c r="R16" s="91">
        <f>SUSU!P22*0.5</f>
        <v>0</v>
      </c>
      <c r="S16" s="91">
        <f>SUSU!Q22*0.5</f>
        <v>0.02</v>
      </c>
      <c r="T16" s="91">
        <f>SUSU!R22*0.5</f>
        <v>0</v>
      </c>
      <c r="U16" s="91">
        <f>SUSU!S22*0.5</f>
        <v>0</v>
      </c>
      <c r="V16" s="91">
        <f>SUSU!T22*0.5</f>
        <v>0.5</v>
      </c>
    </row>
    <row r="17" spans="1:22" ht="16.5" thickBot="1" x14ac:dyDescent="0.25">
      <c r="A17" s="121"/>
      <c r="B17" s="92" t="s">
        <v>1290</v>
      </c>
      <c r="C17" s="92">
        <v>20</v>
      </c>
      <c r="D17" s="92">
        <f>SEREALIA!B47*0.2</f>
        <v>68.2</v>
      </c>
      <c r="E17" s="92">
        <f>SEREALIA!C47*0.2</f>
        <v>0.06</v>
      </c>
      <c r="F17" s="92">
        <f>SEREALIA!D47*0.2</f>
        <v>0</v>
      </c>
      <c r="G17" s="92">
        <f>SEREALIA!E47*0.2</f>
        <v>17</v>
      </c>
      <c r="H17" s="92">
        <f>SEREALIA!F47*0.2</f>
        <v>1.4000000000000001</v>
      </c>
      <c r="I17" s="92">
        <f>SEREALIA!G47*0.2</f>
        <v>4</v>
      </c>
      <c r="J17" s="92">
        <f>SEREALIA!H47*0.2</f>
        <v>6</v>
      </c>
      <c r="K17" s="92">
        <f>SEREALIA!I47*0.2</f>
        <v>0.30000000000000004</v>
      </c>
      <c r="L17" s="92">
        <f>SEREALIA!J47*0.2</f>
        <v>1.2000000000000002</v>
      </c>
      <c r="M17" s="92">
        <f>SEREALIA!K47*0.2</f>
        <v>1.8</v>
      </c>
      <c r="N17" s="92">
        <f>SEREALIA!L47*0.2</f>
        <v>4.4000000000000004E-2</v>
      </c>
      <c r="O17" s="92">
        <f>SEREALIA!M47*0.2</f>
        <v>0.32000000000000006</v>
      </c>
      <c r="P17" s="92">
        <f>SEREALIA!N47*0.2</f>
        <v>0</v>
      </c>
      <c r="Q17" s="92">
        <f>SEREALIA!O47*0.2</f>
        <v>0</v>
      </c>
      <c r="R17" s="92">
        <f>SEREALIA!P47*0.2</f>
        <v>0</v>
      </c>
      <c r="S17" s="92">
        <f>SEREALIA!Q47*0.2</f>
        <v>0</v>
      </c>
      <c r="T17" s="92">
        <f>SEREALIA!R47*0.2</f>
        <v>1.7999999999999999E-2</v>
      </c>
      <c r="U17" s="92">
        <f>SEREALIA!S47*0.2</f>
        <v>0.26</v>
      </c>
      <c r="V17" s="92">
        <f>SEREALIA!T47*0.2</f>
        <v>0</v>
      </c>
    </row>
    <row r="18" spans="1:22" ht="16.5" thickBot="1" x14ac:dyDescent="0.25">
      <c r="A18" s="119"/>
      <c r="B18" s="91" t="s">
        <v>1291</v>
      </c>
      <c r="C18" s="91">
        <v>10</v>
      </c>
      <c r="D18" s="91">
        <f>GULA!B11*0.1</f>
        <v>39.400000000000006</v>
      </c>
      <c r="E18" s="91">
        <f>GULA!C11*0.1</f>
        <v>0</v>
      </c>
      <c r="F18" s="91">
        <f>GULA!D11*0.1</f>
        <v>0</v>
      </c>
      <c r="G18" s="91">
        <f>GULA!E11*0.1</f>
        <v>9.4</v>
      </c>
      <c r="H18" s="91">
        <f>GULA!F11*0.1</f>
        <v>0</v>
      </c>
      <c r="I18" s="91">
        <f>GULA!G11*0.1</f>
        <v>0.5</v>
      </c>
      <c r="J18" s="91">
        <f>GULA!H11*0.1</f>
        <v>0.1</v>
      </c>
      <c r="K18" s="91">
        <f>GULA!I11*0.1</f>
        <v>1.0000000000000002E-2</v>
      </c>
      <c r="L18" s="91">
        <f>GULA!J11*0.1</f>
        <v>0.1</v>
      </c>
      <c r="M18" s="91">
        <f>GULA!K11*0.1</f>
        <v>0.47500000000000003</v>
      </c>
      <c r="N18" s="91">
        <f>GULA!L11*0.1</f>
        <v>0</v>
      </c>
      <c r="O18" s="91">
        <f>GULA!M11*0.1</f>
        <v>0</v>
      </c>
      <c r="P18" s="91">
        <f>GULA!N11*0.1</f>
        <v>0</v>
      </c>
      <c r="Q18" s="91">
        <f>GULA!O11*0.1</f>
        <v>0</v>
      </c>
      <c r="R18" s="91">
        <f>GULA!P11*0.1</f>
        <v>0</v>
      </c>
      <c r="S18" s="91">
        <f>GULA!Q11*0.1</f>
        <v>0</v>
      </c>
      <c r="T18" s="91">
        <f>GULA!R11*0.1</f>
        <v>0</v>
      </c>
      <c r="U18" s="91">
        <f>GULA!S11*0.1</f>
        <v>0</v>
      </c>
      <c r="V18" s="91">
        <f>GULA!T11*0.1</f>
        <v>0</v>
      </c>
    </row>
    <row r="19" spans="1:22" ht="16.5" thickBot="1" x14ac:dyDescent="0.25">
      <c r="A19" s="122" t="s">
        <v>1227</v>
      </c>
      <c r="B19" s="123"/>
      <c r="C19" s="124"/>
      <c r="D19" s="95">
        <f>SUM(D15:D18)</f>
        <v>253.95000000000002</v>
      </c>
      <c r="E19" s="95">
        <f t="shared" ref="E19:V19" si="1">SUM(E15:E18)</f>
        <v>3.1700000000000004</v>
      </c>
      <c r="F19" s="95">
        <f t="shared" si="1"/>
        <v>0.30499999999999999</v>
      </c>
      <c r="G19" s="95">
        <f t="shared" si="1"/>
        <v>59.039999999999992</v>
      </c>
      <c r="H19" s="95">
        <f t="shared" si="1"/>
        <v>1.9950000000000001</v>
      </c>
      <c r="I19" s="95">
        <f t="shared" si="1"/>
        <v>90.65</v>
      </c>
      <c r="J19" s="95">
        <f t="shared" si="1"/>
        <v>117.5</v>
      </c>
      <c r="K19" s="95">
        <f t="shared" si="1"/>
        <v>0.95500000000000007</v>
      </c>
      <c r="L19" s="95">
        <f t="shared" si="1"/>
        <v>98.5</v>
      </c>
      <c r="M19" s="95">
        <f t="shared" si="1"/>
        <v>483.03500000000003</v>
      </c>
      <c r="N19" s="95">
        <f t="shared" si="1"/>
        <v>0.29899999999999999</v>
      </c>
      <c r="O19" s="95">
        <f t="shared" si="1"/>
        <v>0.74500000000000011</v>
      </c>
      <c r="P19" s="95">
        <f t="shared" si="1"/>
        <v>0</v>
      </c>
      <c r="Q19" s="95">
        <f t="shared" si="1"/>
        <v>0</v>
      </c>
      <c r="R19" s="95">
        <f t="shared" si="1"/>
        <v>1026.8</v>
      </c>
      <c r="S19" s="95">
        <f t="shared" si="1"/>
        <v>0.1305</v>
      </c>
      <c r="T19" s="95">
        <f t="shared" si="1"/>
        <v>8.6000000000000007E-2</v>
      </c>
      <c r="U19" s="95">
        <f t="shared" si="1"/>
        <v>0.85499999999999998</v>
      </c>
      <c r="V19" s="95">
        <f t="shared" si="1"/>
        <v>9.85</v>
      </c>
    </row>
    <row r="20" spans="1:22" ht="13.5" thickBot="1" x14ac:dyDescent="0.25">
      <c r="A20" s="113" t="s">
        <v>1319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</row>
    <row r="21" spans="1:22" ht="16.5" thickBot="1" x14ac:dyDescent="0.25">
      <c r="A21" s="96" t="s">
        <v>1292</v>
      </c>
      <c r="B21" s="100" t="s">
        <v>1279</v>
      </c>
      <c r="C21" s="100">
        <v>70</v>
      </c>
      <c r="D21" s="100">
        <f>SEREALIA!B7*0.7</f>
        <v>249.89999999999998</v>
      </c>
      <c r="E21" s="100">
        <f>SEREALIA!C7*0.7</f>
        <v>5.88</v>
      </c>
      <c r="F21" s="100">
        <f>SEREALIA!D7*0.7</f>
        <v>1.19</v>
      </c>
      <c r="G21" s="100">
        <f>SEREALIA!E7*0.7</f>
        <v>53.969999999999992</v>
      </c>
      <c r="H21" s="100">
        <f>SEREALIA!F7*0.7</f>
        <v>0.13999999999999999</v>
      </c>
      <c r="I21" s="100">
        <f>SEREALIA!G7*0.7</f>
        <v>102.89999999999999</v>
      </c>
      <c r="J21" s="100">
        <f>SEREALIA!H7*0.7</f>
        <v>56.699999999999996</v>
      </c>
      <c r="K21" s="100">
        <f>SEREALIA!I7*0.7</f>
        <v>1.26</v>
      </c>
      <c r="L21" s="100">
        <f>SEREALIA!J7*0.7</f>
        <v>18.899999999999999</v>
      </c>
      <c r="M21" s="100">
        <f>SEREALIA!K7*0.7</f>
        <v>49.699999999999996</v>
      </c>
      <c r="N21" s="100">
        <f>SEREALIA!L7*0.7</f>
        <v>6.9999999999999993E-2</v>
      </c>
      <c r="O21" s="100">
        <f>SEREALIA!M7*0.7</f>
        <v>0.35</v>
      </c>
      <c r="P21" s="100">
        <f>SEREALIA!N7*0.7</f>
        <v>0</v>
      </c>
      <c r="Q21" s="100">
        <f>SEREALIA!O7*0.7</f>
        <v>0</v>
      </c>
      <c r="R21" s="100">
        <f>SEREALIA!P7*0.7</f>
        <v>0</v>
      </c>
      <c r="S21" s="100">
        <f>SEREALIA!Q7*0.7</f>
        <v>0.13999999999999999</v>
      </c>
      <c r="T21" s="100">
        <f>SEREALIA!R7*0.7</f>
        <v>5.5999999999999994E-2</v>
      </c>
      <c r="U21" s="100">
        <f>SEREALIA!S7*0.7</f>
        <v>1.8199999999999998</v>
      </c>
      <c r="V21" s="100">
        <f>SEREALIA!T7*0.7</f>
        <v>0</v>
      </c>
    </row>
    <row r="22" spans="1:22" ht="17.25" thickTop="1" thickBot="1" x14ac:dyDescent="0.25">
      <c r="A22" s="97"/>
      <c r="B22" s="91" t="s">
        <v>1294</v>
      </c>
      <c r="C22" s="91">
        <v>110</v>
      </c>
      <c r="D22" s="91">
        <f>TELUR!B16*1.1</f>
        <v>127.60000000000001</v>
      </c>
      <c r="E22" s="91">
        <f>TELUR!C16*1.1</f>
        <v>11.77</v>
      </c>
      <c r="F22" s="91">
        <f>TELUR!D16*1.1</f>
        <v>7.7000000000000011</v>
      </c>
      <c r="G22" s="91">
        <f>TELUR!E16*1.1</f>
        <v>1.7600000000000002</v>
      </c>
      <c r="H22" s="91">
        <f>TELUR!F16*1.1</f>
        <v>0</v>
      </c>
      <c r="I22" s="91">
        <f>TELUR!G16*1.1</f>
        <v>71.5</v>
      </c>
      <c r="J22" s="91">
        <f>TELUR!H16*1.1</f>
        <v>210.10000000000002</v>
      </c>
      <c r="K22" s="91">
        <f>TELUR!I16*1.1</f>
        <v>3.8500000000000005</v>
      </c>
      <c r="L22" s="91">
        <f>TELUR!J16*1.1</f>
        <v>122.10000000000001</v>
      </c>
      <c r="M22" s="91">
        <f>TELUR!K16*1.1</f>
        <v>12.100000000000001</v>
      </c>
      <c r="N22" s="91">
        <f>TELUR!L16*1.1</f>
        <v>5.5000000000000007E-2</v>
      </c>
      <c r="O22" s="91">
        <f>TELUR!M16*1.1</f>
        <v>1.32</v>
      </c>
      <c r="P22" s="91">
        <f>TELUR!N16*1.1</f>
        <v>104.50000000000001</v>
      </c>
      <c r="Q22" s="91">
        <f>TELUR!O16*1.1</f>
        <v>88</v>
      </c>
      <c r="R22" s="91">
        <f>TELUR!P16*1.1</f>
        <v>0</v>
      </c>
      <c r="S22" s="91">
        <f>TELUR!Q16*1.1</f>
        <v>0.14300000000000002</v>
      </c>
      <c r="T22" s="91">
        <f>TELUR!R16*1.1</f>
        <v>0.71500000000000008</v>
      </c>
      <c r="U22" s="91">
        <f>TELUR!S16*1.1</f>
        <v>0.11000000000000001</v>
      </c>
      <c r="V22" s="91">
        <f>TELUR!T16*1.1</f>
        <v>0</v>
      </c>
    </row>
    <row r="23" spans="1:22" ht="16.5" thickBot="1" x14ac:dyDescent="0.25">
      <c r="A23" s="97" t="s">
        <v>1293</v>
      </c>
      <c r="B23" s="92" t="s">
        <v>1283</v>
      </c>
      <c r="C23" s="92">
        <v>70</v>
      </c>
      <c r="D23" s="92">
        <f>SAYUR!B171*0.7</f>
        <v>25.2</v>
      </c>
      <c r="E23" s="92">
        <f>SAYUR!C171*0.7</f>
        <v>0.7</v>
      </c>
      <c r="F23" s="92">
        <f>SAYUR!D171*0.7</f>
        <v>0.42</v>
      </c>
      <c r="G23" s="92">
        <f>SAYUR!E171*0.7</f>
        <v>5.53</v>
      </c>
      <c r="H23" s="92">
        <f>SAYUR!F171*0.7</f>
        <v>0.7</v>
      </c>
      <c r="I23" s="92">
        <f>SAYUR!G171*0.7</f>
        <v>31.499999999999996</v>
      </c>
      <c r="J23" s="92">
        <f>SAYUR!H171*0.7</f>
        <v>51.8</v>
      </c>
      <c r="K23" s="92">
        <f>SAYUR!I171*0.7</f>
        <v>0.7</v>
      </c>
      <c r="L23" s="92">
        <f>SAYUR!J171*0.7</f>
        <v>49</v>
      </c>
      <c r="M23" s="92">
        <f>SAYUR!K171*0.7</f>
        <v>171.5</v>
      </c>
      <c r="N23" s="92">
        <f>SAYUR!L171*0.7</f>
        <v>4.1999999999999996E-2</v>
      </c>
      <c r="O23" s="92">
        <f>SAYUR!M171*0.7</f>
        <v>0.21</v>
      </c>
      <c r="P23" s="92">
        <f>SAYUR!N171*0.7</f>
        <v>0</v>
      </c>
      <c r="Q23" s="92">
        <f>SAYUR!O171*0.7</f>
        <v>2648.7999999999997</v>
      </c>
      <c r="R23" s="92">
        <f>SAYUR!P171*0.7</f>
        <v>4987.5</v>
      </c>
      <c r="S23" s="92">
        <f>SAYUR!Q171*0.7</f>
        <v>2.7999999999999997E-2</v>
      </c>
      <c r="T23" s="92">
        <f>SAYUR!R171*0.7</f>
        <v>2.7999999999999997E-2</v>
      </c>
      <c r="U23" s="92">
        <f>SAYUR!S171*0.7</f>
        <v>0.7</v>
      </c>
      <c r="V23" s="92">
        <f>SAYUR!T171*0.7</f>
        <v>12.6</v>
      </c>
    </row>
    <row r="24" spans="1:22" ht="16.5" thickBot="1" x14ac:dyDescent="0.25">
      <c r="A24" s="98"/>
      <c r="B24" s="91" t="s">
        <v>1295</v>
      </c>
      <c r="C24" s="91">
        <v>60</v>
      </c>
      <c r="D24" s="91">
        <f>KACANG!B21*0.6</f>
        <v>58.8</v>
      </c>
      <c r="E24" s="91">
        <f>KACANG!C21*0.6</f>
        <v>4.0199999999999996</v>
      </c>
      <c r="F24" s="91">
        <f>KACANG!D21*0.6</f>
        <v>0.24</v>
      </c>
      <c r="G24" s="91">
        <f>KACANG!E21*0.6</f>
        <v>10.62</v>
      </c>
      <c r="H24" s="91">
        <f>KACANG!F21*0.6</f>
        <v>3.7199999999999998</v>
      </c>
      <c r="I24" s="91">
        <f>KACANG!G21*0.6</f>
        <v>13.2</v>
      </c>
      <c r="J24" s="91">
        <f>KACANG!H21*0.6</f>
        <v>73.2</v>
      </c>
      <c r="K24" s="91">
        <f>KACANG!I21*0.6</f>
        <v>1.1399999999999999</v>
      </c>
      <c r="L24" s="91">
        <f>KACANG!J21*0.6</f>
        <v>3.5999999999999996</v>
      </c>
      <c r="M24" s="91">
        <f>KACANG!K21*0.6</f>
        <v>177.96</v>
      </c>
      <c r="N24" s="91">
        <f>KACANG!L21*0.6</f>
        <v>0.126</v>
      </c>
      <c r="O24" s="91">
        <f>KACANG!M21*0.6</f>
        <v>0.89999999999999991</v>
      </c>
      <c r="P24" s="91">
        <f>KACANG!N21*0.6</f>
        <v>0</v>
      </c>
      <c r="Q24" s="91">
        <f>KACANG!O21*0.6</f>
        <v>0</v>
      </c>
      <c r="R24" s="91">
        <f>KACANG!P21*0.6</f>
        <v>408</v>
      </c>
      <c r="S24" s="91">
        <f>KACANG!Q21*0.6</f>
        <v>0.20400000000000001</v>
      </c>
      <c r="T24" s="91">
        <f>KACANG!R21*0.6</f>
        <v>9.6000000000000002E-2</v>
      </c>
      <c r="U24" s="91">
        <f>KACANG!S21*0.6</f>
        <v>1.5</v>
      </c>
      <c r="V24" s="91">
        <f>KACANG!T21*0.6</f>
        <v>15.6</v>
      </c>
    </row>
    <row r="25" spans="1:22" ht="16.5" thickBot="1" x14ac:dyDescent="0.25">
      <c r="A25" s="120" t="s">
        <v>1296</v>
      </c>
      <c r="B25" s="92" t="s">
        <v>1282</v>
      </c>
      <c r="C25" s="92">
        <v>110</v>
      </c>
      <c r="D25" s="92">
        <f>KACANG!B119*1.1</f>
        <v>88</v>
      </c>
      <c r="E25" s="92">
        <f>KACANG!C119*1.1</f>
        <v>11.990000000000002</v>
      </c>
      <c r="F25" s="92">
        <f>KACANG!D119*1.1</f>
        <v>5.1700000000000008</v>
      </c>
      <c r="G25" s="92">
        <f>KACANG!E119*1.1</f>
        <v>0.88000000000000012</v>
      </c>
      <c r="H25" s="92">
        <f>KACANG!F119*1.1</f>
        <v>0.11000000000000001</v>
      </c>
      <c r="I25" s="92">
        <f>KACANG!G119*1.1</f>
        <v>245.3</v>
      </c>
      <c r="J25" s="92">
        <f>KACANG!H119*1.1</f>
        <v>201.3</v>
      </c>
      <c r="K25" s="92">
        <f>KACANG!I119*1.1</f>
        <v>3.74</v>
      </c>
      <c r="L25" s="92">
        <f>KACANG!J119*1.1</f>
        <v>2.2000000000000002</v>
      </c>
      <c r="M25" s="92">
        <f>KACANG!K119*1.1</f>
        <v>55.660000000000004</v>
      </c>
      <c r="N25" s="92">
        <f>KACANG!L119*1.1</f>
        <v>0.20900000000000002</v>
      </c>
      <c r="O25" s="92">
        <f>KACANG!M119*1.1</f>
        <v>0.88000000000000012</v>
      </c>
      <c r="P25" s="92">
        <f>KACANG!N119*1.1</f>
        <v>0</v>
      </c>
      <c r="Q25" s="92">
        <f>KACANG!O119*1.1</f>
        <v>129.80000000000001</v>
      </c>
      <c r="R25" s="92">
        <f>KACANG!P119*1.1</f>
        <v>0</v>
      </c>
      <c r="S25" s="92">
        <f>KACANG!Q119*1.1</f>
        <v>1.1000000000000001E-2</v>
      </c>
      <c r="T25" s="92">
        <f>KACANG!R119*1.1</f>
        <v>8.8000000000000009E-2</v>
      </c>
      <c r="U25" s="92">
        <f>KACANG!S119*1.1</f>
        <v>0.11000000000000001</v>
      </c>
      <c r="V25" s="92">
        <f>KACANG!T119*1.1</f>
        <v>0</v>
      </c>
    </row>
    <row r="26" spans="1:22" ht="16.5" thickBot="1" x14ac:dyDescent="0.25">
      <c r="A26" s="119"/>
      <c r="B26" s="91" t="s">
        <v>1297</v>
      </c>
      <c r="C26" s="91">
        <v>35</v>
      </c>
      <c r="D26" s="91">
        <f>BUMBU!B35*0.35</f>
        <v>24.849999999999998</v>
      </c>
      <c r="E26" s="91">
        <f>BUMBU!C35*0.35</f>
        <v>1.9949999999999999</v>
      </c>
      <c r="F26" s="91">
        <f>BUMBU!D35*0.35</f>
        <v>0.45499999999999996</v>
      </c>
      <c r="G26" s="91">
        <f>BUMBU!E35*0.35</f>
        <v>3.15</v>
      </c>
      <c r="H26" s="91">
        <f>BUMBU!F35*0.35</f>
        <v>0</v>
      </c>
      <c r="I26" s="91">
        <f>BUMBU!G35*0.35</f>
        <v>43.05</v>
      </c>
      <c r="J26" s="91">
        <f>BUMBU!H35*0.35</f>
        <v>33.599999999999994</v>
      </c>
      <c r="K26" s="91">
        <f>BUMBU!I35*0.35</f>
        <v>1.9949999999999999</v>
      </c>
      <c r="L26" s="91">
        <f>BUMBU!J35*0.35</f>
        <v>389.9</v>
      </c>
      <c r="M26" s="91">
        <f>BUMBU!K35*0.35</f>
        <v>0</v>
      </c>
      <c r="N26" s="91">
        <f>BUMBU!L35*0.35</f>
        <v>1.3999999999999999E-2</v>
      </c>
      <c r="O26" s="91">
        <f>BUMBU!M35*0.35</f>
        <v>0</v>
      </c>
      <c r="P26" s="91">
        <f>BUMBU!N35*0.35</f>
        <v>0</v>
      </c>
      <c r="Q26" s="91">
        <f>BUMBU!O35*0.35</f>
        <v>0</v>
      </c>
      <c r="R26" s="91">
        <f>BUMBU!P35*0.35</f>
        <v>0</v>
      </c>
      <c r="S26" s="91">
        <f>BUMBU!Q35*0.35</f>
        <v>0</v>
      </c>
      <c r="T26" s="91">
        <f>BUMBU!R35*0.35</f>
        <v>0</v>
      </c>
      <c r="U26" s="91">
        <f>BUMBU!S35*0.35</f>
        <v>0</v>
      </c>
      <c r="V26" s="91">
        <f>BUMBU!T35*0.35</f>
        <v>0</v>
      </c>
    </row>
    <row r="27" spans="1:22" ht="16.5" thickBot="1" x14ac:dyDescent="0.25">
      <c r="A27" s="120" t="s">
        <v>1298</v>
      </c>
      <c r="B27" s="92" t="s">
        <v>1299</v>
      </c>
      <c r="C27" s="92">
        <v>100</v>
      </c>
      <c r="D27" s="92">
        <f>BUAH!B79*1</f>
        <v>108</v>
      </c>
      <c r="E27" s="92">
        <f>BUAH!C79*1</f>
        <v>1</v>
      </c>
      <c r="F27" s="92">
        <f>BUAH!D79*1</f>
        <v>0.8</v>
      </c>
      <c r="G27" s="92">
        <f>BUAH!E79*1</f>
        <v>24.3</v>
      </c>
      <c r="H27" s="92">
        <f>BUAH!F79*1</f>
        <v>1.9</v>
      </c>
      <c r="I27" s="92">
        <f>BUAH!G79*1</f>
        <v>20</v>
      </c>
      <c r="J27" s="92">
        <f>BUAH!H79*1</f>
        <v>30</v>
      </c>
      <c r="K27" s="92">
        <f>BUAH!I79*1</f>
        <v>0.2</v>
      </c>
      <c r="L27" s="92">
        <f>BUAH!J79*1</f>
        <v>10</v>
      </c>
      <c r="M27" s="92">
        <f>BUAH!K79*1</f>
        <v>0</v>
      </c>
      <c r="N27" s="92">
        <f>BUAH!L79*1</f>
        <v>0.2</v>
      </c>
      <c r="O27" s="92">
        <f>BUAH!M79*1</f>
        <v>0.2</v>
      </c>
      <c r="P27" s="92">
        <f>BUAH!N79*1</f>
        <v>0</v>
      </c>
      <c r="Q27" s="92">
        <f>BUAH!O79*1</f>
        <v>37</v>
      </c>
      <c r="R27" s="92">
        <f>BUAH!P79*1</f>
        <v>0</v>
      </c>
      <c r="S27" s="92">
        <f>BUAH!Q79*1</f>
        <v>0.05</v>
      </c>
      <c r="T27" s="92">
        <f>BUAH!R79*1</f>
        <v>0.11</v>
      </c>
      <c r="U27" s="92">
        <f>BUAH!S79*1</f>
        <v>0.1</v>
      </c>
      <c r="V27" s="92">
        <f>BUAH!T79*1</f>
        <v>9</v>
      </c>
    </row>
    <row r="28" spans="1:22" ht="16.5" thickBot="1" x14ac:dyDescent="0.25">
      <c r="A28" s="121"/>
      <c r="B28" s="91" t="s">
        <v>1300</v>
      </c>
      <c r="C28" s="91">
        <v>70</v>
      </c>
      <c r="D28" s="91">
        <f>BUAH!B7*0.7</f>
        <v>21</v>
      </c>
      <c r="E28" s="91">
        <f>BUAH!C7*0.7</f>
        <v>0.35</v>
      </c>
      <c r="F28" s="91">
        <f>BUAH!D7*0.7</f>
        <v>0.13999999999999999</v>
      </c>
      <c r="G28" s="91">
        <f>BUAH!E7*0.7</f>
        <v>4.76</v>
      </c>
      <c r="H28" s="91">
        <f>BUAH!F7*0.7</f>
        <v>0.84</v>
      </c>
      <c r="I28" s="91">
        <f>BUAH!G7*0.7</f>
        <v>27.299999999999997</v>
      </c>
      <c r="J28" s="91">
        <f>BUAH!H7*0.7</f>
        <v>8.3999999999999986</v>
      </c>
      <c r="K28" s="91">
        <f>BUAH!I7*0.7</f>
        <v>0.77</v>
      </c>
      <c r="L28" s="91">
        <f>BUAH!J7*0.7</f>
        <v>0</v>
      </c>
      <c r="M28" s="91">
        <f>BUAH!K7*0.7</f>
        <v>0</v>
      </c>
      <c r="N28" s="91">
        <f>BUAH!L7*0.7</f>
        <v>0</v>
      </c>
      <c r="O28" s="91">
        <f>BUAH!M7*0.7</f>
        <v>0</v>
      </c>
      <c r="P28" s="91">
        <f>BUAH!N7*0.7</f>
        <v>0</v>
      </c>
      <c r="Q28" s="91">
        <f>BUAH!O7*0.7</f>
        <v>0</v>
      </c>
      <c r="R28" s="91">
        <f>BUAH!P7*0.7</f>
        <v>0.7</v>
      </c>
      <c r="S28" s="91">
        <f>BUAH!Q7*0.7</f>
        <v>6.9999999999999993E-3</v>
      </c>
      <c r="T28" s="91">
        <f>BUAH!R7*0.7</f>
        <v>0</v>
      </c>
      <c r="U28" s="91">
        <f>BUAH!S7*0.7</f>
        <v>0</v>
      </c>
      <c r="V28" s="91">
        <f>BUAH!T7*0.7</f>
        <v>2.0999999999999996</v>
      </c>
    </row>
    <row r="29" spans="1:22" ht="16.5" thickBot="1" x14ac:dyDescent="0.25">
      <c r="A29" s="121"/>
      <c r="B29" s="92" t="s">
        <v>1301</v>
      </c>
      <c r="C29" s="92">
        <v>70</v>
      </c>
      <c r="D29" s="92">
        <f>BUAH!B7*0.7</f>
        <v>21</v>
      </c>
      <c r="E29" s="92">
        <f>BUAH!C7*0.7</f>
        <v>0.35</v>
      </c>
      <c r="F29" s="92">
        <f>BUAH!D7*0.7</f>
        <v>0.13999999999999999</v>
      </c>
      <c r="G29" s="92">
        <f>BUAH!E7*0.7</f>
        <v>4.76</v>
      </c>
      <c r="H29" s="92">
        <f>BUAH!F7*0.7</f>
        <v>0.84</v>
      </c>
      <c r="I29" s="92">
        <f>BUAH!G7*0.7</f>
        <v>27.299999999999997</v>
      </c>
      <c r="J29" s="92">
        <f>BUAH!H7*0.7</f>
        <v>8.3999999999999986</v>
      </c>
      <c r="K29" s="92">
        <f>BUAH!I7*0.7</f>
        <v>0.77</v>
      </c>
      <c r="L29" s="92">
        <f>BUAH!J7*0.7</f>
        <v>0</v>
      </c>
      <c r="M29" s="92">
        <f>BUAH!K7*0.7</f>
        <v>0</v>
      </c>
      <c r="N29" s="92">
        <f>BUAH!L7*0.7</f>
        <v>0</v>
      </c>
      <c r="O29" s="92">
        <f>BUAH!M7*0.7</f>
        <v>0</v>
      </c>
      <c r="P29" s="92">
        <f>BUAH!N7*0.7</f>
        <v>0</v>
      </c>
      <c r="Q29" s="92">
        <f>BUAH!O7*0.7</f>
        <v>0</v>
      </c>
      <c r="R29" s="92">
        <f>BUAH!P7*0.7</f>
        <v>0.7</v>
      </c>
      <c r="S29" s="92">
        <f>BUAH!Q7*0.7</f>
        <v>6.9999999999999993E-3</v>
      </c>
      <c r="T29" s="92">
        <f>BUAH!R7*0.7</f>
        <v>0</v>
      </c>
      <c r="U29" s="92">
        <f>BUAH!S7*0.7</f>
        <v>0</v>
      </c>
      <c r="V29" s="92">
        <f>BUAH!T7*0.7</f>
        <v>2.0999999999999996</v>
      </c>
    </row>
    <row r="30" spans="1:22" ht="16.5" thickBot="1" x14ac:dyDescent="0.25">
      <c r="A30" s="119"/>
      <c r="B30" s="91" t="s">
        <v>1321</v>
      </c>
      <c r="C30" s="91">
        <v>110</v>
      </c>
      <c r="D30" s="91">
        <f>SUSU!B22*1.1</f>
        <v>39.6</v>
      </c>
      <c r="E30" s="91">
        <f>SUSU!C22*1.1</f>
        <v>3.8500000000000005</v>
      </c>
      <c r="F30" s="91">
        <f>SUSU!D22*1.1</f>
        <v>0.11000000000000001</v>
      </c>
      <c r="G30" s="91">
        <f>SUSU!E22*1.1</f>
        <v>5.61</v>
      </c>
      <c r="H30" s="91">
        <f>SUSU!F22*1.1</f>
        <v>0</v>
      </c>
      <c r="I30" s="91">
        <f>SUSU!G22*1.1</f>
        <v>135.30000000000001</v>
      </c>
      <c r="J30" s="91">
        <f>SUSU!H22*1.1</f>
        <v>106.7</v>
      </c>
      <c r="K30" s="91">
        <f>SUSU!I22*1.1</f>
        <v>0.11000000000000001</v>
      </c>
      <c r="L30" s="91">
        <f>SUSU!J22*1.1</f>
        <v>41.800000000000004</v>
      </c>
      <c r="M30" s="91">
        <f>SUSU!K22*1.1</f>
        <v>0</v>
      </c>
      <c r="N30" s="91">
        <f>SUSU!L22*1.1</f>
        <v>0</v>
      </c>
      <c r="O30" s="91">
        <f>SUSU!M22*1.1</f>
        <v>0</v>
      </c>
      <c r="P30" s="91">
        <f>SUSU!N22*1.1</f>
        <v>0</v>
      </c>
      <c r="Q30" s="91">
        <f>SUSU!O22*1.1</f>
        <v>0</v>
      </c>
      <c r="R30" s="91">
        <f>SUSU!P22*1.1</f>
        <v>0</v>
      </c>
      <c r="S30" s="91">
        <f>SUSU!Q22*1.1</f>
        <v>4.4000000000000004E-2</v>
      </c>
      <c r="T30" s="91">
        <f>SUSU!R22*1.1</f>
        <v>0</v>
      </c>
      <c r="U30" s="91">
        <f>SUSU!S22*1.1</f>
        <v>0</v>
      </c>
      <c r="V30" s="91">
        <f>SUSU!T22*1.1</f>
        <v>1.1000000000000001</v>
      </c>
    </row>
    <row r="31" spans="1:22" ht="16.5" thickBot="1" x14ac:dyDescent="0.25">
      <c r="A31" s="122" t="s">
        <v>1227</v>
      </c>
      <c r="B31" s="123"/>
      <c r="C31" s="124"/>
      <c r="D31" s="95">
        <f>SUM(D21:D30)</f>
        <v>763.95</v>
      </c>
      <c r="E31" s="95">
        <f t="shared" ref="E31:V31" si="2">SUM(E21:E30)</f>
        <v>41.905000000000001</v>
      </c>
      <c r="F31" s="95">
        <f t="shared" si="2"/>
        <v>16.365000000000002</v>
      </c>
      <c r="G31" s="95">
        <f t="shared" si="2"/>
        <v>115.34</v>
      </c>
      <c r="H31" s="95">
        <f t="shared" si="2"/>
        <v>8.25</v>
      </c>
      <c r="I31" s="95">
        <f t="shared" si="2"/>
        <v>717.34999999999991</v>
      </c>
      <c r="J31" s="95">
        <f t="shared" si="2"/>
        <v>780.2</v>
      </c>
      <c r="K31" s="95">
        <f t="shared" si="2"/>
        <v>14.534999999999998</v>
      </c>
      <c r="L31" s="95">
        <f t="shared" si="2"/>
        <v>637.49999999999989</v>
      </c>
      <c r="M31" s="95">
        <f t="shared" si="2"/>
        <v>466.92</v>
      </c>
      <c r="N31" s="95">
        <f t="shared" si="2"/>
        <v>0.71599999999999997</v>
      </c>
      <c r="O31" s="95">
        <f t="shared" si="2"/>
        <v>3.8600000000000003</v>
      </c>
      <c r="P31" s="95">
        <f t="shared" si="2"/>
        <v>104.50000000000001</v>
      </c>
      <c r="Q31" s="95">
        <f t="shared" si="2"/>
        <v>2903.6</v>
      </c>
      <c r="R31" s="95">
        <f t="shared" si="2"/>
        <v>5396.9</v>
      </c>
      <c r="S31" s="95">
        <f t="shared" si="2"/>
        <v>0.63400000000000023</v>
      </c>
      <c r="T31" s="95">
        <f t="shared" si="2"/>
        <v>1.0930000000000002</v>
      </c>
      <c r="U31" s="95">
        <f t="shared" si="2"/>
        <v>4.34</v>
      </c>
      <c r="V31" s="95">
        <f t="shared" si="2"/>
        <v>42.500000000000007</v>
      </c>
    </row>
    <row r="32" spans="1:22" ht="13.5" thickBot="1" x14ac:dyDescent="0.25">
      <c r="A32" s="113" t="s">
        <v>1320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</row>
    <row r="33" spans="1:22" ht="16.5" thickBot="1" x14ac:dyDescent="0.25">
      <c r="A33" s="120" t="s">
        <v>1302</v>
      </c>
      <c r="B33" s="100" t="s">
        <v>1303</v>
      </c>
      <c r="C33" s="100">
        <v>55</v>
      </c>
      <c r="D33" s="100">
        <f>KACANG!B142*0.55</f>
        <v>200.20000000000002</v>
      </c>
      <c r="E33" s="100">
        <f>KACANG!C142*0.55</f>
        <v>2.4750000000000001</v>
      </c>
      <c r="F33" s="100">
        <f>KACANG!D142*0.55</f>
        <v>0.55000000000000004</v>
      </c>
      <c r="G33" s="100">
        <f>KACANG!E142*0.55</f>
        <v>45.925000000000004</v>
      </c>
      <c r="H33" s="100">
        <f>KACANG!F142*0.55</f>
        <v>8.8550000000000022</v>
      </c>
      <c r="I33" s="100">
        <f>KACANG!G142*0.55</f>
        <v>27.500000000000004</v>
      </c>
      <c r="J33" s="100">
        <f>KACANG!H142*0.55</f>
        <v>55.000000000000007</v>
      </c>
      <c r="K33" s="100">
        <f>KACANG!I142*0.55</f>
        <v>0.55000000000000004</v>
      </c>
      <c r="L33" s="100">
        <f>KACANG!J142*0.55</f>
        <v>8.25</v>
      </c>
      <c r="M33" s="100">
        <f>KACANG!K142*0.55</f>
        <v>678.09500000000014</v>
      </c>
      <c r="N33" s="100">
        <f>KACANG!L142*0.55</f>
        <v>0.51150000000000007</v>
      </c>
      <c r="O33" s="100">
        <f>KACANG!M142*0.55</f>
        <v>1.4850000000000003</v>
      </c>
      <c r="P33" s="100">
        <f>KACANG!N142*0.55</f>
        <v>0</v>
      </c>
      <c r="Q33" s="100">
        <f>KACANG!O142*0.55</f>
        <v>0</v>
      </c>
      <c r="R33" s="100">
        <f>KACANG!P142*0.55</f>
        <v>0</v>
      </c>
      <c r="S33" s="100">
        <f>KACANG!Q142*0.55</f>
        <v>0</v>
      </c>
      <c r="T33" s="100">
        <f>KACANG!R142*0.55</f>
        <v>0.12650000000000003</v>
      </c>
      <c r="U33" s="100">
        <f>KACANG!S142*0.55</f>
        <v>1.2100000000000002</v>
      </c>
      <c r="V33" s="100">
        <f>KACANG!T142*0.55</f>
        <v>0</v>
      </c>
    </row>
    <row r="34" spans="1:22" ht="17.25" thickTop="1" thickBot="1" x14ac:dyDescent="0.25">
      <c r="A34" s="121"/>
      <c r="B34" s="91" t="s">
        <v>1304</v>
      </c>
      <c r="C34" s="91">
        <v>40</v>
      </c>
      <c r="D34" s="91">
        <f>BUAH!B86*0.4</f>
        <v>43.6</v>
      </c>
      <c r="E34" s="91">
        <f>BUAH!C86*0.4</f>
        <v>0.32000000000000006</v>
      </c>
      <c r="F34" s="91">
        <f>BUAH!D86*0.4</f>
        <v>0.2</v>
      </c>
      <c r="G34" s="91">
        <f>BUAH!E86*0.4</f>
        <v>10.520000000000001</v>
      </c>
      <c r="H34" s="91">
        <f>BUAH!F86*0.4</f>
        <v>2.2800000000000002</v>
      </c>
      <c r="I34" s="91">
        <f>BUAH!G86*0.4</f>
        <v>4</v>
      </c>
      <c r="J34" s="91">
        <f>BUAH!H86*0.4</f>
        <v>12</v>
      </c>
      <c r="K34" s="91">
        <f>BUAH!I86*0.4</f>
        <v>0.2</v>
      </c>
      <c r="L34" s="91">
        <f>BUAH!J86*0.4</f>
        <v>4</v>
      </c>
      <c r="M34" s="91">
        <f>BUAH!K86*0.4</f>
        <v>120</v>
      </c>
      <c r="N34" s="91">
        <f>BUAH!L86*0.4</f>
        <v>4.0000000000000008E-2</v>
      </c>
      <c r="O34" s="91">
        <f>BUAH!M86*0.4</f>
        <v>8.0000000000000016E-2</v>
      </c>
      <c r="P34" s="91">
        <f>BUAH!N86*0.4</f>
        <v>0</v>
      </c>
      <c r="Q34" s="91">
        <f>BUAH!O86*0.4</f>
        <v>0</v>
      </c>
      <c r="R34" s="91">
        <f>BUAH!P86*0.4</f>
        <v>0</v>
      </c>
      <c r="S34" s="91">
        <f>BUAH!Q86*0.4</f>
        <v>4.0000000000000008E-2</v>
      </c>
      <c r="T34" s="91">
        <f>BUAH!R86*0.4</f>
        <v>0</v>
      </c>
      <c r="U34" s="91">
        <f>BUAH!S86*0.4</f>
        <v>4.0000000000000008E-2</v>
      </c>
      <c r="V34" s="91">
        <f>BUAH!T86*0.4</f>
        <v>3.6</v>
      </c>
    </row>
    <row r="35" spans="1:22" ht="16.5" thickBot="1" x14ac:dyDescent="0.25">
      <c r="A35" s="119"/>
      <c r="B35" s="92" t="s">
        <v>1321</v>
      </c>
      <c r="C35" s="92">
        <v>35</v>
      </c>
      <c r="D35" s="92">
        <f>SUSU!B22*0.35</f>
        <v>12.6</v>
      </c>
      <c r="E35" s="92">
        <f>SUSU!C22*0.35</f>
        <v>1.2249999999999999</v>
      </c>
      <c r="F35" s="92">
        <f>SUSU!D22*0.35</f>
        <v>3.4999999999999996E-2</v>
      </c>
      <c r="G35" s="92">
        <f>SUSU!E22*0.35</f>
        <v>1.7849999999999997</v>
      </c>
      <c r="H35" s="92">
        <f>SUSU!F22*0.35</f>
        <v>0</v>
      </c>
      <c r="I35" s="92">
        <f>SUSU!G22*0.35</f>
        <v>43.05</v>
      </c>
      <c r="J35" s="92">
        <f>SUSU!H22*0.35</f>
        <v>33.949999999999996</v>
      </c>
      <c r="K35" s="92">
        <f>SUSU!I22*0.35</f>
        <v>3.4999999999999996E-2</v>
      </c>
      <c r="L35" s="92">
        <f>SUSU!J22*0.35</f>
        <v>13.299999999999999</v>
      </c>
      <c r="M35" s="92">
        <f>SUSU!K22*0.35</f>
        <v>0</v>
      </c>
      <c r="N35" s="92">
        <f>SUSU!L22*0.35</f>
        <v>0</v>
      </c>
      <c r="O35" s="92">
        <f>SUSU!M22*0.35</f>
        <v>0</v>
      </c>
      <c r="P35" s="92">
        <f>SUSU!N22*0.35</f>
        <v>0</v>
      </c>
      <c r="Q35" s="92">
        <f>SUSU!O22*0.35</f>
        <v>0</v>
      </c>
      <c r="R35" s="92">
        <f>SUSU!P22*0.35</f>
        <v>0</v>
      </c>
      <c r="S35" s="92">
        <f>SUSU!Q22*0.35</f>
        <v>1.3999999999999999E-2</v>
      </c>
      <c r="T35" s="92">
        <f>SUSU!R22*0.35</f>
        <v>0</v>
      </c>
      <c r="U35" s="92">
        <f>SUSU!S22*0.35</f>
        <v>0</v>
      </c>
      <c r="V35" s="92">
        <f>SUSU!T22*0.35</f>
        <v>0.35</v>
      </c>
    </row>
    <row r="36" spans="1:22" ht="16.5" thickBot="1" x14ac:dyDescent="0.25">
      <c r="A36" s="115" t="s">
        <v>1227</v>
      </c>
      <c r="B36" s="116"/>
      <c r="C36" s="117"/>
      <c r="D36" s="94">
        <f>SUM(D33:D35)</f>
        <v>256.40000000000003</v>
      </c>
      <c r="E36" s="94">
        <f t="shared" ref="E36:V36" si="3">SUM(E33:E35)</f>
        <v>4.0199999999999996</v>
      </c>
      <c r="F36" s="94">
        <f t="shared" si="3"/>
        <v>0.78500000000000003</v>
      </c>
      <c r="G36" s="94">
        <f t="shared" si="3"/>
        <v>58.230000000000004</v>
      </c>
      <c r="H36" s="94">
        <f t="shared" si="3"/>
        <v>11.135000000000002</v>
      </c>
      <c r="I36" s="94">
        <f t="shared" si="3"/>
        <v>74.55</v>
      </c>
      <c r="J36" s="94">
        <f t="shared" si="3"/>
        <v>100.94999999999999</v>
      </c>
      <c r="K36" s="94">
        <f t="shared" si="3"/>
        <v>0.78500000000000003</v>
      </c>
      <c r="L36" s="94">
        <f t="shared" si="3"/>
        <v>25.549999999999997</v>
      </c>
      <c r="M36" s="94">
        <f t="shared" si="3"/>
        <v>798.09500000000014</v>
      </c>
      <c r="N36" s="94">
        <f t="shared" si="3"/>
        <v>0.5515000000000001</v>
      </c>
      <c r="O36" s="94">
        <f t="shared" si="3"/>
        <v>1.5650000000000004</v>
      </c>
      <c r="P36" s="94">
        <f t="shared" si="3"/>
        <v>0</v>
      </c>
      <c r="Q36" s="94">
        <f t="shared" si="3"/>
        <v>0</v>
      </c>
      <c r="R36" s="94">
        <f t="shared" si="3"/>
        <v>0</v>
      </c>
      <c r="S36" s="94">
        <f t="shared" si="3"/>
        <v>5.4000000000000006E-2</v>
      </c>
      <c r="T36" s="94">
        <f t="shared" si="3"/>
        <v>0.12650000000000003</v>
      </c>
      <c r="U36" s="94">
        <f t="shared" si="3"/>
        <v>1.2500000000000002</v>
      </c>
      <c r="V36" s="94">
        <f t="shared" si="3"/>
        <v>3.95</v>
      </c>
    </row>
    <row r="37" spans="1:22" ht="13.5" thickBot="1" x14ac:dyDescent="0.25">
      <c r="A37" s="113" t="s">
        <v>1322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</row>
    <row r="38" spans="1:22" ht="16.5" thickBot="1" x14ac:dyDescent="0.25">
      <c r="A38" s="96" t="s">
        <v>1305</v>
      </c>
      <c r="B38" s="100" t="s">
        <v>1306</v>
      </c>
      <c r="C38" s="100">
        <v>40</v>
      </c>
      <c r="D38" s="100">
        <f>SEREALIA!B7*0.4</f>
        <v>142.80000000000001</v>
      </c>
      <c r="E38" s="100">
        <f>SEREALIA!C7*0.4</f>
        <v>3.3600000000000003</v>
      </c>
      <c r="F38" s="100">
        <f>SEREALIA!D7*0.4</f>
        <v>0.68</v>
      </c>
      <c r="G38" s="100">
        <f>SEREALIA!E7*0.4</f>
        <v>30.84</v>
      </c>
      <c r="H38" s="100">
        <f>SEREALIA!F7*0.4</f>
        <v>8.0000000000000016E-2</v>
      </c>
      <c r="I38" s="100">
        <f>SEREALIA!G7*0.4</f>
        <v>58.800000000000004</v>
      </c>
      <c r="J38" s="100">
        <f>SEREALIA!H7*0.4</f>
        <v>32.4</v>
      </c>
      <c r="K38" s="100">
        <f>SEREALIA!I7*0.4</f>
        <v>0.72000000000000008</v>
      </c>
      <c r="L38" s="100">
        <f>SEREALIA!J7*0.4</f>
        <v>10.8</v>
      </c>
      <c r="M38" s="100">
        <f>SEREALIA!K7*0.4</f>
        <v>28.400000000000002</v>
      </c>
      <c r="N38" s="100">
        <f>SEREALIA!L7*0.4</f>
        <v>4.0000000000000008E-2</v>
      </c>
      <c r="O38" s="100">
        <f>SEREALIA!M7*0.4</f>
        <v>0.2</v>
      </c>
      <c r="P38" s="100">
        <f>SEREALIA!N7*0.4</f>
        <v>0</v>
      </c>
      <c r="Q38" s="100">
        <f>SEREALIA!O7*0.4</f>
        <v>0</v>
      </c>
      <c r="R38" s="100">
        <f>SEREALIA!P7*0.4</f>
        <v>0</v>
      </c>
      <c r="S38" s="100">
        <f>SEREALIA!Q7*0.4</f>
        <v>8.0000000000000016E-2</v>
      </c>
      <c r="T38" s="100">
        <f>SEREALIA!R7*0.4</f>
        <v>3.2000000000000001E-2</v>
      </c>
      <c r="U38" s="100">
        <f>SEREALIA!S7*0.4</f>
        <v>1.04</v>
      </c>
      <c r="V38" s="100">
        <f>SEREALIA!T7*0.4</f>
        <v>0</v>
      </c>
    </row>
    <row r="39" spans="1:22" ht="17.25" thickTop="1" thickBot="1" x14ac:dyDescent="0.25">
      <c r="A39" s="125" t="s">
        <v>1307</v>
      </c>
      <c r="B39" s="91" t="s">
        <v>1223</v>
      </c>
      <c r="C39" s="91">
        <v>80</v>
      </c>
      <c r="D39" s="91">
        <f>KACANG!B135*0.8</f>
        <v>160.80000000000001</v>
      </c>
      <c r="E39" s="91">
        <f>KACANG!C135*0.8</f>
        <v>16.64</v>
      </c>
      <c r="F39" s="91">
        <f>KACANG!D135*0.8</f>
        <v>7.0400000000000009</v>
      </c>
      <c r="G39" s="91">
        <f>KACANG!E135*0.8</f>
        <v>10.8</v>
      </c>
      <c r="H39" s="91">
        <f>KACANG!F135*0.8</f>
        <v>1.1199999999999999</v>
      </c>
      <c r="I39" s="91">
        <f>KACANG!G135*0.8</f>
        <v>124</v>
      </c>
      <c r="J39" s="91">
        <f>KACANG!H135*0.8</f>
        <v>260.8</v>
      </c>
      <c r="K39" s="91">
        <f>KACANG!I135*0.8</f>
        <v>3.2</v>
      </c>
      <c r="L39" s="91">
        <f>KACANG!J135*0.8</f>
        <v>7.2</v>
      </c>
      <c r="M39" s="91">
        <f>KACANG!K135*0.8</f>
        <v>187.20000000000002</v>
      </c>
      <c r="N39" s="91">
        <f>KACANG!L135*0.8</f>
        <v>0.45599999999999996</v>
      </c>
      <c r="O39" s="91">
        <f>KACANG!M135*0.8</f>
        <v>1.36</v>
      </c>
      <c r="P39" s="91">
        <f>KACANG!N135*0.8</f>
        <v>0</v>
      </c>
      <c r="Q39" s="91">
        <f>KACANG!O135*0.8</f>
        <v>0</v>
      </c>
      <c r="R39" s="91">
        <f>KACANG!P135*0.8</f>
        <v>0</v>
      </c>
      <c r="S39" s="91">
        <f>KACANG!Q135*0.8</f>
        <v>0.15200000000000002</v>
      </c>
      <c r="T39" s="91">
        <f>KACANG!R135*0.8</f>
        <v>0.47199999999999998</v>
      </c>
      <c r="U39" s="91">
        <f>KACANG!S135*0.8</f>
        <v>3.9200000000000004</v>
      </c>
      <c r="V39" s="91">
        <f>KACANG!T135*0.8</f>
        <v>0</v>
      </c>
    </row>
    <row r="40" spans="1:22" ht="16.5" thickBot="1" x14ac:dyDescent="0.25">
      <c r="A40" s="126"/>
      <c r="B40" s="92" t="s">
        <v>1254</v>
      </c>
      <c r="C40" s="92">
        <v>35</v>
      </c>
      <c r="D40" s="92">
        <f>BUMBU!B35*0.35</f>
        <v>24.849999999999998</v>
      </c>
      <c r="E40" s="92">
        <f>BUMBU!C35*0.35</f>
        <v>1.9949999999999999</v>
      </c>
      <c r="F40" s="92">
        <f>BUMBU!D35*0.35</f>
        <v>0.45499999999999996</v>
      </c>
      <c r="G40" s="92">
        <f>BUMBU!E35*0.35</f>
        <v>3.15</v>
      </c>
      <c r="H40" s="92">
        <f>BUMBU!F35*0.35</f>
        <v>0</v>
      </c>
      <c r="I40" s="92">
        <f>BUMBU!G35*0.35</f>
        <v>43.05</v>
      </c>
      <c r="J40" s="92">
        <f>BUMBU!H35*0.35</f>
        <v>33.599999999999994</v>
      </c>
      <c r="K40" s="92">
        <f>BUMBU!I35*0.35</f>
        <v>1.9949999999999999</v>
      </c>
      <c r="L40" s="92">
        <f>BUMBU!J35*0.35</f>
        <v>389.9</v>
      </c>
      <c r="M40" s="92">
        <f>BUMBU!K35*0.35</f>
        <v>0</v>
      </c>
      <c r="N40" s="92">
        <f>BUMBU!L35*0.35</f>
        <v>1.3999999999999999E-2</v>
      </c>
      <c r="O40" s="92">
        <f>BUMBU!M35*0.35</f>
        <v>0</v>
      </c>
      <c r="P40" s="92">
        <f>BUMBU!N35*0.35</f>
        <v>0</v>
      </c>
      <c r="Q40" s="92">
        <f>BUMBU!O35*0.35</f>
        <v>0</v>
      </c>
      <c r="R40" s="92">
        <f>BUMBU!P35*0.35</f>
        <v>0</v>
      </c>
      <c r="S40" s="92">
        <f>BUMBU!Q35*0.35</f>
        <v>0</v>
      </c>
      <c r="T40" s="92">
        <f>BUMBU!R35*0.35</f>
        <v>0</v>
      </c>
      <c r="U40" s="92">
        <f>BUMBU!S35*0.35</f>
        <v>0</v>
      </c>
      <c r="V40" s="92">
        <f>BUMBU!T35*0.35</f>
        <v>0</v>
      </c>
    </row>
    <row r="41" spans="1:22" ht="16.5" thickBot="1" x14ac:dyDescent="0.25">
      <c r="A41" s="127" t="s">
        <v>1308</v>
      </c>
      <c r="B41" s="91" t="s">
        <v>1309</v>
      </c>
      <c r="C41" s="91">
        <v>110</v>
      </c>
      <c r="D41" s="91">
        <f>SEAFOOD!B68*1.1</f>
        <v>105.60000000000001</v>
      </c>
      <c r="E41" s="91">
        <f>SEAFOOD!C68*1.1</f>
        <v>21.450000000000003</v>
      </c>
      <c r="F41" s="91">
        <f>SEAFOOD!D68*1.1</f>
        <v>1.2100000000000002</v>
      </c>
      <c r="G41" s="91">
        <f>SEAFOOD!E68*1.1</f>
        <v>2.2000000000000002</v>
      </c>
      <c r="H41" s="91">
        <f>SEAFOOD!F68*1.1</f>
        <v>0</v>
      </c>
      <c r="I41" s="91">
        <f>SEAFOOD!G68*1.1</f>
        <v>9.9</v>
      </c>
      <c r="J41" s="91">
        <f>SEAFOOD!H68*1.1</f>
        <v>141.9</v>
      </c>
      <c r="K41" s="91">
        <f>SEAFOOD!I68*1.1</f>
        <v>0.33</v>
      </c>
      <c r="L41" s="91">
        <f>SEAFOOD!J68*1.1</f>
        <v>47.300000000000004</v>
      </c>
      <c r="M41" s="91">
        <f>SEAFOOD!K68*1.1</f>
        <v>169.4</v>
      </c>
      <c r="N41" s="91">
        <f>SEAFOOD!L68*1.1</f>
        <v>0.11000000000000001</v>
      </c>
      <c r="O41" s="91">
        <f>SEAFOOD!M68*1.1</f>
        <v>0.55000000000000004</v>
      </c>
      <c r="P41" s="91">
        <f>SEAFOOD!N68*1.1</f>
        <v>0</v>
      </c>
      <c r="Q41" s="91">
        <f>SEAFOOD!O68*1.1</f>
        <v>0</v>
      </c>
      <c r="R41" s="91">
        <f>SEAFOOD!P68*1.1</f>
        <v>0</v>
      </c>
      <c r="S41" s="91">
        <f>SEAFOOD!Q68*1.1</f>
        <v>0.16500000000000001</v>
      </c>
      <c r="T41" s="91">
        <f>SEAFOOD!R68*1.1</f>
        <v>2.2000000000000002E-2</v>
      </c>
      <c r="U41" s="91">
        <f>SEAFOOD!S68*1.1</f>
        <v>1.87</v>
      </c>
      <c r="V41" s="91">
        <f>SEAFOOD!T68*1.1</f>
        <v>0</v>
      </c>
    </row>
    <row r="42" spans="1:22" ht="16.5" thickBot="1" x14ac:dyDescent="0.25">
      <c r="A42" s="126"/>
      <c r="B42" s="92" t="s">
        <v>1310</v>
      </c>
      <c r="C42" s="92">
        <v>60</v>
      </c>
      <c r="D42" s="92">
        <f>SAYUR!B128*0.6</f>
        <v>18</v>
      </c>
      <c r="E42" s="92">
        <f>SAYUR!C128*0.6</f>
        <v>0.36</v>
      </c>
      <c r="F42" s="92">
        <f>SAYUR!D128*0.6</f>
        <v>0.06</v>
      </c>
      <c r="G42" s="92">
        <f>SAYUR!E128*0.6</f>
        <v>4.0199999999999996</v>
      </c>
      <c r="H42" s="92">
        <f>SAYUR!F128*0.6</f>
        <v>3.7199999999999998</v>
      </c>
      <c r="I42" s="92">
        <f>SAYUR!G128*0.6</f>
        <v>8.4</v>
      </c>
      <c r="J42" s="92">
        <f>SAYUR!H128*0.6</f>
        <v>15</v>
      </c>
      <c r="K42" s="92">
        <f>SAYUR!I128*0.6</f>
        <v>0.3</v>
      </c>
      <c r="L42" s="92">
        <f>SAYUR!J128*0.6</f>
        <v>1.7999999999999998</v>
      </c>
      <c r="M42" s="92">
        <f>SAYUR!K128*0.6</f>
        <v>100.25999999999999</v>
      </c>
      <c r="N42" s="92">
        <f>SAYUR!L128*0.6</f>
        <v>9.6000000000000002E-2</v>
      </c>
      <c r="O42" s="92">
        <f>SAYUR!M128*0.6</f>
        <v>0.6</v>
      </c>
      <c r="P42" s="92">
        <f>SAYUR!N128*0.6</f>
        <v>0</v>
      </c>
      <c r="Q42" s="92">
        <f>SAYUR!O128*0.6</f>
        <v>28.799999999999997</v>
      </c>
      <c r="R42" s="92">
        <f>SAYUR!P128*0.6</f>
        <v>12</v>
      </c>
      <c r="S42" s="92">
        <f>SAYUR!Q128*0.6</f>
        <v>1.2E-2</v>
      </c>
      <c r="T42" s="92">
        <f>SAYUR!R128*0.6</f>
        <v>0</v>
      </c>
      <c r="U42" s="92">
        <f>SAYUR!S128*0.6</f>
        <v>0.36</v>
      </c>
      <c r="V42" s="92">
        <f>SAYUR!T128*0.6</f>
        <v>10.799999999999999</v>
      </c>
    </row>
    <row r="43" spans="1:22" ht="16.5" thickBot="1" x14ac:dyDescent="0.25">
      <c r="A43" s="99" t="s">
        <v>1286</v>
      </c>
      <c r="B43" s="91" t="s">
        <v>1311</v>
      </c>
      <c r="C43" s="91">
        <v>120</v>
      </c>
      <c r="D43" s="91">
        <f>BUAH!B44*1.2</f>
        <v>54</v>
      </c>
      <c r="E43" s="91">
        <f>BUAH!C44*1.2</f>
        <v>1.08</v>
      </c>
      <c r="F43" s="91">
        <f>BUAH!D44*1.2</f>
        <v>0.24</v>
      </c>
      <c r="G43" s="91">
        <f>BUAH!E44*1.2</f>
        <v>13.44</v>
      </c>
      <c r="H43" s="91">
        <f>BUAH!F44*1.2</f>
        <v>1.68</v>
      </c>
      <c r="I43" s="91">
        <f>BUAH!G44*1.2</f>
        <v>39.6</v>
      </c>
      <c r="J43" s="91">
        <f>BUAH!H44*1.2</f>
        <v>27.599999999999998</v>
      </c>
      <c r="K43" s="91">
        <f>BUAH!I44*1.2</f>
        <v>0.48</v>
      </c>
      <c r="L43" s="91">
        <f>BUAH!J44*1.2</f>
        <v>4.8</v>
      </c>
      <c r="M43" s="91">
        <f>BUAH!K44*1.2</f>
        <v>566.52</v>
      </c>
      <c r="N43" s="91">
        <f>BUAH!L44*1.2</f>
        <v>192</v>
      </c>
      <c r="O43" s="91">
        <f>BUAH!M44*1.2</f>
        <v>0.24</v>
      </c>
      <c r="P43" s="91">
        <f>BUAH!N44*1.2</f>
        <v>0</v>
      </c>
      <c r="Q43" s="91">
        <f>BUAH!O44*1.2</f>
        <v>0</v>
      </c>
      <c r="R43" s="91">
        <f>BUAH!P44*1.2</f>
        <v>228</v>
      </c>
      <c r="S43" s="91">
        <f>BUAH!Q44*1.2</f>
        <v>9.6000000000000002E-2</v>
      </c>
      <c r="T43" s="91">
        <f>BUAH!R44*1.2</f>
        <v>3.5999999999999997E-2</v>
      </c>
      <c r="U43" s="91">
        <f>BUAH!S44*1.2</f>
        <v>0.24</v>
      </c>
      <c r="V43" s="91">
        <f>BUAH!T44*1.2</f>
        <v>58.8</v>
      </c>
    </row>
    <row r="44" spans="1:22" ht="16.5" thickBot="1" x14ac:dyDescent="0.25">
      <c r="A44" s="122" t="s">
        <v>1227</v>
      </c>
      <c r="B44" s="123"/>
      <c r="C44" s="124"/>
      <c r="D44" s="95">
        <f>SUM(D38:D43)</f>
        <v>506.05000000000007</v>
      </c>
      <c r="E44" s="95">
        <f t="shared" ref="E44:V44" si="4">SUM(E38:E43)</f>
        <v>44.885000000000005</v>
      </c>
      <c r="F44" s="95">
        <f t="shared" si="4"/>
        <v>9.6850000000000023</v>
      </c>
      <c r="G44" s="95">
        <f t="shared" si="4"/>
        <v>64.45</v>
      </c>
      <c r="H44" s="95">
        <f t="shared" si="4"/>
        <v>6.6</v>
      </c>
      <c r="I44" s="95">
        <f t="shared" si="4"/>
        <v>283.75000000000006</v>
      </c>
      <c r="J44" s="95">
        <f t="shared" si="4"/>
        <v>511.29999999999995</v>
      </c>
      <c r="K44" s="95">
        <f t="shared" si="4"/>
        <v>7.0250000000000004</v>
      </c>
      <c r="L44" s="95">
        <f t="shared" si="4"/>
        <v>461.8</v>
      </c>
      <c r="M44" s="95">
        <f t="shared" si="4"/>
        <v>1051.78</v>
      </c>
      <c r="N44" s="95">
        <f t="shared" si="4"/>
        <v>192.71600000000001</v>
      </c>
      <c r="O44" s="95">
        <f t="shared" si="4"/>
        <v>2.95</v>
      </c>
      <c r="P44" s="95">
        <f t="shared" si="4"/>
        <v>0</v>
      </c>
      <c r="Q44" s="95">
        <f t="shared" si="4"/>
        <v>28.799999999999997</v>
      </c>
      <c r="R44" s="95">
        <f t="shared" si="4"/>
        <v>240</v>
      </c>
      <c r="S44" s="95">
        <f t="shared" si="4"/>
        <v>0.505</v>
      </c>
      <c r="T44" s="95">
        <f t="shared" si="4"/>
        <v>0.56200000000000006</v>
      </c>
      <c r="U44" s="95">
        <f t="shared" si="4"/>
        <v>7.4300000000000015</v>
      </c>
      <c r="V44" s="95">
        <f t="shared" si="4"/>
        <v>69.599999999999994</v>
      </c>
    </row>
    <row r="45" spans="1:22" ht="13.5" thickBot="1" x14ac:dyDescent="0.25">
      <c r="A45" s="113" t="s">
        <v>1323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</row>
    <row r="46" spans="1:22" ht="16.5" thickBot="1" x14ac:dyDescent="0.25">
      <c r="A46" s="120" t="s">
        <v>1312</v>
      </c>
      <c r="B46" s="100" t="s">
        <v>1313</v>
      </c>
      <c r="C46" s="100">
        <v>65</v>
      </c>
      <c r="D46" s="100">
        <f>SEREALIA!B52*0.65</f>
        <v>161.20000000000002</v>
      </c>
      <c r="E46" s="100">
        <f>SEREALIA!C52*0.65</f>
        <v>5.2</v>
      </c>
      <c r="F46" s="100">
        <f>SEREALIA!D52*0.65</f>
        <v>0.78</v>
      </c>
      <c r="G46" s="100">
        <f>SEREALIA!E52*0.65</f>
        <v>32.5</v>
      </c>
      <c r="H46" s="100">
        <f>SEREALIA!F52*0.65</f>
        <v>5.915</v>
      </c>
      <c r="I46" s="100">
        <f>SEREALIA!G52*0.65</f>
        <v>6.5</v>
      </c>
      <c r="J46" s="100">
        <f>SEREALIA!H52*0.65</f>
        <v>61.75</v>
      </c>
      <c r="K46" s="100">
        <f>SEREALIA!I52*0.65</f>
        <v>0.97500000000000009</v>
      </c>
      <c r="L46" s="100">
        <f>SEREALIA!J52*0.65</f>
        <v>344.5</v>
      </c>
      <c r="M46" s="100">
        <f>SEREALIA!K52*0.65</f>
        <v>59.15</v>
      </c>
      <c r="N46" s="100">
        <f>SEREALIA!L52*0.65</f>
        <v>9.7500000000000003E-2</v>
      </c>
      <c r="O46" s="100">
        <f>SEREALIA!M52*0.65</f>
        <v>0.58500000000000008</v>
      </c>
      <c r="P46" s="100">
        <f>SEREALIA!N52*0.65</f>
        <v>0</v>
      </c>
      <c r="Q46" s="100">
        <f>SEREALIA!O52*0.65</f>
        <v>0</v>
      </c>
      <c r="R46" s="100">
        <f>SEREALIA!P52*0.65</f>
        <v>0</v>
      </c>
      <c r="S46" s="100">
        <f>SEREALIA!Q52*0.65</f>
        <v>6.5000000000000002E-2</v>
      </c>
      <c r="T46" s="100">
        <f>SEREALIA!R52*0.65</f>
        <v>0.1885</v>
      </c>
      <c r="U46" s="100">
        <f>SEREALIA!S52*0.65</f>
        <v>1.56</v>
      </c>
      <c r="V46" s="100">
        <f>SEREALIA!T52*0.65</f>
        <v>0</v>
      </c>
    </row>
    <row r="47" spans="1:22" ht="17.25" thickTop="1" thickBot="1" x14ac:dyDescent="0.25">
      <c r="A47" s="121"/>
      <c r="B47" s="91" t="s">
        <v>1314</v>
      </c>
      <c r="C47" s="91">
        <v>40</v>
      </c>
      <c r="D47" s="91">
        <f>SUSU!B22*0.4</f>
        <v>14.4</v>
      </c>
      <c r="E47" s="91">
        <f>SUSU!C22*0.4</f>
        <v>1.4000000000000001</v>
      </c>
      <c r="F47" s="91">
        <f>SUSU!D22*0.4</f>
        <v>4.0000000000000008E-2</v>
      </c>
      <c r="G47" s="91">
        <f>SUSU!E22*0.4</f>
        <v>2.04</v>
      </c>
      <c r="H47" s="91">
        <f>SUSU!F22*0.4</f>
        <v>0</v>
      </c>
      <c r="I47" s="91">
        <f>SUSU!G22*0.4</f>
        <v>49.2</v>
      </c>
      <c r="J47" s="91">
        <f>SUSU!H22*0.4</f>
        <v>38.800000000000004</v>
      </c>
      <c r="K47" s="91">
        <f>SUSU!I22*0.4</f>
        <v>4.0000000000000008E-2</v>
      </c>
      <c r="L47" s="91">
        <f>SUSU!J22*0.4</f>
        <v>15.200000000000001</v>
      </c>
      <c r="M47" s="91">
        <f>SUSU!K22*0.4</f>
        <v>0</v>
      </c>
      <c r="N47" s="91">
        <f>SUSU!L22*0.4</f>
        <v>0</v>
      </c>
      <c r="O47" s="91">
        <f>SUSU!M22*0.4</f>
        <v>0</v>
      </c>
      <c r="P47" s="91">
        <f>SUSU!N22*0.4</f>
        <v>0</v>
      </c>
      <c r="Q47" s="91">
        <f>SUSU!O22*0.4</f>
        <v>0</v>
      </c>
      <c r="R47" s="91">
        <f>SUSU!P22*0.4</f>
        <v>0</v>
      </c>
      <c r="S47" s="91">
        <f>SUSU!Q22*0.4</f>
        <v>1.6E-2</v>
      </c>
      <c r="T47" s="91">
        <f>SUSU!R22*0.4</f>
        <v>0</v>
      </c>
      <c r="U47" s="91">
        <f>SUSU!S22*0.4</f>
        <v>0</v>
      </c>
      <c r="V47" s="91">
        <f>SUSU!T22*0.4</f>
        <v>0.4</v>
      </c>
    </row>
    <row r="48" spans="1:22" ht="16.5" thickBot="1" x14ac:dyDescent="0.25">
      <c r="A48" s="121"/>
      <c r="B48" s="92" t="s">
        <v>1315</v>
      </c>
      <c r="C48" s="92">
        <v>10</v>
      </c>
      <c r="D48" s="92">
        <f>SEREALIA!B47*0.1</f>
        <v>34.1</v>
      </c>
      <c r="E48" s="92">
        <f>SEREALIA!C47*0.1</f>
        <v>0.03</v>
      </c>
      <c r="F48" s="92">
        <f>SEREALIA!D47*0.1</f>
        <v>0</v>
      </c>
      <c r="G48" s="92">
        <f>SEREALIA!E47*0.1</f>
        <v>8.5</v>
      </c>
      <c r="H48" s="92">
        <f>SEREALIA!F47*0.1</f>
        <v>0.70000000000000007</v>
      </c>
      <c r="I48" s="92">
        <f>SEREALIA!G47*0.1</f>
        <v>2</v>
      </c>
      <c r="J48" s="92">
        <f>SEREALIA!H47*0.1</f>
        <v>3</v>
      </c>
      <c r="K48" s="92">
        <f>SEREALIA!I47*0.1</f>
        <v>0.15000000000000002</v>
      </c>
      <c r="L48" s="92">
        <f>SEREALIA!J47*0.1</f>
        <v>0.60000000000000009</v>
      </c>
      <c r="M48" s="92">
        <f>SEREALIA!K47*0.1</f>
        <v>0.9</v>
      </c>
      <c r="N48" s="92">
        <f>SEREALIA!L47*0.1</f>
        <v>2.2000000000000002E-2</v>
      </c>
      <c r="O48" s="92">
        <f>SEREALIA!M47*0.1</f>
        <v>0.16000000000000003</v>
      </c>
      <c r="P48" s="92">
        <f>SEREALIA!N47*0.1</f>
        <v>0</v>
      </c>
      <c r="Q48" s="92">
        <f>SEREALIA!O47*0.1</f>
        <v>0</v>
      </c>
      <c r="R48" s="92">
        <f>SEREALIA!P47*0.1</f>
        <v>0</v>
      </c>
      <c r="S48" s="92">
        <f>SEREALIA!Q47*0.1</f>
        <v>0</v>
      </c>
      <c r="T48" s="92">
        <f>SEREALIA!R47*0.1</f>
        <v>8.9999999999999993E-3</v>
      </c>
      <c r="U48" s="92">
        <f>SEREALIA!S47*0.1</f>
        <v>0.13</v>
      </c>
      <c r="V48" s="92">
        <f>SEREALIA!T47*0.1</f>
        <v>0</v>
      </c>
    </row>
    <row r="49" spans="1:22" ht="16.5" thickBot="1" x14ac:dyDescent="0.25">
      <c r="A49" s="119"/>
      <c r="B49" s="91" t="s">
        <v>1316</v>
      </c>
      <c r="C49" s="91">
        <v>15</v>
      </c>
      <c r="D49" s="91">
        <f>SUSU!B15*0.15</f>
        <v>48.9</v>
      </c>
      <c r="E49" s="91">
        <f>SUSU!C15*0.15</f>
        <v>3.42</v>
      </c>
      <c r="F49" s="91">
        <f>SUSU!D15*0.15</f>
        <v>3.0449999999999999</v>
      </c>
      <c r="G49" s="91">
        <f>SUSU!E15*0.15</f>
        <v>1.9649999999999999</v>
      </c>
      <c r="H49" s="91">
        <f>SUSU!F15*0.15</f>
        <v>0</v>
      </c>
      <c r="I49" s="91">
        <f>SUSU!G15*0.15</f>
        <v>116.55</v>
      </c>
      <c r="J49" s="91">
        <f>SUSU!H15*0.15</f>
        <v>50.699999999999996</v>
      </c>
      <c r="K49" s="91">
        <f>SUSU!I15*0.15</f>
        <v>0.22499999999999998</v>
      </c>
      <c r="L49" s="91">
        <f>SUSU!J15*0.15</f>
        <v>211.5</v>
      </c>
      <c r="M49" s="91">
        <f>SUSU!K15*0.15</f>
        <v>12.404999999999999</v>
      </c>
      <c r="N49" s="91">
        <f>SUSU!L15*0.15</f>
        <v>4.4999999999999997E-3</v>
      </c>
      <c r="O49" s="91">
        <f>SUSU!M15*0.15</f>
        <v>0.46499999999999997</v>
      </c>
      <c r="P49" s="91">
        <f>SUSU!N15*0.15</f>
        <v>34.049999999999997</v>
      </c>
      <c r="Q49" s="91">
        <f>SUSU!O15*0.15</f>
        <v>19.2</v>
      </c>
      <c r="R49" s="91">
        <f>SUSU!P15*0.15</f>
        <v>0</v>
      </c>
      <c r="S49" s="91">
        <f>SUSU!Q15*0.15</f>
        <v>1.5E-3</v>
      </c>
      <c r="T49" s="91">
        <f>SUSU!R15*0.15</f>
        <v>5.5500000000000001E-2</v>
      </c>
      <c r="U49" s="91">
        <f>SUSU!S15*0.15</f>
        <v>1.4999999999999999E-2</v>
      </c>
      <c r="V49" s="91">
        <f>SUSU!T15*0.15</f>
        <v>0.15</v>
      </c>
    </row>
    <row r="50" spans="1:22" ht="16.5" thickBot="1" x14ac:dyDescent="0.25">
      <c r="A50" s="122" t="s">
        <v>1227</v>
      </c>
      <c r="B50" s="123"/>
      <c r="C50" s="124"/>
      <c r="D50" s="95">
        <f>SUM(D46:D49)</f>
        <v>258.60000000000002</v>
      </c>
      <c r="E50" s="95">
        <f t="shared" ref="E50:V50" si="5">SUM(E46:E49)</f>
        <v>10.050000000000001</v>
      </c>
      <c r="F50" s="95">
        <f t="shared" si="5"/>
        <v>3.8650000000000002</v>
      </c>
      <c r="G50" s="95">
        <f t="shared" si="5"/>
        <v>45.004999999999995</v>
      </c>
      <c r="H50" s="95">
        <f t="shared" si="5"/>
        <v>6.6150000000000002</v>
      </c>
      <c r="I50" s="95">
        <f t="shared" si="5"/>
        <v>174.25</v>
      </c>
      <c r="J50" s="95">
        <f t="shared" si="5"/>
        <v>154.25</v>
      </c>
      <c r="K50" s="95">
        <f t="shared" si="5"/>
        <v>1.3900000000000001</v>
      </c>
      <c r="L50" s="95">
        <f t="shared" si="5"/>
        <v>571.79999999999995</v>
      </c>
      <c r="M50" s="95">
        <f t="shared" si="5"/>
        <v>72.454999999999998</v>
      </c>
      <c r="N50" s="95">
        <f t="shared" si="5"/>
        <v>0.12400000000000001</v>
      </c>
      <c r="O50" s="95">
        <f t="shared" si="5"/>
        <v>1.21</v>
      </c>
      <c r="P50" s="95">
        <f t="shared" si="5"/>
        <v>34.049999999999997</v>
      </c>
      <c r="Q50" s="95">
        <f t="shared" si="5"/>
        <v>19.2</v>
      </c>
      <c r="R50" s="95">
        <f t="shared" si="5"/>
        <v>0</v>
      </c>
      <c r="S50" s="95">
        <f t="shared" si="5"/>
        <v>8.2500000000000004E-2</v>
      </c>
      <c r="T50" s="95">
        <f t="shared" si="5"/>
        <v>0.253</v>
      </c>
      <c r="U50" s="95">
        <f t="shared" si="5"/>
        <v>1.7049999999999998</v>
      </c>
      <c r="V50" s="95">
        <f t="shared" si="5"/>
        <v>0.55000000000000004</v>
      </c>
    </row>
    <row r="51" spans="1:22" ht="16.5" thickBot="1" x14ac:dyDescent="0.25">
      <c r="A51" s="115" t="s">
        <v>1234</v>
      </c>
      <c r="B51" s="116"/>
      <c r="C51" s="117"/>
      <c r="D51" s="94">
        <f>D50+D44+D36+D31+D19+D13</f>
        <v>2549.3500000000004</v>
      </c>
      <c r="E51" s="94">
        <f t="shared" ref="E51:V51" si="6">E50+E44+E36+E31+E19+E13</f>
        <v>145.60000000000002</v>
      </c>
      <c r="F51" s="94">
        <f t="shared" si="6"/>
        <v>39.890000000000008</v>
      </c>
      <c r="G51" s="94">
        <f t="shared" si="6"/>
        <v>415.03499999999997</v>
      </c>
      <c r="H51" s="94">
        <f t="shared" si="6"/>
        <v>39.619999999999997</v>
      </c>
      <c r="I51" s="94">
        <f t="shared" si="6"/>
        <v>1912.9</v>
      </c>
      <c r="J51" s="94">
        <f t="shared" si="6"/>
        <v>2687.8</v>
      </c>
      <c r="K51" s="94">
        <f t="shared" si="6"/>
        <v>32.524999999999999</v>
      </c>
      <c r="L51" s="94">
        <f t="shared" si="6"/>
        <v>2162.8499999999995</v>
      </c>
      <c r="M51" s="94">
        <f t="shared" si="6"/>
        <v>3950.5949999999998</v>
      </c>
      <c r="N51" s="94">
        <f t="shared" si="6"/>
        <v>195.35300000000001</v>
      </c>
      <c r="O51" s="94">
        <f t="shared" si="6"/>
        <v>14.375000000000002</v>
      </c>
      <c r="P51" s="94">
        <f t="shared" si="6"/>
        <v>353.05000000000007</v>
      </c>
      <c r="Q51" s="94">
        <f t="shared" si="6"/>
        <v>6412</v>
      </c>
      <c r="R51" s="94">
        <f t="shared" si="6"/>
        <v>13808.7</v>
      </c>
      <c r="S51" s="94">
        <f t="shared" si="6"/>
        <v>2.0265000000000004</v>
      </c>
      <c r="T51" s="94">
        <f t="shared" si="6"/>
        <v>2.6465000000000005</v>
      </c>
      <c r="U51" s="94">
        <f t="shared" si="6"/>
        <v>25.240000000000002</v>
      </c>
      <c r="V51" s="94">
        <f t="shared" si="6"/>
        <v>169.89999999999998</v>
      </c>
    </row>
    <row r="57" spans="1:22" x14ac:dyDescent="0.2">
      <c r="A57" s="88"/>
    </row>
  </sheetData>
  <mergeCells count="22">
    <mergeCell ref="A51:C51"/>
    <mergeCell ref="A39:A40"/>
    <mergeCell ref="A41:A42"/>
    <mergeCell ref="A44:C44"/>
    <mergeCell ref="A46:A49"/>
    <mergeCell ref="A50:C50"/>
    <mergeCell ref="A45:V45"/>
    <mergeCell ref="A37:V37"/>
    <mergeCell ref="A32:V32"/>
    <mergeCell ref="A20:V20"/>
    <mergeCell ref="A14:V14"/>
    <mergeCell ref="A4:V4"/>
    <mergeCell ref="A13:C13"/>
    <mergeCell ref="A6:A7"/>
    <mergeCell ref="A8:A11"/>
    <mergeCell ref="A15:A18"/>
    <mergeCell ref="A19:C19"/>
    <mergeCell ref="A25:A26"/>
    <mergeCell ref="A27:A30"/>
    <mergeCell ref="A31:C31"/>
    <mergeCell ref="A33:A35"/>
    <mergeCell ref="A36:C36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4"/>
  <sheetViews>
    <sheetView tabSelected="1" topLeftCell="A113" workbookViewId="0">
      <selection activeCell="B135" sqref="B135"/>
    </sheetView>
  </sheetViews>
  <sheetFormatPr defaultRowHeight="12.75" x14ac:dyDescent="0.2"/>
  <cols>
    <col min="1" max="1" width="19.83203125" customWidth="1"/>
    <col min="2" max="2" width="6.1640625" customWidth="1"/>
    <col min="3" max="3" width="6.33203125" customWidth="1"/>
    <col min="4" max="4" width="6.6640625" customWidth="1"/>
    <col min="5" max="6" width="6.33203125" customWidth="1"/>
    <col min="7" max="7" width="6.6640625" customWidth="1"/>
    <col min="8" max="8" width="6.1640625" customWidth="1"/>
    <col min="9" max="10" width="6.33203125" customWidth="1"/>
    <col min="11" max="12" width="7.1640625" customWidth="1"/>
    <col min="13" max="13" width="6.6640625" customWidth="1"/>
    <col min="14" max="14" width="4.83203125" customWidth="1"/>
    <col min="15" max="15" width="5.6640625" customWidth="1"/>
    <col min="16" max="16" width="8.1640625" customWidth="1"/>
    <col min="17" max="18" width="6.33203125" customWidth="1"/>
    <col min="19" max="19" width="6.6640625" customWidth="1"/>
    <col min="20" max="20" width="4.83203125" customWidth="1"/>
    <col min="21" max="21" width="6" customWidth="1"/>
    <col min="22" max="22" width="5.33203125" customWidth="1"/>
  </cols>
  <sheetData>
    <row r="1" spans="1:22" ht="18" customHeight="1" x14ac:dyDescent="0.2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6" t="s">
        <v>24</v>
      </c>
      <c r="P4" s="3" t="s">
        <v>24</v>
      </c>
      <c r="Q4" s="3" t="s">
        <v>23</v>
      </c>
      <c r="R4" s="3" t="s">
        <v>23</v>
      </c>
      <c r="S4" s="2" t="s">
        <v>23</v>
      </c>
      <c r="T4" s="5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">
      <c r="A6" s="7" t="s">
        <v>276</v>
      </c>
      <c r="B6" s="11">
        <v>330</v>
      </c>
      <c r="C6" s="8">
        <v>23.8</v>
      </c>
      <c r="D6" s="8">
        <v>1.4</v>
      </c>
      <c r="E6" s="8">
        <v>60.2</v>
      </c>
      <c r="F6" s="29">
        <v>17.399999999999999</v>
      </c>
      <c r="G6" s="11">
        <v>57</v>
      </c>
      <c r="H6" s="11">
        <v>388</v>
      </c>
      <c r="I6" s="18">
        <v>4.7</v>
      </c>
      <c r="J6" s="31">
        <v>24</v>
      </c>
      <c r="K6" s="27">
        <v>874.3</v>
      </c>
      <c r="L6" s="23">
        <v>0.85</v>
      </c>
      <c r="M6" s="29">
        <v>3.4</v>
      </c>
      <c r="N6" s="28"/>
      <c r="O6" s="31">
        <v>40</v>
      </c>
      <c r="P6" s="18">
        <v>140</v>
      </c>
      <c r="Q6" s="21">
        <v>0.77</v>
      </c>
      <c r="R6" s="17">
        <v>0.21</v>
      </c>
      <c r="S6" s="29">
        <v>1.5</v>
      </c>
      <c r="T6" s="12">
        <v>2</v>
      </c>
      <c r="U6" s="9">
        <v>100</v>
      </c>
    </row>
    <row r="7" spans="1:22" ht="15.6" customHeight="1" x14ac:dyDescent="0.2">
      <c r="A7" s="7" t="s">
        <v>277</v>
      </c>
      <c r="B7" s="11">
        <v>341</v>
      </c>
      <c r="C7" s="8">
        <v>30.4</v>
      </c>
      <c r="D7" s="8">
        <v>3.2</v>
      </c>
      <c r="E7" s="8">
        <v>51.3</v>
      </c>
      <c r="F7" s="8">
        <v>4.5</v>
      </c>
      <c r="G7" s="11">
        <v>178</v>
      </c>
      <c r="H7" s="11">
        <v>521</v>
      </c>
      <c r="I7" s="18">
        <v>6.8</v>
      </c>
      <c r="J7" s="31">
        <v>13</v>
      </c>
      <c r="K7" s="38">
        <v>1768</v>
      </c>
      <c r="L7" s="23">
        <v>0.82</v>
      </c>
      <c r="M7" s="29">
        <v>3.1</v>
      </c>
      <c r="N7" s="28"/>
      <c r="O7" s="28"/>
      <c r="P7" s="18">
        <v>87</v>
      </c>
      <c r="Q7" s="21">
        <v>0.23</v>
      </c>
      <c r="R7" s="17">
        <v>0.33</v>
      </c>
      <c r="S7" s="29">
        <v>2.8</v>
      </c>
      <c r="T7" s="28"/>
      <c r="U7" s="9">
        <v>80</v>
      </c>
    </row>
    <row r="8" spans="1:22" ht="24" customHeight="1" x14ac:dyDescent="0.2">
      <c r="A8" s="19" t="s">
        <v>278</v>
      </c>
      <c r="B8" s="11">
        <v>400</v>
      </c>
      <c r="C8" s="8">
        <v>34.4</v>
      </c>
      <c r="D8" s="8">
        <v>16.899999999999999</v>
      </c>
      <c r="E8" s="8">
        <v>34.1</v>
      </c>
      <c r="F8" s="8">
        <v>10.7</v>
      </c>
      <c r="G8" s="11">
        <v>468</v>
      </c>
      <c r="H8" s="11">
        <v>182</v>
      </c>
      <c r="I8" s="18">
        <v>6.8</v>
      </c>
      <c r="J8" s="31">
        <v>37</v>
      </c>
      <c r="K8" s="27">
        <v>955</v>
      </c>
      <c r="L8" s="23">
        <v>2.82</v>
      </c>
      <c r="M8" s="29">
        <v>2</v>
      </c>
      <c r="N8" s="25"/>
      <c r="O8" s="25"/>
      <c r="P8" s="25"/>
      <c r="Q8" s="21">
        <v>0.3</v>
      </c>
      <c r="R8" s="17">
        <v>0.44</v>
      </c>
      <c r="S8" s="29">
        <v>3</v>
      </c>
      <c r="T8" s="25"/>
      <c r="U8" s="9">
        <v>100</v>
      </c>
    </row>
    <row r="9" spans="1:22" ht="15.6" customHeight="1" x14ac:dyDescent="0.2">
      <c r="A9" s="7" t="s">
        <v>279</v>
      </c>
      <c r="B9" s="11">
        <v>118</v>
      </c>
      <c r="C9" s="8">
        <v>4.4000000000000004</v>
      </c>
      <c r="D9" s="8">
        <v>1.5</v>
      </c>
      <c r="E9" s="8">
        <v>21.6</v>
      </c>
      <c r="F9" s="28"/>
      <c r="G9" s="11">
        <v>50</v>
      </c>
      <c r="H9" s="11">
        <v>50</v>
      </c>
      <c r="I9" s="18">
        <v>1.7</v>
      </c>
      <c r="J9" s="11">
        <v>10</v>
      </c>
      <c r="K9" s="18">
        <v>40</v>
      </c>
      <c r="L9" s="15">
        <v>0.3</v>
      </c>
      <c r="M9" s="8">
        <v>1</v>
      </c>
      <c r="N9" s="28"/>
      <c r="O9" s="28"/>
      <c r="P9" s="28"/>
      <c r="Q9" s="21">
        <v>0.43</v>
      </c>
      <c r="R9" s="28"/>
      <c r="S9" s="28"/>
      <c r="T9" s="28"/>
      <c r="U9" s="28"/>
    </row>
    <row r="10" spans="1:22" ht="15.6" customHeight="1" x14ac:dyDescent="0.2">
      <c r="A10" s="7" t="s">
        <v>280</v>
      </c>
      <c r="B10" s="11">
        <v>370</v>
      </c>
      <c r="C10" s="8">
        <v>16</v>
      </c>
      <c r="D10" s="8">
        <v>6</v>
      </c>
      <c r="E10" s="8">
        <v>65</v>
      </c>
      <c r="F10" s="29">
        <v>26.3</v>
      </c>
      <c r="G10" s="11">
        <v>85</v>
      </c>
      <c r="H10" s="11">
        <v>264</v>
      </c>
      <c r="I10" s="18">
        <v>4.2</v>
      </c>
      <c r="J10" s="31">
        <v>44</v>
      </c>
      <c r="K10" s="27">
        <v>868.8</v>
      </c>
      <c r="L10" s="23">
        <v>1.48</v>
      </c>
      <c r="M10" s="29">
        <v>2.7</v>
      </c>
      <c r="N10" s="9">
        <v>0</v>
      </c>
      <c r="O10" s="28"/>
      <c r="P10" s="28"/>
      <c r="Q10" s="21">
        <v>0.18</v>
      </c>
      <c r="R10" s="17">
        <v>0.26</v>
      </c>
      <c r="S10" s="8">
        <v>6.2</v>
      </c>
      <c r="T10" s="12">
        <v>0</v>
      </c>
      <c r="U10" s="9">
        <v>100</v>
      </c>
    </row>
    <row r="11" spans="1:22" ht="15.6" customHeight="1" x14ac:dyDescent="0.2">
      <c r="A11" s="7" t="s">
        <v>281</v>
      </c>
      <c r="B11" s="11">
        <v>165</v>
      </c>
      <c r="C11" s="8">
        <v>7.7</v>
      </c>
      <c r="D11" s="8">
        <v>3.1</v>
      </c>
      <c r="E11" s="8">
        <v>27.4</v>
      </c>
      <c r="F11" s="8">
        <v>2.5</v>
      </c>
      <c r="G11" s="11">
        <v>96</v>
      </c>
      <c r="H11" s="11">
        <v>126</v>
      </c>
      <c r="I11" s="18">
        <v>5.3</v>
      </c>
      <c r="J11" s="31">
        <v>6</v>
      </c>
      <c r="K11" s="27">
        <v>537</v>
      </c>
      <c r="L11" s="23">
        <v>0.41</v>
      </c>
      <c r="M11" s="29">
        <v>1.2</v>
      </c>
      <c r="N11" s="28"/>
      <c r="O11" s="31">
        <v>29</v>
      </c>
      <c r="P11" s="28"/>
      <c r="Q11" s="17">
        <v>0.32</v>
      </c>
      <c r="R11" s="17">
        <v>0.35</v>
      </c>
      <c r="S11" s="29">
        <v>2.7</v>
      </c>
      <c r="T11" s="28"/>
      <c r="U11" s="9">
        <v>100</v>
      </c>
    </row>
    <row r="12" spans="1:22" ht="24" customHeight="1" x14ac:dyDescent="0.2">
      <c r="A12" s="19" t="s">
        <v>282</v>
      </c>
      <c r="B12" s="11">
        <v>331</v>
      </c>
      <c r="C12" s="8">
        <v>25</v>
      </c>
      <c r="D12" s="8">
        <v>1</v>
      </c>
      <c r="E12" s="8">
        <v>58</v>
      </c>
      <c r="F12" s="29">
        <v>23.6</v>
      </c>
      <c r="G12" s="11">
        <v>80</v>
      </c>
      <c r="H12" s="11">
        <v>400</v>
      </c>
      <c r="I12" s="18">
        <v>5</v>
      </c>
      <c r="J12" s="31">
        <v>12</v>
      </c>
      <c r="K12" s="38">
        <v>1322.4</v>
      </c>
      <c r="L12" s="23">
        <v>0.68</v>
      </c>
      <c r="M12" s="29">
        <v>2.7</v>
      </c>
      <c r="N12" s="9">
        <v>0</v>
      </c>
      <c r="O12" s="25"/>
      <c r="P12" s="25"/>
      <c r="Q12" s="21">
        <v>0.3</v>
      </c>
      <c r="R12" s="17">
        <v>0.75</v>
      </c>
      <c r="S12" s="29">
        <v>2.2999999999999998</v>
      </c>
      <c r="T12" s="25"/>
      <c r="U12" s="9">
        <v>95</v>
      </c>
    </row>
    <row r="13" spans="1:22" ht="15.6" customHeight="1" x14ac:dyDescent="0.2">
      <c r="A13" s="7" t="s">
        <v>283</v>
      </c>
      <c r="B13" s="11">
        <v>129</v>
      </c>
      <c r="C13" s="8">
        <v>12.4</v>
      </c>
      <c r="D13" s="8">
        <v>0.7</v>
      </c>
      <c r="E13" s="8">
        <v>18.3</v>
      </c>
      <c r="F13" s="8">
        <v>28.6</v>
      </c>
      <c r="G13" s="11">
        <v>40</v>
      </c>
      <c r="H13" s="11">
        <v>130</v>
      </c>
      <c r="I13" s="18">
        <v>2.2999999999999998</v>
      </c>
      <c r="J13" s="11">
        <v>4</v>
      </c>
      <c r="K13" s="18">
        <v>310</v>
      </c>
      <c r="L13" s="15">
        <v>0.3</v>
      </c>
      <c r="M13" s="8">
        <v>2.1</v>
      </c>
      <c r="N13" s="28"/>
      <c r="O13" s="39">
        <v>212</v>
      </c>
      <c r="P13" s="28"/>
      <c r="Q13" s="21">
        <v>0.28999999999999998</v>
      </c>
      <c r="R13" s="21">
        <v>0.05</v>
      </c>
      <c r="S13" s="29">
        <v>2.7</v>
      </c>
      <c r="T13" s="28"/>
      <c r="U13" s="9">
        <v>45</v>
      </c>
    </row>
    <row r="14" spans="1:22" ht="15.6" customHeight="1" x14ac:dyDescent="0.2">
      <c r="A14" s="7" t="s">
        <v>284</v>
      </c>
      <c r="B14" s="11">
        <v>336</v>
      </c>
      <c r="C14" s="8">
        <v>23.1</v>
      </c>
      <c r="D14" s="8">
        <v>1.7</v>
      </c>
      <c r="E14" s="8">
        <v>59.5</v>
      </c>
      <c r="F14" s="28"/>
      <c r="G14" s="11">
        <v>80</v>
      </c>
      <c r="H14" s="11">
        <v>400</v>
      </c>
      <c r="I14" s="18">
        <v>5</v>
      </c>
      <c r="J14" s="28"/>
      <c r="K14" s="28"/>
      <c r="L14" s="28"/>
      <c r="M14" s="28"/>
      <c r="N14" s="9">
        <v>0</v>
      </c>
      <c r="O14" s="28"/>
      <c r="P14" s="28"/>
      <c r="Q14" s="21">
        <v>0.6</v>
      </c>
      <c r="R14" s="28"/>
      <c r="S14" s="28"/>
      <c r="T14" s="12">
        <v>0</v>
      </c>
      <c r="U14" s="9">
        <v>95</v>
      </c>
    </row>
    <row r="15" spans="1:22" ht="24" customHeight="1" x14ac:dyDescent="0.2">
      <c r="A15" s="19" t="s">
        <v>285</v>
      </c>
      <c r="B15" s="11">
        <v>316</v>
      </c>
      <c r="C15" s="8">
        <v>20.7</v>
      </c>
      <c r="D15" s="8">
        <v>1</v>
      </c>
      <c r="E15" s="8">
        <v>58</v>
      </c>
      <c r="F15" s="8">
        <v>4.5999999999999996</v>
      </c>
      <c r="G15" s="11">
        <v>146</v>
      </c>
      <c r="H15" s="11">
        <v>445</v>
      </c>
      <c r="I15" s="18">
        <v>4.7</v>
      </c>
      <c r="J15" s="31">
        <v>16</v>
      </c>
      <c r="K15" s="38">
        <v>1306.2</v>
      </c>
      <c r="L15" s="23">
        <v>0.99</v>
      </c>
      <c r="M15" s="29">
        <v>2.7</v>
      </c>
      <c r="N15" s="25"/>
      <c r="O15" s="31">
        <v>19</v>
      </c>
      <c r="P15" s="25"/>
      <c r="Q15" s="21">
        <v>0.3</v>
      </c>
      <c r="R15" s="17">
        <v>0.19</v>
      </c>
      <c r="S15" s="29">
        <v>2.4</v>
      </c>
      <c r="T15" s="25"/>
      <c r="U15" s="9">
        <v>100</v>
      </c>
    </row>
    <row r="16" spans="1:22" ht="24" customHeight="1" x14ac:dyDescent="0.2">
      <c r="A16" s="19" t="s">
        <v>286</v>
      </c>
      <c r="B16" s="11">
        <v>114</v>
      </c>
      <c r="C16" s="8">
        <v>7</v>
      </c>
      <c r="D16" s="8">
        <v>0.6</v>
      </c>
      <c r="E16" s="8">
        <v>20.8</v>
      </c>
      <c r="F16" s="29">
        <v>4.4000000000000004</v>
      </c>
      <c r="G16" s="11">
        <v>3</v>
      </c>
      <c r="H16" s="11">
        <v>122</v>
      </c>
      <c r="I16" s="18">
        <v>1.5</v>
      </c>
      <c r="J16" s="31">
        <v>4</v>
      </c>
      <c r="K16" s="27">
        <v>480.5</v>
      </c>
      <c r="L16" s="23">
        <v>0.12</v>
      </c>
      <c r="M16" s="29">
        <v>0.9</v>
      </c>
      <c r="N16" s="25"/>
      <c r="O16" s="25"/>
      <c r="P16" s="18">
        <v>70</v>
      </c>
      <c r="Q16" s="21">
        <v>0.37</v>
      </c>
      <c r="R16" s="17">
        <v>7.0000000000000007E-2</v>
      </c>
      <c r="S16" s="29">
        <v>0.8</v>
      </c>
      <c r="T16" s="12">
        <v>43</v>
      </c>
      <c r="U16" s="9">
        <v>100</v>
      </c>
    </row>
    <row r="17" spans="1:21" ht="24" customHeight="1" x14ac:dyDescent="0.2">
      <c r="A17" s="19" t="s">
        <v>287</v>
      </c>
      <c r="B17" s="11">
        <v>350</v>
      </c>
      <c r="C17" s="8">
        <v>17.100000000000001</v>
      </c>
      <c r="D17" s="8">
        <v>1.8</v>
      </c>
      <c r="E17" s="8">
        <v>70.7</v>
      </c>
      <c r="F17" s="8">
        <v>5.7</v>
      </c>
      <c r="G17" s="11">
        <v>94</v>
      </c>
      <c r="H17" s="11">
        <v>315</v>
      </c>
      <c r="I17" s="18">
        <v>4.9000000000000004</v>
      </c>
      <c r="J17" s="31">
        <v>46</v>
      </c>
      <c r="K17" s="27">
        <v>893.9</v>
      </c>
      <c r="L17" s="23">
        <v>1.52</v>
      </c>
      <c r="M17" s="29">
        <v>3.1</v>
      </c>
      <c r="N17" s="25"/>
      <c r="O17" s="40">
        <v>171</v>
      </c>
      <c r="P17" s="18">
        <v>235</v>
      </c>
      <c r="Q17" s="21">
        <v>0.4</v>
      </c>
      <c r="R17" s="17">
        <v>0.27</v>
      </c>
      <c r="S17" s="29">
        <v>2.6</v>
      </c>
      <c r="T17" s="12">
        <v>11</v>
      </c>
      <c r="U17" s="9">
        <v>100</v>
      </c>
    </row>
    <row r="18" spans="1:21" ht="24" customHeight="1" x14ac:dyDescent="0.2">
      <c r="A18" s="19" t="s">
        <v>288</v>
      </c>
      <c r="B18" s="11">
        <v>339</v>
      </c>
      <c r="C18" s="8">
        <v>20.8</v>
      </c>
      <c r="D18" s="8">
        <v>2.1</v>
      </c>
      <c r="E18" s="8">
        <v>64.599999999999994</v>
      </c>
      <c r="F18" s="8">
        <v>7.4</v>
      </c>
      <c r="G18" s="11">
        <v>122</v>
      </c>
      <c r="H18" s="11">
        <v>136</v>
      </c>
      <c r="I18" s="18">
        <v>4.9000000000000004</v>
      </c>
      <c r="J18" s="31">
        <v>45</v>
      </c>
      <c r="K18" s="27">
        <v>880.4</v>
      </c>
      <c r="L18" s="23">
        <v>1.5</v>
      </c>
      <c r="M18" s="29">
        <v>3.1</v>
      </c>
      <c r="N18" s="25"/>
      <c r="O18" s="40">
        <v>168</v>
      </c>
      <c r="P18" s="18">
        <v>321</v>
      </c>
      <c r="Q18" s="21">
        <v>0.45</v>
      </c>
      <c r="R18" s="17">
        <v>0.27</v>
      </c>
      <c r="S18" s="29">
        <v>2.6</v>
      </c>
      <c r="T18" s="25"/>
      <c r="U18" s="9">
        <v>100</v>
      </c>
    </row>
    <row r="19" spans="1:21" ht="15.6" customHeight="1" x14ac:dyDescent="0.2">
      <c r="A19" s="7" t="s">
        <v>289</v>
      </c>
      <c r="B19" s="11">
        <v>323</v>
      </c>
      <c r="C19" s="8">
        <v>22.9</v>
      </c>
      <c r="D19" s="8">
        <v>1.5</v>
      </c>
      <c r="E19" s="8">
        <v>56.8</v>
      </c>
      <c r="F19" s="8">
        <v>7.5</v>
      </c>
      <c r="G19" s="11">
        <v>223</v>
      </c>
      <c r="H19" s="11">
        <v>319</v>
      </c>
      <c r="I19" s="18">
        <v>7.5</v>
      </c>
      <c r="J19" s="31">
        <v>42</v>
      </c>
      <c r="K19" s="27">
        <v>815.7</v>
      </c>
      <c r="L19" s="23">
        <v>1.9</v>
      </c>
      <c r="M19" s="29">
        <v>2.9</v>
      </c>
      <c r="N19" s="28"/>
      <c r="O19" s="40">
        <v>156</v>
      </c>
      <c r="P19" s="18">
        <v>223</v>
      </c>
      <c r="Q19" s="21">
        <v>0.46</v>
      </c>
      <c r="R19" s="21">
        <v>0.15</v>
      </c>
      <c r="S19" s="8">
        <v>1.5</v>
      </c>
      <c r="T19" s="12">
        <v>10</v>
      </c>
      <c r="U19" s="9">
        <v>100</v>
      </c>
    </row>
    <row r="20" spans="1:21" ht="15.6" customHeight="1" x14ac:dyDescent="0.2">
      <c r="A20" s="7" t="s">
        <v>290</v>
      </c>
      <c r="B20" s="11">
        <v>346</v>
      </c>
      <c r="C20" s="8">
        <v>16.600000000000001</v>
      </c>
      <c r="D20" s="8">
        <v>1.7</v>
      </c>
      <c r="E20" s="8">
        <v>66.099999999999994</v>
      </c>
      <c r="F20" s="8">
        <v>22.8</v>
      </c>
      <c r="G20" s="11">
        <v>70</v>
      </c>
      <c r="H20" s="11">
        <v>300</v>
      </c>
      <c r="I20" s="18">
        <v>4.7</v>
      </c>
      <c r="J20" s="11">
        <v>3</v>
      </c>
      <c r="K20" s="18">
        <v>0</v>
      </c>
      <c r="L20" s="15">
        <v>0.9</v>
      </c>
      <c r="M20" s="8">
        <v>3.5</v>
      </c>
      <c r="N20" s="28"/>
      <c r="O20" s="31">
        <v>28</v>
      </c>
      <c r="P20" s="28"/>
      <c r="Q20" s="21">
        <v>0.16</v>
      </c>
      <c r="R20" s="21">
        <v>0.1</v>
      </c>
      <c r="S20" s="29">
        <v>2.1</v>
      </c>
      <c r="T20" s="28"/>
      <c r="U20" s="9">
        <v>100</v>
      </c>
    </row>
    <row r="21" spans="1:21" ht="15.6" customHeight="1" x14ac:dyDescent="0.2">
      <c r="A21" s="7" t="s">
        <v>291</v>
      </c>
      <c r="B21" s="11">
        <v>98</v>
      </c>
      <c r="C21" s="8">
        <v>6.7</v>
      </c>
      <c r="D21" s="8">
        <v>0.4</v>
      </c>
      <c r="E21" s="8">
        <v>17.7</v>
      </c>
      <c r="F21" s="29">
        <v>6.2</v>
      </c>
      <c r="G21" s="11">
        <v>22</v>
      </c>
      <c r="H21" s="11">
        <v>122</v>
      </c>
      <c r="I21" s="18">
        <v>1.9</v>
      </c>
      <c r="J21" s="31">
        <v>6</v>
      </c>
      <c r="K21" s="27">
        <v>296.60000000000002</v>
      </c>
      <c r="L21" s="23">
        <v>0.21</v>
      </c>
      <c r="M21" s="29">
        <v>1.5</v>
      </c>
      <c r="N21" s="28"/>
      <c r="O21" s="28"/>
      <c r="P21" s="18">
        <v>680</v>
      </c>
      <c r="Q21" s="21">
        <v>0.34</v>
      </c>
      <c r="R21" s="17">
        <v>0.16</v>
      </c>
      <c r="S21" s="29">
        <v>2.5</v>
      </c>
      <c r="T21" s="12">
        <v>26</v>
      </c>
      <c r="U21" s="9">
        <v>45</v>
      </c>
    </row>
    <row r="22" spans="1:21" ht="15.6" customHeight="1" x14ac:dyDescent="0.2">
      <c r="A22" s="7" t="s">
        <v>292</v>
      </c>
      <c r="B22" s="11">
        <v>381</v>
      </c>
      <c r="C22" s="8">
        <v>40.4</v>
      </c>
      <c r="D22" s="8">
        <v>16.7</v>
      </c>
      <c r="E22" s="8">
        <v>24.9</v>
      </c>
      <c r="F22" s="8">
        <v>3.2</v>
      </c>
      <c r="G22" s="11">
        <v>222</v>
      </c>
      <c r="H22" s="11">
        <v>682</v>
      </c>
      <c r="I22" s="18">
        <v>10</v>
      </c>
      <c r="J22" s="31">
        <v>210</v>
      </c>
      <c r="K22" s="27">
        <v>713.4</v>
      </c>
      <c r="L22" s="23">
        <v>1.58</v>
      </c>
      <c r="M22" s="29">
        <v>3.9</v>
      </c>
      <c r="N22" s="28"/>
      <c r="O22" s="40">
        <v>237</v>
      </c>
      <c r="P22" s="18">
        <v>31</v>
      </c>
      <c r="Q22" s="21">
        <v>0.52</v>
      </c>
      <c r="R22" s="21">
        <v>0.12</v>
      </c>
      <c r="S22" s="8">
        <v>1.2</v>
      </c>
      <c r="T22" s="28"/>
      <c r="U22" s="9">
        <v>100</v>
      </c>
    </row>
    <row r="23" spans="1:21" ht="22.35" customHeight="1" x14ac:dyDescent="0.2">
      <c r="A23" s="7" t="s">
        <v>293</v>
      </c>
      <c r="B23" s="11">
        <v>286</v>
      </c>
      <c r="C23" s="8">
        <v>30.2</v>
      </c>
      <c r="D23" s="8">
        <v>15.6</v>
      </c>
      <c r="E23" s="8">
        <v>30.1</v>
      </c>
      <c r="F23" s="29">
        <v>2.9</v>
      </c>
      <c r="G23" s="11">
        <v>196</v>
      </c>
      <c r="H23" s="11">
        <v>506</v>
      </c>
      <c r="I23" s="18">
        <v>6.9</v>
      </c>
      <c r="J23" s="31">
        <v>28</v>
      </c>
      <c r="K23" s="27">
        <v>870.9</v>
      </c>
      <c r="L23" s="23">
        <v>1.24</v>
      </c>
      <c r="M23" s="29">
        <v>3.6</v>
      </c>
      <c r="N23" s="25"/>
      <c r="O23" s="25"/>
      <c r="P23" s="18">
        <v>95</v>
      </c>
      <c r="Q23" s="21">
        <v>0.93</v>
      </c>
      <c r="R23" s="17">
        <v>0.26</v>
      </c>
      <c r="S23" s="29">
        <v>1.8</v>
      </c>
      <c r="T23" s="25"/>
      <c r="U23" s="9">
        <v>100</v>
      </c>
    </row>
    <row r="24" spans="1:21" ht="15.6" customHeight="1" x14ac:dyDescent="0.2">
      <c r="A24" s="7" t="s">
        <v>294</v>
      </c>
      <c r="B24" s="11">
        <v>444</v>
      </c>
      <c r="C24" s="8">
        <v>19.899999999999999</v>
      </c>
      <c r="D24" s="8">
        <v>16</v>
      </c>
      <c r="E24" s="8">
        <v>55</v>
      </c>
      <c r="F24" s="28"/>
      <c r="G24" s="11">
        <v>26</v>
      </c>
      <c r="H24" s="28"/>
      <c r="I24" s="28"/>
      <c r="J24" s="28"/>
      <c r="K24" s="28"/>
      <c r="L24" s="28"/>
      <c r="M24" s="28"/>
      <c r="N24" s="28"/>
      <c r="O24" s="28"/>
      <c r="P24" s="28"/>
      <c r="Q24" s="21">
        <v>0.1</v>
      </c>
      <c r="R24" s="21">
        <v>0.1</v>
      </c>
      <c r="S24" s="8">
        <v>1.9</v>
      </c>
      <c r="T24" s="28"/>
      <c r="U24" s="28"/>
    </row>
    <row r="25" spans="1:21" ht="15.6" customHeight="1" x14ac:dyDescent="0.2">
      <c r="A25" s="7" t="s">
        <v>295</v>
      </c>
      <c r="B25" s="11">
        <v>327</v>
      </c>
      <c r="C25" s="8">
        <v>16.399999999999999</v>
      </c>
      <c r="D25" s="8">
        <v>4.3</v>
      </c>
      <c r="E25" s="8">
        <v>55.8</v>
      </c>
      <c r="F25" s="29">
        <v>0.5</v>
      </c>
      <c r="G25" s="11">
        <v>74</v>
      </c>
      <c r="H25" s="11">
        <v>282</v>
      </c>
      <c r="I25" s="18">
        <v>4</v>
      </c>
      <c r="J25" s="11">
        <v>22</v>
      </c>
      <c r="K25" s="37">
        <v>1137</v>
      </c>
      <c r="L25" s="15">
        <v>0.9</v>
      </c>
      <c r="M25" s="8">
        <v>2.1</v>
      </c>
      <c r="N25" s="28"/>
      <c r="O25" s="28"/>
      <c r="P25" s="28"/>
      <c r="Q25" s="17">
        <v>0.99</v>
      </c>
      <c r="R25" s="17">
        <v>0.12</v>
      </c>
      <c r="S25" s="8">
        <v>0.1</v>
      </c>
      <c r="T25" s="28"/>
      <c r="U25" s="9">
        <v>45</v>
      </c>
    </row>
    <row r="26" spans="1:21" ht="15.6" customHeight="1" x14ac:dyDescent="0.2">
      <c r="A26" s="7" t="s">
        <v>296</v>
      </c>
      <c r="B26" s="11">
        <v>355</v>
      </c>
      <c r="C26" s="8">
        <v>17</v>
      </c>
      <c r="D26" s="8">
        <v>2.5</v>
      </c>
      <c r="E26" s="8">
        <v>66</v>
      </c>
      <c r="F26" s="8">
        <v>15.1</v>
      </c>
      <c r="G26" s="11">
        <v>140</v>
      </c>
      <c r="H26" s="11">
        <v>220</v>
      </c>
      <c r="I26" s="18">
        <v>5.8</v>
      </c>
      <c r="J26" s="11">
        <v>1</v>
      </c>
      <c r="K26" s="18">
        <v>0</v>
      </c>
      <c r="L26" s="15">
        <v>0.7</v>
      </c>
      <c r="M26" s="8">
        <v>3.2</v>
      </c>
      <c r="N26" s="28"/>
      <c r="O26" s="31">
        <v>58</v>
      </c>
      <c r="P26" s="28"/>
      <c r="Q26" s="21">
        <v>0.47</v>
      </c>
      <c r="R26" s="21">
        <v>0.08</v>
      </c>
      <c r="S26" s="29">
        <v>1.9</v>
      </c>
      <c r="T26" s="28"/>
      <c r="U26" s="28"/>
    </row>
    <row r="27" spans="1:21" ht="24" customHeight="1" x14ac:dyDescent="0.2">
      <c r="A27" s="19" t="s">
        <v>297</v>
      </c>
      <c r="B27" s="11">
        <v>346</v>
      </c>
      <c r="C27" s="14">
        <v>16.5</v>
      </c>
      <c r="D27" s="18">
        <v>1.5</v>
      </c>
      <c r="E27" s="8">
        <v>66.599999999999994</v>
      </c>
      <c r="F27" s="8">
        <v>37.299999999999997</v>
      </c>
      <c r="G27" s="11">
        <v>144</v>
      </c>
      <c r="H27" s="12">
        <v>368</v>
      </c>
      <c r="I27" s="8">
        <v>3.4</v>
      </c>
      <c r="J27" s="12">
        <v>17</v>
      </c>
      <c r="K27" s="41">
        <v>1225</v>
      </c>
      <c r="L27" s="42">
        <v>1.5</v>
      </c>
      <c r="M27" s="8">
        <v>3.3</v>
      </c>
      <c r="N27" s="25"/>
      <c r="O27" s="9">
        <v>64</v>
      </c>
      <c r="P27" s="25"/>
      <c r="Q27" s="17">
        <v>0.62</v>
      </c>
      <c r="R27" s="17">
        <v>0.2</v>
      </c>
      <c r="S27" s="18">
        <v>0</v>
      </c>
      <c r="T27" s="25"/>
      <c r="U27" s="11">
        <v>100</v>
      </c>
    </row>
    <row r="28" spans="1:21" ht="24" customHeight="1" x14ac:dyDescent="0.2">
      <c r="A28" s="19" t="s">
        <v>298</v>
      </c>
      <c r="B28" s="11">
        <v>344</v>
      </c>
      <c r="C28" s="14">
        <v>16.7</v>
      </c>
      <c r="D28" s="18">
        <v>2.1</v>
      </c>
      <c r="E28" s="8">
        <v>64.599999999999994</v>
      </c>
      <c r="F28" s="8">
        <v>13</v>
      </c>
      <c r="G28" s="11">
        <v>110</v>
      </c>
      <c r="H28" s="12">
        <v>300</v>
      </c>
      <c r="I28" s="8">
        <v>6.7</v>
      </c>
      <c r="J28" s="12">
        <v>1</v>
      </c>
      <c r="K28" s="14">
        <v>10</v>
      </c>
      <c r="L28" s="42">
        <v>0.7</v>
      </c>
      <c r="M28" s="8">
        <v>2.5</v>
      </c>
      <c r="N28" s="25"/>
      <c r="O28" s="26">
        <v>0</v>
      </c>
      <c r="P28" s="25"/>
      <c r="Q28" s="21">
        <v>0.21</v>
      </c>
      <c r="R28" s="21">
        <v>7.0000000000000007E-2</v>
      </c>
      <c r="S28" s="27">
        <v>1.2</v>
      </c>
      <c r="T28" s="25"/>
      <c r="U28" s="25"/>
    </row>
    <row r="29" spans="1:21" ht="24" customHeight="1" x14ac:dyDescent="0.2">
      <c r="A29" s="19" t="s">
        <v>299</v>
      </c>
      <c r="B29" s="11">
        <v>350</v>
      </c>
      <c r="C29" s="14">
        <v>13.9</v>
      </c>
      <c r="D29" s="18">
        <v>3</v>
      </c>
      <c r="E29" s="8">
        <v>66.900000000000006</v>
      </c>
      <c r="F29" s="8">
        <v>26.3</v>
      </c>
      <c r="G29" s="11">
        <v>84</v>
      </c>
      <c r="H29" s="12">
        <v>242</v>
      </c>
      <c r="I29" s="8">
        <v>6.8</v>
      </c>
      <c r="J29" s="12">
        <v>19</v>
      </c>
      <c r="K29" s="41">
        <v>1127</v>
      </c>
      <c r="L29" s="42">
        <v>0</v>
      </c>
      <c r="M29" s="8">
        <v>42</v>
      </c>
      <c r="N29" s="25"/>
      <c r="O29" s="9">
        <v>137</v>
      </c>
      <c r="P29" s="25"/>
      <c r="Q29" s="21">
        <v>0.15</v>
      </c>
      <c r="R29" s="17">
        <v>0.76</v>
      </c>
      <c r="S29" s="18">
        <v>0.3</v>
      </c>
      <c r="T29" s="25"/>
      <c r="U29" s="11">
        <v>100</v>
      </c>
    </row>
    <row r="30" spans="1:21" ht="24" customHeight="1" x14ac:dyDescent="0.2">
      <c r="A30" s="19" t="s">
        <v>300</v>
      </c>
      <c r="B30" s="11">
        <v>280</v>
      </c>
      <c r="C30" s="14">
        <v>16.7</v>
      </c>
      <c r="D30" s="18">
        <v>1.6</v>
      </c>
      <c r="E30" s="8">
        <v>63.2</v>
      </c>
      <c r="F30" s="8">
        <v>4.5999999999999996</v>
      </c>
      <c r="G30" s="11">
        <v>209</v>
      </c>
      <c r="H30" s="12">
        <v>335</v>
      </c>
      <c r="I30" s="8">
        <v>6.4</v>
      </c>
      <c r="J30" s="12">
        <v>19</v>
      </c>
      <c r="K30" s="43">
        <v>1348.5</v>
      </c>
      <c r="L30" s="44">
        <v>0.69</v>
      </c>
      <c r="M30" s="29">
        <v>2.8</v>
      </c>
      <c r="N30" s="25"/>
      <c r="O30" s="25"/>
      <c r="P30" s="25"/>
      <c r="Q30" s="21">
        <v>0.1</v>
      </c>
      <c r="R30" s="21">
        <v>0.08</v>
      </c>
      <c r="S30" s="18">
        <v>2</v>
      </c>
      <c r="T30" s="11">
        <v>6</v>
      </c>
      <c r="U30" s="11">
        <v>100</v>
      </c>
    </row>
    <row r="31" spans="1:21" ht="15.6" customHeight="1" x14ac:dyDescent="0.2">
      <c r="A31" s="7" t="s">
        <v>301</v>
      </c>
      <c r="B31" s="11">
        <v>314</v>
      </c>
      <c r="C31" s="14">
        <v>22.1</v>
      </c>
      <c r="D31" s="18">
        <v>1.1000000000000001</v>
      </c>
      <c r="E31" s="8">
        <v>56.2</v>
      </c>
      <c r="F31" s="8">
        <v>4</v>
      </c>
      <c r="G31" s="11">
        <v>502</v>
      </c>
      <c r="H31" s="12">
        <v>429</v>
      </c>
      <c r="I31" s="8">
        <v>10.3</v>
      </c>
      <c r="J31" s="20">
        <v>11</v>
      </c>
      <c r="K31" s="43">
        <v>1265.5</v>
      </c>
      <c r="L31" s="44">
        <v>0.65</v>
      </c>
      <c r="M31" s="29">
        <v>2.6</v>
      </c>
      <c r="N31" s="25"/>
      <c r="O31" s="26">
        <v>129</v>
      </c>
      <c r="P31" s="25"/>
      <c r="Q31" s="21">
        <v>0.4</v>
      </c>
      <c r="R31" s="17">
        <v>0.72</v>
      </c>
      <c r="S31" s="27">
        <v>2.2000000000000002</v>
      </c>
      <c r="T31" s="25"/>
      <c r="U31" s="11">
        <v>100</v>
      </c>
    </row>
    <row r="32" spans="1:21" ht="15.6" customHeight="1" x14ac:dyDescent="0.2">
      <c r="A32" s="7" t="s">
        <v>302</v>
      </c>
      <c r="B32" s="11">
        <v>171</v>
      </c>
      <c r="C32" s="14">
        <v>11</v>
      </c>
      <c r="D32" s="18">
        <v>2.2000000000000002</v>
      </c>
      <c r="E32" s="8">
        <v>28</v>
      </c>
      <c r="F32" s="8">
        <v>2.1</v>
      </c>
      <c r="G32" s="11">
        <v>293</v>
      </c>
      <c r="H32" s="12">
        <v>134</v>
      </c>
      <c r="I32" s="8">
        <v>3.7</v>
      </c>
      <c r="J32" s="20">
        <v>7</v>
      </c>
      <c r="K32" s="45">
        <v>360.7</v>
      </c>
      <c r="L32" s="44">
        <v>0.34</v>
      </c>
      <c r="M32" s="29">
        <v>1.4</v>
      </c>
      <c r="N32" s="25"/>
      <c r="O32" s="26">
        <v>0</v>
      </c>
      <c r="P32" s="8">
        <v>10</v>
      </c>
      <c r="Q32" s="21">
        <v>0.15</v>
      </c>
      <c r="R32" s="17">
        <v>0.15</v>
      </c>
      <c r="S32" s="27">
        <v>1.1000000000000001</v>
      </c>
      <c r="T32" s="25"/>
      <c r="U32" s="11">
        <v>100</v>
      </c>
    </row>
    <row r="33" spans="1:21" ht="24" customHeight="1" x14ac:dyDescent="0.2">
      <c r="A33" s="19" t="s">
        <v>303</v>
      </c>
      <c r="B33" s="11">
        <v>616</v>
      </c>
      <c r="C33" s="14">
        <v>16.3</v>
      </c>
      <c r="D33" s="18">
        <v>48.4</v>
      </c>
      <c r="E33" s="8">
        <v>28.7</v>
      </c>
      <c r="F33" s="8">
        <v>0.9</v>
      </c>
      <c r="G33" s="11">
        <v>26</v>
      </c>
      <c r="H33" s="12">
        <v>521</v>
      </c>
      <c r="I33" s="8">
        <v>3.8</v>
      </c>
      <c r="J33" s="12">
        <v>26</v>
      </c>
      <c r="K33" s="13">
        <v>692</v>
      </c>
      <c r="L33" s="42">
        <v>4.7</v>
      </c>
      <c r="M33" s="8">
        <v>4.0999999999999996</v>
      </c>
      <c r="N33" s="25"/>
      <c r="O33" s="26">
        <v>5</v>
      </c>
      <c r="P33" s="25"/>
      <c r="Q33" s="21">
        <v>0.64</v>
      </c>
      <c r="R33" s="21">
        <v>0.03</v>
      </c>
      <c r="S33" s="18">
        <v>0</v>
      </c>
      <c r="T33" s="25"/>
      <c r="U33" s="11">
        <v>69</v>
      </c>
    </row>
    <row r="34" spans="1:21" ht="24" customHeight="1" x14ac:dyDescent="0.2">
      <c r="A34" s="19" t="s">
        <v>304</v>
      </c>
      <c r="B34" s="11">
        <v>357</v>
      </c>
      <c r="C34" s="14">
        <v>17.3</v>
      </c>
      <c r="D34" s="18">
        <v>1.5</v>
      </c>
      <c r="E34" s="8">
        <v>68.599999999999994</v>
      </c>
      <c r="F34" s="29">
        <v>10.6</v>
      </c>
      <c r="G34" s="11">
        <v>163</v>
      </c>
      <c r="H34" s="12">
        <v>437</v>
      </c>
      <c r="I34" s="8">
        <v>6.9</v>
      </c>
      <c r="J34" s="20">
        <v>16</v>
      </c>
      <c r="K34" s="43">
        <v>1109.4000000000001</v>
      </c>
      <c r="L34" s="44">
        <v>0.35</v>
      </c>
      <c r="M34" s="29">
        <v>2.8</v>
      </c>
      <c r="N34" s="9">
        <v>0</v>
      </c>
      <c r="O34" s="46" t="s">
        <v>305</v>
      </c>
      <c r="P34" s="25"/>
      <c r="Q34" s="21">
        <v>0.56999999999999995</v>
      </c>
      <c r="R34" s="17">
        <v>0.98</v>
      </c>
      <c r="S34" s="27">
        <v>7.1</v>
      </c>
      <c r="T34" s="11">
        <v>2</v>
      </c>
      <c r="U34" s="11">
        <v>100</v>
      </c>
    </row>
    <row r="35" spans="1:21" ht="15.6" customHeight="1" x14ac:dyDescent="0.2">
      <c r="A35" s="7" t="s">
        <v>306</v>
      </c>
      <c r="B35" s="11">
        <v>560</v>
      </c>
      <c r="C35" s="14">
        <v>29.5</v>
      </c>
      <c r="D35" s="18">
        <v>43</v>
      </c>
      <c r="E35" s="8">
        <v>24.1</v>
      </c>
      <c r="F35" s="8">
        <v>2.9</v>
      </c>
      <c r="G35" s="11">
        <v>107</v>
      </c>
      <c r="H35" s="12">
        <v>366</v>
      </c>
      <c r="I35" s="8">
        <v>4.0999999999999996</v>
      </c>
      <c r="J35" s="20">
        <v>34</v>
      </c>
      <c r="K35" s="45">
        <v>509.8</v>
      </c>
      <c r="L35" s="44">
        <v>1.69</v>
      </c>
      <c r="M35" s="29">
        <v>2.1</v>
      </c>
      <c r="N35" s="25"/>
      <c r="O35" s="26">
        <v>0</v>
      </c>
      <c r="P35" s="25"/>
      <c r="Q35" s="21">
        <v>0.31</v>
      </c>
      <c r="R35" s="17">
        <v>0.3</v>
      </c>
      <c r="S35" s="27">
        <v>15.5</v>
      </c>
      <c r="T35" s="25"/>
      <c r="U35" s="11">
        <v>100</v>
      </c>
    </row>
    <row r="36" spans="1:21" ht="24" customHeight="1" x14ac:dyDescent="0.2">
      <c r="A36" s="19" t="s">
        <v>307</v>
      </c>
      <c r="B36" s="11">
        <v>559</v>
      </c>
      <c r="C36" s="14">
        <v>26.9</v>
      </c>
      <c r="D36" s="18">
        <v>44.2</v>
      </c>
      <c r="E36" s="8">
        <v>23.6</v>
      </c>
      <c r="F36" s="29">
        <v>2.6</v>
      </c>
      <c r="G36" s="11">
        <v>74</v>
      </c>
      <c r="H36" s="12">
        <v>393</v>
      </c>
      <c r="I36" s="8">
        <v>1.9</v>
      </c>
      <c r="J36" s="20">
        <v>33</v>
      </c>
      <c r="K36" s="45">
        <v>202.3</v>
      </c>
      <c r="L36" s="46" t="s">
        <v>308</v>
      </c>
      <c r="M36" s="29">
        <v>1.7</v>
      </c>
      <c r="N36" s="9">
        <v>0</v>
      </c>
      <c r="O36" s="26">
        <v>0</v>
      </c>
      <c r="P36" s="25"/>
      <c r="Q36" s="21">
        <v>0.3</v>
      </c>
      <c r="R36" s="46" t="s">
        <v>309</v>
      </c>
      <c r="S36" s="27">
        <v>8</v>
      </c>
      <c r="T36" s="11">
        <v>0</v>
      </c>
      <c r="U36" s="11">
        <v>100</v>
      </c>
    </row>
    <row r="37" spans="1:21" ht="15.6" customHeight="1" x14ac:dyDescent="0.2">
      <c r="A37" s="7" t="s">
        <v>310</v>
      </c>
      <c r="B37" s="11">
        <v>525</v>
      </c>
      <c r="C37" s="14">
        <v>27.9</v>
      </c>
      <c r="D37" s="18">
        <v>42.7</v>
      </c>
      <c r="E37" s="8">
        <v>17.399999999999999</v>
      </c>
      <c r="F37" s="8">
        <v>2.4</v>
      </c>
      <c r="G37" s="11">
        <v>316</v>
      </c>
      <c r="H37" s="12">
        <v>456</v>
      </c>
      <c r="I37" s="8">
        <v>5.7</v>
      </c>
      <c r="J37" s="20">
        <v>31</v>
      </c>
      <c r="K37" s="45">
        <v>466.5</v>
      </c>
      <c r="L37" s="44">
        <v>1.55</v>
      </c>
      <c r="M37" s="29">
        <v>1.9</v>
      </c>
      <c r="N37" s="25"/>
      <c r="O37" s="26">
        <v>0</v>
      </c>
      <c r="P37" s="8">
        <v>30</v>
      </c>
      <c r="Q37" s="21">
        <v>0.44</v>
      </c>
      <c r="R37" s="17">
        <v>0.27</v>
      </c>
      <c r="S37" s="27">
        <v>1.4</v>
      </c>
      <c r="T37" s="25"/>
      <c r="U37" s="11">
        <v>100</v>
      </c>
    </row>
    <row r="38" spans="1:21" ht="24" customHeight="1" x14ac:dyDescent="0.2">
      <c r="A38" s="19" t="s">
        <v>311</v>
      </c>
      <c r="B38" s="11">
        <v>331</v>
      </c>
      <c r="C38" s="14">
        <v>24.4</v>
      </c>
      <c r="D38" s="18">
        <v>1.9</v>
      </c>
      <c r="E38" s="8">
        <v>56.6</v>
      </c>
      <c r="F38" s="8">
        <v>1.6</v>
      </c>
      <c r="G38" s="11">
        <v>481</v>
      </c>
      <c r="H38" s="12">
        <v>399</v>
      </c>
      <c r="I38" s="8">
        <v>13.9</v>
      </c>
      <c r="J38" s="20">
        <v>15</v>
      </c>
      <c r="K38" s="22">
        <v>7.8</v>
      </c>
      <c r="L38" s="44">
        <v>1.03</v>
      </c>
      <c r="M38" s="29">
        <v>5.9</v>
      </c>
      <c r="N38" s="25"/>
      <c r="O38" s="26">
        <v>65</v>
      </c>
      <c r="P38" s="25"/>
      <c r="Q38" s="21">
        <v>0.06</v>
      </c>
      <c r="R38" s="21">
        <v>0.2</v>
      </c>
      <c r="S38" s="18">
        <v>4.3</v>
      </c>
      <c r="T38" s="25"/>
      <c r="U38" s="11">
        <v>100</v>
      </c>
    </row>
    <row r="39" spans="1:21" ht="15.6" customHeight="1" x14ac:dyDescent="0.2">
      <c r="A39" s="7" t="s">
        <v>312</v>
      </c>
      <c r="B39" s="11">
        <v>351</v>
      </c>
      <c r="C39" s="14">
        <v>12.2</v>
      </c>
      <c r="D39" s="18">
        <v>1.2</v>
      </c>
      <c r="E39" s="8">
        <v>72.900000000000006</v>
      </c>
      <c r="F39" s="8">
        <v>29.5</v>
      </c>
      <c r="G39" s="11">
        <v>120</v>
      </c>
      <c r="H39" s="12">
        <v>220</v>
      </c>
      <c r="I39" s="8">
        <v>6.9</v>
      </c>
      <c r="J39" s="12">
        <v>1</v>
      </c>
      <c r="K39" s="14">
        <v>0</v>
      </c>
      <c r="L39" s="42">
        <v>1.4</v>
      </c>
      <c r="M39" s="8">
        <v>2.9</v>
      </c>
      <c r="N39" s="25"/>
      <c r="O39" s="25"/>
      <c r="P39" s="25"/>
      <c r="Q39" s="21">
        <v>0.56999999999999995</v>
      </c>
      <c r="R39" s="21">
        <v>0.13</v>
      </c>
      <c r="S39" s="27">
        <v>2.5</v>
      </c>
      <c r="T39" s="25"/>
      <c r="U39" s="11">
        <v>100</v>
      </c>
    </row>
    <row r="40" spans="1:21" ht="15.6" customHeight="1" x14ac:dyDescent="0.2">
      <c r="A40" s="7" t="s">
        <v>313</v>
      </c>
      <c r="B40" s="11">
        <v>358</v>
      </c>
      <c r="C40" s="14">
        <v>23.4</v>
      </c>
      <c r="D40" s="18">
        <v>2.4</v>
      </c>
      <c r="E40" s="8">
        <v>60.6</v>
      </c>
      <c r="F40" s="8">
        <v>7.4</v>
      </c>
      <c r="G40" s="11">
        <v>269</v>
      </c>
      <c r="H40" s="12">
        <v>264</v>
      </c>
      <c r="I40" s="8">
        <v>0.5</v>
      </c>
      <c r="J40" s="20">
        <v>13</v>
      </c>
      <c r="K40" s="43">
        <v>1457.7</v>
      </c>
      <c r="L40" s="44">
        <v>0.35</v>
      </c>
      <c r="M40" s="25"/>
      <c r="N40" s="25"/>
      <c r="O40" s="26">
        <v>20</v>
      </c>
      <c r="P40" s="25"/>
      <c r="Q40" s="21">
        <v>0.1</v>
      </c>
      <c r="R40" s="17">
        <v>0.2</v>
      </c>
      <c r="S40" s="27">
        <v>2.5</v>
      </c>
      <c r="T40" s="11">
        <v>2</v>
      </c>
      <c r="U40" s="11">
        <v>100</v>
      </c>
    </row>
    <row r="41" spans="1:21" ht="15.6" customHeight="1" x14ac:dyDescent="0.2">
      <c r="A41" s="7" t="s">
        <v>314</v>
      </c>
      <c r="B41" s="11">
        <v>354</v>
      </c>
      <c r="C41" s="14">
        <v>12.8</v>
      </c>
      <c r="D41" s="18">
        <v>1.8</v>
      </c>
      <c r="E41" s="8">
        <v>69.3</v>
      </c>
      <c r="F41" s="8">
        <v>26.1</v>
      </c>
      <c r="G41" s="11">
        <v>220</v>
      </c>
      <c r="H41" s="12">
        <v>220</v>
      </c>
      <c r="I41" s="8">
        <v>5.0999999999999996</v>
      </c>
      <c r="J41" s="12">
        <v>1</v>
      </c>
      <c r="K41" s="14">
        <v>0</v>
      </c>
      <c r="L41" s="42">
        <v>0.7</v>
      </c>
      <c r="M41" s="8">
        <v>3.1</v>
      </c>
      <c r="N41" s="25"/>
      <c r="O41" s="25"/>
      <c r="P41" s="25"/>
      <c r="Q41" s="21">
        <v>0.55000000000000004</v>
      </c>
      <c r="R41" s="21">
        <v>0.05</v>
      </c>
      <c r="S41" s="27">
        <v>3.5</v>
      </c>
      <c r="T41" s="25"/>
      <c r="U41" s="25"/>
    </row>
    <row r="42" spans="1:21" ht="15.6" customHeight="1" x14ac:dyDescent="0.2">
      <c r="A42" s="7" t="s">
        <v>315</v>
      </c>
      <c r="B42" s="11">
        <v>616</v>
      </c>
      <c r="C42" s="14">
        <v>13.9</v>
      </c>
      <c r="D42" s="18">
        <v>56.2</v>
      </c>
      <c r="E42" s="8">
        <v>13.7</v>
      </c>
      <c r="F42" s="25"/>
      <c r="G42" s="11">
        <v>0</v>
      </c>
      <c r="H42" s="12">
        <v>380</v>
      </c>
      <c r="I42" s="8">
        <v>1.4</v>
      </c>
      <c r="J42" s="12">
        <v>11</v>
      </c>
      <c r="K42" s="13">
        <v>460</v>
      </c>
      <c r="L42" s="42">
        <v>1.1000000000000001</v>
      </c>
      <c r="M42" s="8">
        <v>3.2</v>
      </c>
      <c r="N42" s="25"/>
      <c r="O42" s="9">
        <v>90</v>
      </c>
      <c r="P42" s="25"/>
      <c r="Q42" s="17">
        <v>0.83</v>
      </c>
      <c r="R42" s="17">
        <v>0.08</v>
      </c>
      <c r="S42" s="27">
        <v>0.5</v>
      </c>
      <c r="T42" s="25"/>
      <c r="U42" s="11">
        <v>100</v>
      </c>
    </row>
    <row r="43" spans="1:21" ht="15.6" customHeight="1" x14ac:dyDescent="0.2">
      <c r="A43" s="7" t="s">
        <v>316</v>
      </c>
      <c r="B43" s="11">
        <v>657</v>
      </c>
      <c r="C43" s="14">
        <v>15</v>
      </c>
      <c r="D43" s="18">
        <v>66</v>
      </c>
      <c r="E43" s="8">
        <v>13</v>
      </c>
      <c r="F43" s="25"/>
      <c r="G43" s="11">
        <v>92</v>
      </c>
      <c r="H43" s="12">
        <v>691</v>
      </c>
      <c r="I43" s="8">
        <v>7.7</v>
      </c>
      <c r="J43" s="20">
        <v>3</v>
      </c>
      <c r="K43" s="45">
        <v>505.8</v>
      </c>
      <c r="L43" s="44">
        <v>0.97</v>
      </c>
      <c r="M43" s="29">
        <v>3</v>
      </c>
      <c r="N43" s="9">
        <v>0</v>
      </c>
      <c r="O43" s="25"/>
      <c r="P43" s="25"/>
      <c r="Q43" s="21">
        <v>0.42</v>
      </c>
      <c r="R43" s="17">
        <v>0.09</v>
      </c>
      <c r="S43" s="27">
        <v>0.5</v>
      </c>
      <c r="T43" s="11">
        <v>0</v>
      </c>
      <c r="U43" s="11">
        <v>100</v>
      </c>
    </row>
    <row r="44" spans="1:21" ht="15.6" customHeight="1" x14ac:dyDescent="0.2">
      <c r="A44" s="7" t="s">
        <v>317</v>
      </c>
      <c r="B44" s="11">
        <v>99</v>
      </c>
      <c r="C44" s="14">
        <v>3.3</v>
      </c>
      <c r="D44" s="18">
        <v>0.1</v>
      </c>
      <c r="E44" s="8">
        <v>21.2</v>
      </c>
      <c r="F44" s="8">
        <v>10.3</v>
      </c>
      <c r="G44" s="11">
        <v>50</v>
      </c>
      <c r="H44" s="12">
        <v>99</v>
      </c>
      <c r="I44" s="8">
        <v>13.1</v>
      </c>
      <c r="J44" s="12">
        <v>15</v>
      </c>
      <c r="K44" s="13">
        <v>567</v>
      </c>
      <c r="L44" s="42">
        <v>0.2</v>
      </c>
      <c r="M44" s="8">
        <v>0.6</v>
      </c>
      <c r="N44" s="25"/>
      <c r="O44" s="9">
        <v>5</v>
      </c>
      <c r="P44" s="25"/>
      <c r="Q44" s="17">
        <v>0.13</v>
      </c>
      <c r="R44" s="17">
        <v>0.03</v>
      </c>
      <c r="S44" s="18">
        <v>0.2</v>
      </c>
      <c r="T44" s="25"/>
      <c r="U44" s="11">
        <v>100</v>
      </c>
    </row>
    <row r="45" spans="1:21" ht="15.6" customHeight="1" x14ac:dyDescent="0.2">
      <c r="A45" s="7" t="s">
        <v>318</v>
      </c>
      <c r="B45" s="11">
        <v>356</v>
      </c>
      <c r="C45" s="14">
        <v>20.5</v>
      </c>
      <c r="D45" s="18">
        <v>4.0999999999999996</v>
      </c>
      <c r="E45" s="8">
        <v>61.6</v>
      </c>
      <c r="F45" s="8">
        <v>7</v>
      </c>
      <c r="G45" s="11">
        <v>150</v>
      </c>
      <c r="H45" s="12">
        <v>272</v>
      </c>
      <c r="I45" s="8">
        <v>6.2</v>
      </c>
      <c r="J45" s="20">
        <v>18</v>
      </c>
      <c r="K45" s="45">
        <v>301.8</v>
      </c>
      <c r="L45" s="44">
        <v>0.73</v>
      </c>
      <c r="M45" s="29">
        <v>2.8</v>
      </c>
      <c r="N45" s="25"/>
      <c r="O45" s="26">
        <v>0</v>
      </c>
      <c r="P45" s="25"/>
      <c r="Q45" s="21">
        <v>0.28999999999999998</v>
      </c>
      <c r="R45" s="17">
        <v>0.02</v>
      </c>
      <c r="S45" s="27">
        <v>1.4</v>
      </c>
      <c r="T45" s="11">
        <v>1</v>
      </c>
      <c r="U45" s="11">
        <v>100</v>
      </c>
    </row>
    <row r="46" spans="1:21" ht="24" customHeight="1" x14ac:dyDescent="0.2">
      <c r="A46" s="19" t="s">
        <v>319</v>
      </c>
      <c r="B46" s="11">
        <v>332</v>
      </c>
      <c r="C46" s="14">
        <v>24</v>
      </c>
      <c r="D46" s="18">
        <v>3</v>
      </c>
      <c r="E46" s="8">
        <v>55</v>
      </c>
      <c r="F46" s="29">
        <v>5.6</v>
      </c>
      <c r="G46" s="11">
        <v>30</v>
      </c>
      <c r="H46" s="12">
        <v>200</v>
      </c>
      <c r="I46" s="8">
        <v>2</v>
      </c>
      <c r="J46" s="20">
        <v>42</v>
      </c>
      <c r="K46" s="45">
        <v>389.2</v>
      </c>
      <c r="L46" s="44">
        <v>1.25</v>
      </c>
      <c r="M46" s="29">
        <v>8.6999999999999993</v>
      </c>
      <c r="N46" s="25"/>
      <c r="O46" s="26">
        <v>0</v>
      </c>
      <c r="P46" s="8">
        <v>70</v>
      </c>
      <c r="Q46" s="21">
        <v>0.3</v>
      </c>
      <c r="R46" s="17">
        <v>0.12</v>
      </c>
      <c r="S46" s="27">
        <v>1.7</v>
      </c>
      <c r="T46" s="11">
        <v>0</v>
      </c>
      <c r="U46" s="11">
        <v>95</v>
      </c>
    </row>
    <row r="47" spans="1:21" ht="24" customHeight="1" x14ac:dyDescent="0.2">
      <c r="A47" s="19" t="s">
        <v>320</v>
      </c>
      <c r="B47" s="11">
        <v>125</v>
      </c>
      <c r="C47" s="14">
        <v>8.3000000000000007</v>
      </c>
      <c r="D47" s="18">
        <v>0.7</v>
      </c>
      <c r="E47" s="8">
        <v>22.1</v>
      </c>
      <c r="F47" s="29">
        <v>2.2000000000000002</v>
      </c>
      <c r="G47" s="11">
        <v>17</v>
      </c>
      <c r="H47" s="12">
        <v>12</v>
      </c>
      <c r="I47" s="8">
        <v>2.7</v>
      </c>
      <c r="J47" s="20">
        <v>16</v>
      </c>
      <c r="K47" s="45">
        <v>150.30000000000001</v>
      </c>
      <c r="L47" s="44">
        <v>0.48</v>
      </c>
      <c r="M47" s="29">
        <v>3.4</v>
      </c>
      <c r="N47" s="25"/>
      <c r="O47" s="26">
        <v>0</v>
      </c>
      <c r="P47" s="8">
        <v>80</v>
      </c>
      <c r="Q47" s="21">
        <v>0.11</v>
      </c>
      <c r="R47" s="17">
        <v>0.04</v>
      </c>
      <c r="S47" s="27">
        <v>1.1000000000000001</v>
      </c>
      <c r="T47" s="11">
        <v>31</v>
      </c>
      <c r="U47" s="11">
        <v>68</v>
      </c>
    </row>
    <row r="48" spans="1:21" ht="15.6" customHeight="1" x14ac:dyDescent="0.2">
      <c r="A48" s="7" t="s">
        <v>321</v>
      </c>
      <c r="B48" s="11">
        <v>33</v>
      </c>
      <c r="C48" s="14">
        <v>2.7</v>
      </c>
      <c r="D48" s="18">
        <v>0.2</v>
      </c>
      <c r="E48" s="8">
        <v>7.9</v>
      </c>
      <c r="F48" s="29">
        <v>3.5</v>
      </c>
      <c r="G48" s="11">
        <v>60</v>
      </c>
      <c r="H48" s="12">
        <v>40</v>
      </c>
      <c r="I48" s="8">
        <v>2</v>
      </c>
      <c r="J48" s="20">
        <v>2</v>
      </c>
      <c r="K48" s="22">
        <v>38.6</v>
      </c>
      <c r="L48" s="44">
        <v>0.09</v>
      </c>
      <c r="M48" s="29">
        <v>0.4</v>
      </c>
      <c r="N48" s="25"/>
      <c r="O48" s="26">
        <v>0</v>
      </c>
      <c r="P48" s="8">
        <v>40</v>
      </c>
      <c r="Q48" s="21">
        <v>0.1</v>
      </c>
      <c r="R48" s="17">
        <v>0</v>
      </c>
      <c r="S48" s="27">
        <v>0.2</v>
      </c>
      <c r="T48" s="11">
        <v>0</v>
      </c>
      <c r="U48" s="11">
        <v>95</v>
      </c>
    </row>
    <row r="49" spans="1:21" ht="15.6" customHeight="1" x14ac:dyDescent="0.2">
      <c r="A49" s="7" t="s">
        <v>322</v>
      </c>
      <c r="B49" s="11">
        <v>344</v>
      </c>
      <c r="C49" s="14">
        <v>12.5</v>
      </c>
      <c r="D49" s="18">
        <v>2.1</v>
      </c>
      <c r="E49" s="8">
        <v>69.400000000000006</v>
      </c>
      <c r="F49" s="8">
        <v>7.5</v>
      </c>
      <c r="G49" s="11">
        <v>70</v>
      </c>
      <c r="H49" s="12">
        <v>103</v>
      </c>
      <c r="I49" s="8">
        <v>4.4000000000000004</v>
      </c>
      <c r="J49" s="20">
        <v>18</v>
      </c>
      <c r="K49" s="45">
        <v>294.3</v>
      </c>
      <c r="L49" s="44">
        <v>0.72</v>
      </c>
      <c r="M49" s="29">
        <v>2.7</v>
      </c>
      <c r="N49" s="25"/>
      <c r="O49" s="26">
        <v>0</v>
      </c>
      <c r="P49" s="8">
        <v>28</v>
      </c>
      <c r="Q49" s="21">
        <v>0.11</v>
      </c>
      <c r="R49" s="17">
        <v>0.21</v>
      </c>
      <c r="S49" s="27">
        <v>1.4</v>
      </c>
      <c r="T49" s="11">
        <v>1</v>
      </c>
      <c r="U49" s="11">
        <v>100</v>
      </c>
    </row>
    <row r="50" spans="1:21" ht="24" customHeight="1" x14ac:dyDescent="0.2">
      <c r="A50" s="19" t="s">
        <v>323</v>
      </c>
      <c r="B50" s="11">
        <v>338</v>
      </c>
      <c r="C50" s="8">
        <v>22.2</v>
      </c>
      <c r="D50" s="8">
        <v>1.5</v>
      </c>
      <c r="E50" s="8">
        <v>61</v>
      </c>
      <c r="F50" s="29">
        <v>5.8</v>
      </c>
      <c r="G50" s="9">
        <v>88</v>
      </c>
      <c r="H50" s="11">
        <v>395</v>
      </c>
      <c r="I50" s="18">
        <v>3.5</v>
      </c>
      <c r="J50" s="26">
        <v>43</v>
      </c>
      <c r="K50" s="29">
        <v>403.8</v>
      </c>
      <c r="L50" s="17">
        <v>1.3</v>
      </c>
      <c r="M50" s="29">
        <v>9.1</v>
      </c>
      <c r="N50" s="9">
        <v>0</v>
      </c>
      <c r="O50" s="26">
        <v>0</v>
      </c>
      <c r="P50" s="25"/>
      <c r="Q50" s="21">
        <v>0.62</v>
      </c>
      <c r="R50" s="17">
        <v>0.12</v>
      </c>
      <c r="S50" s="29">
        <v>1.8</v>
      </c>
      <c r="T50" s="12">
        <v>0</v>
      </c>
      <c r="U50" s="9">
        <v>100</v>
      </c>
    </row>
    <row r="51" spans="1:21" ht="24" customHeight="1" x14ac:dyDescent="0.2">
      <c r="A51" s="19" t="s">
        <v>324</v>
      </c>
      <c r="B51" s="11">
        <v>85</v>
      </c>
      <c r="C51" s="8">
        <v>5.7</v>
      </c>
      <c r="D51" s="8">
        <v>0.3</v>
      </c>
      <c r="E51" s="8">
        <v>15.4</v>
      </c>
      <c r="F51" s="29">
        <v>10.8</v>
      </c>
      <c r="G51" s="9">
        <v>180</v>
      </c>
      <c r="H51" s="11">
        <v>53</v>
      </c>
      <c r="I51" s="18">
        <v>2.7</v>
      </c>
      <c r="J51" s="26">
        <v>35</v>
      </c>
      <c r="K51" s="29">
        <v>485.7</v>
      </c>
      <c r="L51" s="17">
        <v>0.02</v>
      </c>
      <c r="M51" s="29">
        <v>1.4</v>
      </c>
      <c r="N51" s="25"/>
      <c r="O51" s="26">
        <v>0</v>
      </c>
      <c r="P51" s="8">
        <v>423</v>
      </c>
      <c r="Q51" s="21">
        <v>0.08</v>
      </c>
      <c r="R51" s="17">
        <v>1.1499999999999999</v>
      </c>
      <c r="S51" s="29">
        <v>1</v>
      </c>
      <c r="T51" s="12">
        <v>15</v>
      </c>
      <c r="U51" s="9">
        <v>100</v>
      </c>
    </row>
    <row r="52" spans="1:21" ht="24" customHeight="1" x14ac:dyDescent="0.2">
      <c r="A52" s="19" t="s">
        <v>325</v>
      </c>
      <c r="B52" s="11">
        <v>148</v>
      </c>
      <c r="C52" s="8">
        <v>10.6</v>
      </c>
      <c r="D52" s="8">
        <v>0.5</v>
      </c>
      <c r="E52" s="8">
        <v>26.2</v>
      </c>
      <c r="F52" s="29">
        <v>17</v>
      </c>
      <c r="G52" s="9">
        <v>155</v>
      </c>
      <c r="H52" s="11">
        <v>59</v>
      </c>
      <c r="I52" s="18">
        <v>2.2000000000000002</v>
      </c>
      <c r="J52" s="26">
        <v>28</v>
      </c>
      <c r="K52" s="29">
        <v>628.5</v>
      </c>
      <c r="L52" s="17">
        <v>0.03</v>
      </c>
      <c r="M52" s="29">
        <v>2.4</v>
      </c>
      <c r="N52" s="25"/>
      <c r="O52" s="25"/>
      <c r="P52" s="8">
        <v>416</v>
      </c>
      <c r="Q52" s="21">
        <v>0.23</v>
      </c>
      <c r="R52" s="17">
        <v>0.49</v>
      </c>
      <c r="S52" s="29">
        <v>2.8</v>
      </c>
      <c r="T52" s="12">
        <v>20</v>
      </c>
      <c r="U52" s="9">
        <v>100</v>
      </c>
    </row>
    <row r="53" spans="1:21" ht="24" customHeight="1" x14ac:dyDescent="0.2">
      <c r="A53" s="19" t="s">
        <v>326</v>
      </c>
      <c r="B53" s="11">
        <v>367</v>
      </c>
      <c r="C53" s="8">
        <v>46.4</v>
      </c>
      <c r="D53" s="8">
        <v>5.4</v>
      </c>
      <c r="E53" s="8">
        <v>32.5</v>
      </c>
      <c r="F53" s="8">
        <v>2.6</v>
      </c>
      <c r="G53" s="9">
        <v>136</v>
      </c>
      <c r="H53" s="11">
        <v>441</v>
      </c>
      <c r="I53" s="18">
        <v>23.3</v>
      </c>
      <c r="J53" s="26">
        <v>65</v>
      </c>
      <c r="K53" s="47">
        <v>1462.3</v>
      </c>
      <c r="L53" s="17">
        <v>7.0000000000000007E-2</v>
      </c>
      <c r="M53" s="29">
        <v>5.6</v>
      </c>
      <c r="N53" s="25"/>
      <c r="O53" s="25"/>
      <c r="P53" s="36">
        <v>18900</v>
      </c>
      <c r="Q53" s="21">
        <v>0.06</v>
      </c>
      <c r="R53" s="17">
        <v>1.1499999999999999</v>
      </c>
      <c r="S53" s="8">
        <v>1</v>
      </c>
      <c r="T53" s="12">
        <v>9</v>
      </c>
      <c r="U53" s="9">
        <v>100</v>
      </c>
    </row>
    <row r="54" spans="1:21" ht="24" customHeight="1" x14ac:dyDescent="0.2">
      <c r="A54" s="19" t="s">
        <v>327</v>
      </c>
      <c r="B54" s="11">
        <v>336</v>
      </c>
      <c r="C54" s="8">
        <v>23.8</v>
      </c>
      <c r="D54" s="8">
        <v>1.2</v>
      </c>
      <c r="E54" s="8">
        <v>59.7</v>
      </c>
      <c r="F54" s="8">
        <v>15.4</v>
      </c>
      <c r="G54" s="9">
        <v>867</v>
      </c>
      <c r="H54" s="11">
        <v>321</v>
      </c>
      <c r="I54" s="18">
        <v>1.5</v>
      </c>
      <c r="J54" s="26">
        <v>134</v>
      </c>
      <c r="K54" s="47">
        <v>1858.9</v>
      </c>
      <c r="L54" s="17">
        <v>7.0000000000000007E-2</v>
      </c>
      <c r="M54" s="29">
        <v>5.4</v>
      </c>
      <c r="N54" s="25"/>
      <c r="O54" s="25"/>
      <c r="P54" s="8">
        <v>321</v>
      </c>
      <c r="Q54" s="21">
        <v>0.15</v>
      </c>
      <c r="R54" s="17">
        <v>1.34</v>
      </c>
      <c r="S54" s="8">
        <v>0.9</v>
      </c>
      <c r="T54" s="12">
        <v>16</v>
      </c>
      <c r="U54" s="9">
        <v>100</v>
      </c>
    </row>
    <row r="55" spans="1:21" ht="15.6" customHeight="1" x14ac:dyDescent="0.2">
      <c r="A55" s="7" t="s">
        <v>328</v>
      </c>
      <c r="B55" s="11">
        <v>165</v>
      </c>
      <c r="C55" s="8">
        <v>4.2</v>
      </c>
      <c r="D55" s="8">
        <v>0.1</v>
      </c>
      <c r="E55" s="8">
        <v>36.700000000000003</v>
      </c>
      <c r="F55" s="29">
        <v>1.8</v>
      </c>
      <c r="G55" s="9">
        <v>33</v>
      </c>
      <c r="H55" s="11">
        <v>200</v>
      </c>
      <c r="I55" s="18">
        <v>1</v>
      </c>
      <c r="J55" s="26">
        <v>69</v>
      </c>
      <c r="K55" s="29">
        <v>179</v>
      </c>
      <c r="L55" s="17">
        <v>0.12</v>
      </c>
      <c r="M55" s="29">
        <v>0.2</v>
      </c>
      <c r="N55" s="9">
        <v>0</v>
      </c>
      <c r="O55" s="26">
        <v>0</v>
      </c>
      <c r="P55" s="25"/>
      <c r="Q55" s="21">
        <v>0.2</v>
      </c>
      <c r="R55" s="17">
        <v>0.03</v>
      </c>
      <c r="S55" s="29">
        <v>1.4</v>
      </c>
      <c r="T55" s="12">
        <v>10</v>
      </c>
      <c r="U55" s="9">
        <v>75</v>
      </c>
    </row>
    <row r="56" spans="1:21" ht="24" customHeight="1" x14ac:dyDescent="0.2">
      <c r="A56" s="19" t="s">
        <v>329</v>
      </c>
      <c r="B56" s="11">
        <v>449</v>
      </c>
      <c r="C56" s="8">
        <v>30.6</v>
      </c>
      <c r="D56" s="8">
        <v>25.5</v>
      </c>
      <c r="E56" s="8">
        <v>31.9</v>
      </c>
      <c r="F56" s="8">
        <v>3.5</v>
      </c>
      <c r="G56" s="9">
        <v>1062</v>
      </c>
      <c r="H56" s="11">
        <v>161</v>
      </c>
      <c r="I56" s="18">
        <v>14.2</v>
      </c>
      <c r="J56" s="26">
        <v>66</v>
      </c>
      <c r="K56" s="47">
        <v>1496.5</v>
      </c>
      <c r="L56" s="17">
        <v>7.0000000000000007E-2</v>
      </c>
      <c r="M56" s="29">
        <v>5.7</v>
      </c>
      <c r="N56" s="25"/>
      <c r="O56" s="25"/>
      <c r="P56" s="8">
        <v>107</v>
      </c>
      <c r="Q56" s="21">
        <v>0.09</v>
      </c>
      <c r="R56" s="17">
        <v>1.5</v>
      </c>
      <c r="S56" s="29">
        <v>10.9</v>
      </c>
      <c r="T56" s="12">
        <v>7</v>
      </c>
      <c r="U56" s="9">
        <v>100</v>
      </c>
    </row>
    <row r="57" spans="1:21" ht="15.6" customHeight="1" x14ac:dyDescent="0.2">
      <c r="A57" s="7" t="s">
        <v>330</v>
      </c>
      <c r="B57" s="11">
        <v>568</v>
      </c>
      <c r="C57" s="8">
        <v>19.3</v>
      </c>
      <c r="D57" s="8">
        <v>51.1</v>
      </c>
      <c r="E57" s="8">
        <v>18.100000000000001</v>
      </c>
      <c r="F57" s="29">
        <v>3.6</v>
      </c>
      <c r="G57" s="9">
        <v>1125</v>
      </c>
      <c r="H57" s="11">
        <v>614</v>
      </c>
      <c r="I57" s="18">
        <v>9.5</v>
      </c>
      <c r="J57" s="26">
        <v>18</v>
      </c>
      <c r="K57" s="29">
        <v>303.7</v>
      </c>
      <c r="L57" s="17">
        <v>4.16</v>
      </c>
      <c r="M57" s="29">
        <v>7.9</v>
      </c>
      <c r="N57" s="25"/>
      <c r="O57" s="26">
        <v>15</v>
      </c>
      <c r="P57" s="25"/>
      <c r="Q57" s="21">
        <v>0.93</v>
      </c>
      <c r="R57" s="17">
        <v>0.2</v>
      </c>
      <c r="S57" s="29">
        <v>5.7</v>
      </c>
      <c r="T57" s="12">
        <v>0</v>
      </c>
      <c r="U57" s="9">
        <v>100</v>
      </c>
    </row>
    <row r="58" spans="1:21" ht="15.6" customHeight="1" x14ac:dyDescent="0.2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3"/>
    </row>
    <row r="59" spans="1:21" ht="24" customHeight="1" x14ac:dyDescent="0.2">
      <c r="A59" s="19" t="s">
        <v>331</v>
      </c>
      <c r="B59" s="11">
        <v>204</v>
      </c>
      <c r="C59" s="8">
        <v>16.899999999999999</v>
      </c>
      <c r="D59" s="8">
        <v>8.8000000000000007</v>
      </c>
      <c r="E59" s="8">
        <v>17.5</v>
      </c>
      <c r="F59" s="8">
        <v>4.8</v>
      </c>
      <c r="G59" s="9">
        <v>230</v>
      </c>
      <c r="H59" s="11">
        <v>180</v>
      </c>
      <c r="I59" s="18">
        <v>3.3</v>
      </c>
      <c r="J59" s="26">
        <v>43</v>
      </c>
      <c r="K59" s="47">
        <v>1098</v>
      </c>
      <c r="L59" s="17">
        <v>3.24</v>
      </c>
      <c r="M59" s="29">
        <v>2.2999999999999998</v>
      </c>
      <c r="N59" s="25"/>
      <c r="O59" s="25"/>
      <c r="P59" s="25"/>
      <c r="Q59" s="21">
        <v>0.2</v>
      </c>
      <c r="R59" s="17">
        <v>0.48</v>
      </c>
      <c r="S59" s="29">
        <v>0.7</v>
      </c>
      <c r="T59" s="25"/>
      <c r="U59" s="9">
        <v>100</v>
      </c>
    </row>
    <row r="60" spans="1:21" ht="15.6" customHeight="1" x14ac:dyDescent="0.2">
      <c r="A60" s="7" t="s">
        <v>332</v>
      </c>
      <c r="B60" s="11">
        <v>479</v>
      </c>
      <c r="C60" s="8">
        <v>12.7</v>
      </c>
      <c r="D60" s="8">
        <v>23.2</v>
      </c>
      <c r="E60" s="8">
        <v>58.9</v>
      </c>
      <c r="F60" s="8">
        <v>1.2</v>
      </c>
      <c r="G60" s="9">
        <v>135</v>
      </c>
      <c r="H60" s="11">
        <v>184</v>
      </c>
      <c r="I60" s="18">
        <v>2.9</v>
      </c>
      <c r="J60" s="25"/>
      <c r="K60" s="25"/>
      <c r="L60" s="25"/>
      <c r="M60" s="25"/>
      <c r="N60" s="25"/>
      <c r="O60" s="25"/>
      <c r="P60" s="25"/>
      <c r="Q60" s="17">
        <v>0.25</v>
      </c>
      <c r="R60" s="17">
        <v>0.45</v>
      </c>
      <c r="S60" s="29">
        <v>4.0999999999999996</v>
      </c>
      <c r="T60" s="25"/>
      <c r="U60" s="9">
        <v>35</v>
      </c>
    </row>
    <row r="61" spans="1:21" ht="15.6" customHeight="1" x14ac:dyDescent="0.2">
      <c r="A61" s="7" t="s">
        <v>333</v>
      </c>
      <c r="B61" s="11">
        <v>161</v>
      </c>
      <c r="C61" s="8">
        <v>7.7</v>
      </c>
      <c r="D61" s="8">
        <v>2.8</v>
      </c>
      <c r="E61" s="8">
        <v>27.1</v>
      </c>
      <c r="F61" s="8">
        <v>2</v>
      </c>
      <c r="G61" s="9">
        <v>56</v>
      </c>
      <c r="H61" s="11">
        <v>134</v>
      </c>
      <c r="I61" s="18">
        <v>1.4</v>
      </c>
      <c r="J61" s="25"/>
      <c r="K61" s="25"/>
      <c r="L61" s="25"/>
      <c r="M61" s="25"/>
      <c r="N61" s="25"/>
      <c r="O61" s="25"/>
      <c r="P61" s="25"/>
      <c r="Q61" s="17">
        <v>0.1</v>
      </c>
      <c r="R61" s="25"/>
      <c r="S61" s="25"/>
      <c r="T61" s="25"/>
      <c r="U61" s="9">
        <v>35</v>
      </c>
    </row>
    <row r="62" spans="1:21" ht="15.6" customHeight="1" x14ac:dyDescent="0.2">
      <c r="A62" s="7" t="s">
        <v>334</v>
      </c>
      <c r="B62" s="11">
        <v>147</v>
      </c>
      <c r="C62" s="8">
        <v>9</v>
      </c>
      <c r="D62" s="8">
        <v>0.5</v>
      </c>
      <c r="E62" s="8">
        <v>27.5</v>
      </c>
      <c r="F62" s="8">
        <v>3.4</v>
      </c>
      <c r="G62" s="9">
        <v>50</v>
      </c>
      <c r="H62" s="11">
        <v>175</v>
      </c>
      <c r="I62" s="18">
        <v>2</v>
      </c>
      <c r="J62" s="26">
        <v>14</v>
      </c>
      <c r="K62" s="47">
        <v>1126</v>
      </c>
      <c r="L62" s="17">
        <v>0.8</v>
      </c>
      <c r="M62" s="29">
        <v>2.7</v>
      </c>
      <c r="N62" s="25"/>
      <c r="O62" s="26">
        <v>12</v>
      </c>
      <c r="P62" s="25"/>
      <c r="Q62" s="21">
        <v>0.1</v>
      </c>
      <c r="R62" s="17">
        <v>7.0000000000000007E-2</v>
      </c>
      <c r="S62" s="29">
        <v>13.2</v>
      </c>
      <c r="T62" s="25"/>
      <c r="U62" s="9">
        <v>100</v>
      </c>
    </row>
    <row r="63" spans="1:21" ht="15.6" customHeight="1" x14ac:dyDescent="0.2">
      <c r="A63" s="7" t="s">
        <v>335</v>
      </c>
      <c r="B63" s="11">
        <v>109</v>
      </c>
      <c r="C63" s="8">
        <v>8.6999999999999993</v>
      </c>
      <c r="D63" s="8">
        <v>0.5</v>
      </c>
      <c r="E63" s="8">
        <v>18.3</v>
      </c>
      <c r="F63" s="8">
        <v>1.5</v>
      </c>
      <c r="G63" s="9">
        <v>95</v>
      </c>
      <c r="H63" s="11">
        <v>149</v>
      </c>
      <c r="I63" s="18">
        <v>1.5</v>
      </c>
      <c r="J63" s="26">
        <v>447</v>
      </c>
      <c r="K63" s="29">
        <v>657.8</v>
      </c>
      <c r="L63" s="17">
        <v>1.4</v>
      </c>
      <c r="M63" s="29">
        <v>2.8</v>
      </c>
      <c r="N63" s="25"/>
      <c r="O63" s="26">
        <v>18</v>
      </c>
      <c r="P63" s="8">
        <v>120</v>
      </c>
      <c r="Q63" s="21">
        <v>0.12</v>
      </c>
      <c r="R63" s="17">
        <v>0.04</v>
      </c>
      <c r="S63" s="29">
        <v>0.4</v>
      </c>
      <c r="T63" s="12">
        <v>3</v>
      </c>
      <c r="U63" s="9">
        <v>100</v>
      </c>
    </row>
    <row r="64" spans="1:21" ht="24" customHeight="1" x14ac:dyDescent="0.2">
      <c r="A64" s="19" t="s">
        <v>336</v>
      </c>
      <c r="B64" s="11">
        <v>521</v>
      </c>
      <c r="C64" s="8">
        <v>32.200000000000003</v>
      </c>
      <c r="D64" s="8">
        <v>37.700000000000003</v>
      </c>
      <c r="E64" s="8">
        <v>22.9</v>
      </c>
      <c r="F64" s="8">
        <v>7.6</v>
      </c>
      <c r="G64" s="9">
        <v>296</v>
      </c>
      <c r="H64" s="11">
        <v>800</v>
      </c>
      <c r="I64" s="18">
        <v>6.5</v>
      </c>
      <c r="J64" s="26">
        <v>3492</v>
      </c>
      <c r="K64" s="46" t="s">
        <v>337</v>
      </c>
      <c r="L64" s="17">
        <v>26.3</v>
      </c>
      <c r="M64" s="29">
        <v>60</v>
      </c>
      <c r="N64" s="25"/>
      <c r="O64" s="25"/>
      <c r="P64" s="8">
        <v>20</v>
      </c>
      <c r="Q64" s="21">
        <v>0.4</v>
      </c>
      <c r="R64" s="17">
        <v>1.9</v>
      </c>
      <c r="S64" s="29">
        <v>19</v>
      </c>
      <c r="T64" s="25"/>
      <c r="U64" s="9">
        <v>100</v>
      </c>
    </row>
    <row r="65" spans="1:21" ht="15.6" customHeight="1" x14ac:dyDescent="0.2">
      <c r="A65" s="7" t="s">
        <v>338</v>
      </c>
      <c r="B65" s="11">
        <v>189</v>
      </c>
      <c r="C65" s="8">
        <v>20.2</v>
      </c>
      <c r="D65" s="8">
        <v>8.1999999999999993</v>
      </c>
      <c r="E65" s="8">
        <v>12.7</v>
      </c>
      <c r="F65" s="8">
        <v>1.6</v>
      </c>
      <c r="G65" s="9">
        <v>91</v>
      </c>
      <c r="H65" s="11">
        <v>270</v>
      </c>
      <c r="I65" s="18">
        <v>3.9</v>
      </c>
      <c r="J65" s="26">
        <v>181</v>
      </c>
      <c r="K65" s="29">
        <v>615</v>
      </c>
      <c r="L65" s="17">
        <v>1.3</v>
      </c>
      <c r="M65" s="29">
        <v>3.7</v>
      </c>
      <c r="N65" s="25"/>
      <c r="O65" s="26">
        <v>4</v>
      </c>
      <c r="P65" s="8">
        <v>15</v>
      </c>
      <c r="Q65" s="21">
        <v>0.2</v>
      </c>
      <c r="R65" s="17">
        <v>0.04</v>
      </c>
      <c r="S65" s="29">
        <v>0.5</v>
      </c>
      <c r="T65" s="12">
        <v>0</v>
      </c>
      <c r="U65" s="9">
        <v>100</v>
      </c>
    </row>
    <row r="66" spans="1:21" ht="24" customHeight="1" x14ac:dyDescent="0.2">
      <c r="A66" s="19" t="s">
        <v>339</v>
      </c>
      <c r="B66" s="11">
        <v>158</v>
      </c>
      <c r="C66" s="8">
        <v>10.3</v>
      </c>
      <c r="D66" s="8">
        <v>0.9</v>
      </c>
      <c r="E66" s="8">
        <v>28.2</v>
      </c>
      <c r="F66" s="8">
        <v>2.6</v>
      </c>
      <c r="G66" s="9">
        <v>160</v>
      </c>
      <c r="H66" s="11">
        <v>149</v>
      </c>
      <c r="I66" s="18">
        <v>3.7</v>
      </c>
      <c r="J66" s="26">
        <v>6</v>
      </c>
      <c r="K66" s="29">
        <v>311</v>
      </c>
      <c r="L66" s="17">
        <v>0.27</v>
      </c>
      <c r="M66" s="29">
        <v>1.5</v>
      </c>
      <c r="N66" s="25"/>
      <c r="O66" s="25"/>
      <c r="P66" s="25"/>
      <c r="Q66" s="21">
        <v>0.2</v>
      </c>
      <c r="R66" s="17">
        <v>0.09</v>
      </c>
      <c r="S66" s="29">
        <v>0.8</v>
      </c>
      <c r="T66" s="25"/>
      <c r="U66" s="9">
        <v>100</v>
      </c>
    </row>
    <row r="67" spans="1:21" ht="24" customHeight="1" x14ac:dyDescent="0.2">
      <c r="A67" s="19" t="s">
        <v>340</v>
      </c>
      <c r="B67" s="11">
        <v>144</v>
      </c>
      <c r="C67" s="8">
        <v>10</v>
      </c>
      <c r="D67" s="8">
        <v>1</v>
      </c>
      <c r="E67" s="8">
        <v>24.7</v>
      </c>
      <c r="F67" s="8">
        <v>3.5</v>
      </c>
      <c r="G67" s="9">
        <v>144</v>
      </c>
      <c r="H67" s="11">
        <v>150</v>
      </c>
      <c r="I67" s="18">
        <v>2.8</v>
      </c>
      <c r="J67" s="26">
        <v>6</v>
      </c>
      <c r="K67" s="29">
        <v>311</v>
      </c>
      <c r="L67" s="17">
        <v>0.27</v>
      </c>
      <c r="M67" s="29">
        <v>1.5</v>
      </c>
      <c r="N67" s="25"/>
      <c r="O67" s="26">
        <v>0</v>
      </c>
      <c r="P67" s="25"/>
      <c r="Q67" s="21">
        <v>0.1</v>
      </c>
      <c r="R67" s="17">
        <v>0.08</v>
      </c>
      <c r="S67" s="29">
        <v>0.7</v>
      </c>
      <c r="T67" s="25"/>
      <c r="U67" s="9">
        <v>100</v>
      </c>
    </row>
    <row r="68" spans="1:21" ht="24" customHeight="1" x14ac:dyDescent="0.2">
      <c r="A68" s="19" t="s">
        <v>341</v>
      </c>
      <c r="B68" s="11">
        <v>629</v>
      </c>
      <c r="C68" s="8">
        <v>20.399999999999999</v>
      </c>
      <c r="D68" s="8">
        <v>56.3</v>
      </c>
      <c r="E68" s="8">
        <v>19.8</v>
      </c>
      <c r="F68" s="8">
        <v>1.1000000000000001</v>
      </c>
      <c r="G68" s="9">
        <v>502</v>
      </c>
      <c r="H68" s="11">
        <v>493</v>
      </c>
      <c r="I68" s="18">
        <v>8</v>
      </c>
      <c r="J68" s="26">
        <v>13</v>
      </c>
      <c r="K68" s="29">
        <v>641.70000000000005</v>
      </c>
      <c r="L68" s="17">
        <v>4.7</v>
      </c>
      <c r="M68" s="29">
        <v>5.4</v>
      </c>
      <c r="N68" s="25"/>
      <c r="O68" s="26">
        <v>5</v>
      </c>
      <c r="P68" s="25"/>
      <c r="Q68" s="17">
        <v>0.37</v>
      </c>
      <c r="R68" s="17">
        <v>0.22</v>
      </c>
      <c r="S68" s="29">
        <v>1.8</v>
      </c>
      <c r="T68" s="25"/>
      <c r="U68" s="9">
        <v>100</v>
      </c>
    </row>
    <row r="69" spans="1:21" ht="24" customHeight="1" x14ac:dyDescent="0.2">
      <c r="A69" s="19" t="s">
        <v>342</v>
      </c>
      <c r="B69" s="11">
        <v>360</v>
      </c>
      <c r="C69" s="8">
        <v>13.5</v>
      </c>
      <c r="D69" s="8">
        <v>31.2</v>
      </c>
      <c r="E69" s="8">
        <v>12.8</v>
      </c>
      <c r="F69" s="25"/>
      <c r="G69" s="9">
        <v>42</v>
      </c>
      <c r="H69" s="11">
        <v>177</v>
      </c>
      <c r="I69" s="18">
        <v>1.4</v>
      </c>
      <c r="J69" s="26">
        <v>32</v>
      </c>
      <c r="K69" s="29">
        <v>483</v>
      </c>
      <c r="L69" s="17">
        <v>1.6</v>
      </c>
      <c r="M69" s="29">
        <v>2</v>
      </c>
      <c r="N69" s="9">
        <v>0</v>
      </c>
      <c r="O69" s="25"/>
      <c r="P69" s="25"/>
      <c r="Q69" s="21">
        <v>0.44</v>
      </c>
      <c r="R69" s="17">
        <v>0.13</v>
      </c>
      <c r="S69" s="29">
        <v>9</v>
      </c>
      <c r="T69" s="12">
        <v>5</v>
      </c>
      <c r="U69" s="9">
        <v>43</v>
      </c>
    </row>
    <row r="70" spans="1:21" ht="15.6" customHeight="1" x14ac:dyDescent="0.2">
      <c r="A70" s="7" t="s">
        <v>343</v>
      </c>
      <c r="B70" s="11">
        <v>564</v>
      </c>
      <c r="C70" s="8">
        <v>25.5</v>
      </c>
      <c r="D70" s="8">
        <v>44.4</v>
      </c>
      <c r="E70" s="8">
        <v>25.5</v>
      </c>
      <c r="F70" s="8">
        <v>2.8</v>
      </c>
      <c r="G70" s="9">
        <v>106</v>
      </c>
      <c r="H70" s="11">
        <v>390</v>
      </c>
      <c r="I70" s="18">
        <v>4.0999999999999996</v>
      </c>
      <c r="J70" s="25"/>
      <c r="K70" s="25"/>
      <c r="L70" s="25"/>
      <c r="M70" s="25"/>
      <c r="N70" s="25"/>
      <c r="O70" s="25"/>
      <c r="P70" s="25"/>
      <c r="Q70" s="21">
        <v>0.4</v>
      </c>
      <c r="R70" s="25"/>
      <c r="S70" s="25"/>
      <c r="T70" s="25"/>
      <c r="U70" s="9">
        <v>100</v>
      </c>
    </row>
    <row r="71" spans="1:21" ht="15.6" customHeight="1" x14ac:dyDescent="0.2">
      <c r="A71" s="7" t="s">
        <v>344</v>
      </c>
      <c r="B71" s="11">
        <v>220</v>
      </c>
      <c r="C71" s="8">
        <v>10.6</v>
      </c>
      <c r="D71" s="8">
        <v>18</v>
      </c>
      <c r="E71" s="8">
        <v>8</v>
      </c>
      <c r="F71" s="8">
        <v>1</v>
      </c>
      <c r="G71" s="9">
        <v>89</v>
      </c>
      <c r="H71" s="11">
        <v>273</v>
      </c>
      <c r="I71" s="18">
        <v>1.9</v>
      </c>
      <c r="J71" s="26">
        <v>36</v>
      </c>
      <c r="K71" s="29">
        <v>536.20000000000005</v>
      </c>
      <c r="L71" s="17">
        <v>1.78</v>
      </c>
      <c r="M71" s="29">
        <v>2.2000000000000002</v>
      </c>
      <c r="N71" s="25"/>
      <c r="O71" s="25"/>
      <c r="P71" s="25"/>
      <c r="Q71" s="21">
        <v>0.1</v>
      </c>
      <c r="R71" s="25"/>
      <c r="S71" s="25"/>
      <c r="T71" s="12">
        <v>0</v>
      </c>
      <c r="U71" s="9">
        <v>100</v>
      </c>
    </row>
    <row r="72" spans="1:21" ht="15.6" customHeight="1" x14ac:dyDescent="0.2">
      <c r="A72" s="7" t="s">
        <v>345</v>
      </c>
      <c r="B72" s="11">
        <v>138</v>
      </c>
      <c r="C72" s="14">
        <v>10.7</v>
      </c>
      <c r="D72" s="18">
        <v>1.1000000000000001</v>
      </c>
      <c r="E72" s="8">
        <v>22.6</v>
      </c>
      <c r="F72" s="8">
        <v>0.9</v>
      </c>
      <c r="G72" s="11">
        <v>165</v>
      </c>
      <c r="H72" s="12">
        <v>172</v>
      </c>
      <c r="I72" s="8">
        <v>4</v>
      </c>
      <c r="J72" s="26">
        <v>13</v>
      </c>
      <c r="K72" s="22">
        <v>6.7</v>
      </c>
      <c r="L72" s="44">
        <v>0.8</v>
      </c>
      <c r="M72" s="29">
        <v>6.1</v>
      </c>
      <c r="N72" s="25"/>
      <c r="O72" s="25"/>
      <c r="P72" s="25"/>
      <c r="Q72" s="21">
        <v>0.01</v>
      </c>
      <c r="R72" s="17">
        <v>0.17</v>
      </c>
      <c r="S72" s="27">
        <v>3.2</v>
      </c>
      <c r="T72" s="25"/>
      <c r="U72" s="9">
        <v>100</v>
      </c>
    </row>
    <row r="73" spans="1:21" ht="15.6" customHeight="1" x14ac:dyDescent="0.2">
      <c r="A73" s="7" t="s">
        <v>346</v>
      </c>
      <c r="B73" s="11">
        <v>96</v>
      </c>
      <c r="C73" s="14">
        <v>3.7</v>
      </c>
      <c r="D73" s="18">
        <v>0.6</v>
      </c>
      <c r="E73" s="8">
        <v>19.100000000000001</v>
      </c>
      <c r="F73" s="8">
        <v>2.7</v>
      </c>
      <c r="G73" s="11">
        <v>133</v>
      </c>
      <c r="H73" s="12">
        <v>150</v>
      </c>
      <c r="I73" s="8">
        <v>1.3</v>
      </c>
      <c r="J73" s="25"/>
      <c r="K73" s="25"/>
      <c r="L73" s="25"/>
      <c r="M73" s="25"/>
      <c r="N73" s="25"/>
      <c r="O73" s="25"/>
      <c r="P73" s="25"/>
      <c r="Q73" s="21">
        <v>0.05</v>
      </c>
      <c r="R73" s="25"/>
      <c r="S73" s="25"/>
      <c r="T73" s="25"/>
      <c r="U73" s="9">
        <v>100</v>
      </c>
    </row>
    <row r="74" spans="1:21" ht="15.6" customHeight="1" x14ac:dyDescent="0.2">
      <c r="A74" s="7" t="s">
        <v>347</v>
      </c>
      <c r="B74" s="11">
        <v>67</v>
      </c>
      <c r="C74" s="14">
        <v>5</v>
      </c>
      <c r="D74" s="18">
        <v>2.1</v>
      </c>
      <c r="E74" s="8">
        <v>8.1</v>
      </c>
      <c r="F74" s="8">
        <v>4.0999999999999996</v>
      </c>
      <c r="G74" s="11">
        <v>460</v>
      </c>
      <c r="H74" s="12">
        <v>88</v>
      </c>
      <c r="I74" s="8">
        <v>1</v>
      </c>
      <c r="J74" s="26">
        <v>8</v>
      </c>
      <c r="K74" s="45">
        <v>184.5</v>
      </c>
      <c r="L74" s="44">
        <v>0.17</v>
      </c>
      <c r="M74" s="29">
        <v>0.5</v>
      </c>
      <c r="N74" s="25"/>
      <c r="O74" s="26">
        <v>0</v>
      </c>
      <c r="P74" s="25"/>
      <c r="Q74" s="21">
        <v>0.06</v>
      </c>
      <c r="R74" s="17">
        <v>0.02</v>
      </c>
      <c r="S74" s="27">
        <v>0.1</v>
      </c>
      <c r="T74" s="25"/>
      <c r="U74" s="9">
        <v>100</v>
      </c>
    </row>
    <row r="75" spans="1:21" ht="15.6" customHeight="1" x14ac:dyDescent="0.2">
      <c r="A75" s="7" t="s">
        <v>348</v>
      </c>
      <c r="B75" s="11">
        <v>75</v>
      </c>
      <c r="C75" s="14">
        <v>4.0999999999999996</v>
      </c>
      <c r="D75" s="18">
        <v>2.1</v>
      </c>
      <c r="E75" s="8">
        <v>10.7</v>
      </c>
      <c r="F75" s="8">
        <v>5.0999999999999996</v>
      </c>
      <c r="G75" s="11">
        <v>203</v>
      </c>
      <c r="H75" s="12">
        <v>60</v>
      </c>
      <c r="I75" s="8">
        <v>1.3</v>
      </c>
      <c r="J75" s="25"/>
      <c r="K75" s="25"/>
      <c r="L75" s="25"/>
      <c r="M75" s="25"/>
      <c r="N75" s="25"/>
      <c r="O75" s="26">
        <v>0</v>
      </c>
      <c r="P75" s="25"/>
      <c r="Q75" s="21">
        <v>7.0000000000000007E-2</v>
      </c>
      <c r="R75" s="25"/>
      <c r="S75" s="25"/>
      <c r="T75" s="25"/>
      <c r="U75" s="9">
        <v>100</v>
      </c>
    </row>
    <row r="76" spans="1:21" ht="15.75" customHeight="1" x14ac:dyDescent="0.2">
      <c r="A76" s="7" t="s">
        <v>349</v>
      </c>
      <c r="B76" s="11">
        <v>414</v>
      </c>
      <c r="C76" s="14">
        <v>26.6</v>
      </c>
      <c r="D76" s="18">
        <v>18.3</v>
      </c>
      <c r="E76" s="8">
        <v>41.3</v>
      </c>
      <c r="F76" s="8">
        <v>0</v>
      </c>
      <c r="G76" s="11">
        <v>19</v>
      </c>
      <c r="H76" s="12">
        <v>29</v>
      </c>
      <c r="I76" s="8">
        <v>4</v>
      </c>
      <c r="J76" s="26">
        <v>45</v>
      </c>
      <c r="K76" s="43">
        <v>1055.7</v>
      </c>
      <c r="L76" s="44">
        <v>0.99</v>
      </c>
      <c r="M76" s="29">
        <v>2.8</v>
      </c>
      <c r="N76" s="9">
        <v>0</v>
      </c>
      <c r="O76" s="26">
        <v>24</v>
      </c>
      <c r="P76" s="25"/>
      <c r="Q76" s="21">
        <v>0.2</v>
      </c>
      <c r="R76" s="17">
        <v>0.1</v>
      </c>
      <c r="S76" s="27">
        <v>0.5</v>
      </c>
      <c r="T76" s="9">
        <v>0</v>
      </c>
      <c r="U76" s="9">
        <v>100</v>
      </c>
    </row>
    <row r="77" spans="1:21" ht="24" customHeight="1" x14ac:dyDescent="0.2">
      <c r="A77" s="19" t="s">
        <v>350</v>
      </c>
      <c r="B77" s="11">
        <v>76</v>
      </c>
      <c r="C77" s="14">
        <v>5.2</v>
      </c>
      <c r="D77" s="18">
        <v>1.8</v>
      </c>
      <c r="E77" s="8">
        <v>10.6</v>
      </c>
      <c r="F77" s="8">
        <v>2.2000000000000002</v>
      </c>
      <c r="G77" s="11">
        <v>215</v>
      </c>
      <c r="H77" s="12">
        <v>66</v>
      </c>
      <c r="I77" s="8">
        <v>12.5</v>
      </c>
      <c r="J77" s="25"/>
      <c r="K77" s="25"/>
      <c r="L77" s="25"/>
      <c r="M77" s="25"/>
      <c r="N77" s="25"/>
      <c r="O77" s="25"/>
      <c r="P77" s="36">
        <v>268</v>
      </c>
      <c r="Q77" s="21">
        <v>0.11</v>
      </c>
      <c r="R77" s="25"/>
      <c r="S77" s="25"/>
      <c r="T77" s="25"/>
      <c r="U77" s="9">
        <v>100</v>
      </c>
    </row>
    <row r="78" spans="1:21" ht="15.6" customHeight="1" x14ac:dyDescent="0.2">
      <c r="A78" s="7" t="s">
        <v>351</v>
      </c>
      <c r="B78" s="11">
        <v>333</v>
      </c>
      <c r="C78" s="14">
        <v>29.3</v>
      </c>
      <c r="D78" s="18">
        <v>3.3</v>
      </c>
      <c r="E78" s="8">
        <v>50</v>
      </c>
      <c r="F78" s="25"/>
      <c r="G78" s="11">
        <v>102</v>
      </c>
      <c r="H78" s="12">
        <v>660</v>
      </c>
      <c r="I78" s="8">
        <v>12</v>
      </c>
      <c r="J78" s="25"/>
      <c r="K78" s="25"/>
      <c r="L78" s="25"/>
      <c r="M78" s="25"/>
      <c r="N78" s="9">
        <v>0</v>
      </c>
      <c r="O78" s="25"/>
      <c r="P78" s="25"/>
      <c r="Q78" s="21">
        <v>0.1</v>
      </c>
      <c r="R78" s="25"/>
      <c r="S78" s="25"/>
      <c r="T78" s="9">
        <v>0</v>
      </c>
      <c r="U78" s="9">
        <v>100</v>
      </c>
    </row>
    <row r="79" spans="1:21" ht="15.6" customHeight="1" x14ac:dyDescent="0.2">
      <c r="A79" s="7" t="s">
        <v>352</v>
      </c>
      <c r="B79" s="11">
        <v>336</v>
      </c>
      <c r="C79" s="14">
        <v>37.4</v>
      </c>
      <c r="D79" s="18">
        <v>13</v>
      </c>
      <c r="E79" s="8">
        <v>30.5</v>
      </c>
      <c r="F79" s="25"/>
      <c r="G79" s="11">
        <v>730</v>
      </c>
      <c r="H79" s="12">
        <v>470</v>
      </c>
      <c r="I79" s="8">
        <v>30.7</v>
      </c>
      <c r="J79" s="25"/>
      <c r="K79" s="25"/>
      <c r="L79" s="25"/>
      <c r="M79" s="25"/>
      <c r="N79" s="9">
        <v>0</v>
      </c>
      <c r="O79" s="25"/>
      <c r="P79" s="25"/>
      <c r="Q79" s="21">
        <v>0.04</v>
      </c>
      <c r="R79" s="25"/>
      <c r="S79" s="25"/>
      <c r="T79" s="25"/>
      <c r="U79" s="9">
        <v>100</v>
      </c>
    </row>
    <row r="80" spans="1:21" ht="15.6" customHeight="1" x14ac:dyDescent="0.2">
      <c r="A80" s="7" t="s">
        <v>353</v>
      </c>
      <c r="B80" s="11">
        <v>368</v>
      </c>
      <c r="C80" s="14">
        <v>23</v>
      </c>
      <c r="D80" s="18">
        <v>15</v>
      </c>
      <c r="E80" s="8">
        <v>40</v>
      </c>
      <c r="F80" s="25"/>
      <c r="G80" s="11">
        <v>137</v>
      </c>
      <c r="H80" s="12">
        <v>433</v>
      </c>
      <c r="I80" s="8">
        <v>41.5</v>
      </c>
      <c r="J80" s="25"/>
      <c r="K80" s="25"/>
      <c r="L80" s="25"/>
      <c r="M80" s="25"/>
      <c r="N80" s="9">
        <v>0</v>
      </c>
      <c r="O80" s="25"/>
      <c r="P80" s="25"/>
      <c r="Q80" s="21">
        <v>0</v>
      </c>
      <c r="R80" s="17">
        <v>0.46</v>
      </c>
      <c r="S80" s="27">
        <v>8.9</v>
      </c>
      <c r="T80" s="25"/>
      <c r="U80" s="9">
        <v>100</v>
      </c>
    </row>
    <row r="81" spans="1:21" ht="15.6" customHeight="1" x14ac:dyDescent="0.2">
      <c r="A81" s="7" t="s">
        <v>354</v>
      </c>
      <c r="B81" s="11">
        <v>368</v>
      </c>
      <c r="C81" s="14">
        <v>2.6</v>
      </c>
      <c r="D81" s="18">
        <v>8.6</v>
      </c>
      <c r="E81" s="8">
        <v>70</v>
      </c>
      <c r="F81" s="8">
        <v>0.5</v>
      </c>
      <c r="G81" s="11">
        <v>51</v>
      </c>
      <c r="H81" s="12">
        <v>180</v>
      </c>
      <c r="I81" s="8">
        <v>3.3</v>
      </c>
      <c r="J81" s="9">
        <v>48</v>
      </c>
      <c r="K81" s="14">
        <v>96</v>
      </c>
      <c r="L81" s="42">
        <v>0.4</v>
      </c>
      <c r="M81" s="8">
        <v>2.6</v>
      </c>
      <c r="N81" s="9">
        <v>0</v>
      </c>
      <c r="O81" s="9">
        <v>0</v>
      </c>
      <c r="P81" s="9">
        <v>0</v>
      </c>
      <c r="Q81" s="21">
        <v>0.04</v>
      </c>
      <c r="R81" s="21">
        <v>7.0000000000000007E-2</v>
      </c>
      <c r="S81" s="18">
        <v>2.2999999999999998</v>
      </c>
      <c r="T81" s="9">
        <v>0</v>
      </c>
      <c r="U81" s="9">
        <v>100</v>
      </c>
    </row>
    <row r="82" spans="1:21" ht="24" customHeight="1" x14ac:dyDescent="0.2">
      <c r="A82" s="19" t="s">
        <v>355</v>
      </c>
      <c r="B82" s="11">
        <v>345</v>
      </c>
      <c r="C82" s="14">
        <v>12</v>
      </c>
      <c r="D82" s="18">
        <v>1.5</v>
      </c>
      <c r="E82" s="8">
        <v>71.5</v>
      </c>
      <c r="F82" s="25"/>
      <c r="G82" s="11">
        <v>100</v>
      </c>
      <c r="H82" s="12">
        <v>400</v>
      </c>
      <c r="I82" s="8">
        <v>5</v>
      </c>
      <c r="J82" s="25"/>
      <c r="K82" s="25"/>
      <c r="L82" s="25"/>
      <c r="M82" s="25"/>
      <c r="N82" s="25"/>
      <c r="O82" s="25"/>
      <c r="P82" s="25"/>
      <c r="Q82" s="21">
        <v>0.2</v>
      </c>
      <c r="R82" s="25"/>
      <c r="S82" s="25"/>
      <c r="T82" s="9">
        <v>0</v>
      </c>
      <c r="U82" s="9">
        <v>100</v>
      </c>
    </row>
    <row r="83" spans="1:21" ht="15.6" customHeight="1" x14ac:dyDescent="0.2">
      <c r="A83" s="7" t="s">
        <v>356</v>
      </c>
      <c r="B83" s="11">
        <v>355</v>
      </c>
      <c r="C83" s="14">
        <v>17.8</v>
      </c>
      <c r="D83" s="18">
        <v>4.5999999999999996</v>
      </c>
      <c r="E83" s="8">
        <v>60.7</v>
      </c>
      <c r="F83" s="25"/>
      <c r="G83" s="11">
        <v>87</v>
      </c>
      <c r="H83" s="12">
        <v>304</v>
      </c>
      <c r="I83" s="8">
        <v>4.3</v>
      </c>
      <c r="J83" s="9">
        <v>24</v>
      </c>
      <c r="K83" s="41">
        <v>1233</v>
      </c>
      <c r="L83" s="42">
        <v>1</v>
      </c>
      <c r="M83" s="8">
        <v>2.2999999999999998</v>
      </c>
      <c r="N83" s="25"/>
      <c r="O83" s="9">
        <v>0</v>
      </c>
      <c r="P83" s="25"/>
      <c r="Q83" s="25"/>
      <c r="R83" s="25"/>
      <c r="S83" s="18">
        <v>0.6</v>
      </c>
      <c r="T83" s="25"/>
      <c r="U83" s="9">
        <v>100</v>
      </c>
    </row>
    <row r="84" spans="1:21" ht="24" customHeight="1" x14ac:dyDescent="0.2">
      <c r="A84" s="19" t="s">
        <v>357</v>
      </c>
      <c r="B84" s="11">
        <v>538</v>
      </c>
      <c r="C84" s="14">
        <v>13.6</v>
      </c>
      <c r="D84" s="18">
        <v>30.3</v>
      </c>
      <c r="E84" s="8">
        <v>52.6</v>
      </c>
      <c r="F84" s="8">
        <v>0.2</v>
      </c>
      <c r="G84" s="11">
        <v>81</v>
      </c>
      <c r="H84" s="12">
        <v>248</v>
      </c>
      <c r="I84" s="8">
        <v>1.6</v>
      </c>
      <c r="J84" s="25"/>
      <c r="K84" s="25"/>
      <c r="L84" s="25"/>
      <c r="M84" s="25"/>
      <c r="N84" s="9">
        <v>0</v>
      </c>
      <c r="O84" s="25"/>
      <c r="P84" s="8">
        <v>202</v>
      </c>
      <c r="Q84" s="21">
        <v>1</v>
      </c>
      <c r="R84" s="25"/>
      <c r="S84" s="25"/>
      <c r="T84" s="9">
        <v>0</v>
      </c>
      <c r="U84" s="9">
        <v>100</v>
      </c>
    </row>
    <row r="85" spans="1:21" ht="24" customHeight="1" x14ac:dyDescent="0.2">
      <c r="A85" s="19" t="s">
        <v>358</v>
      </c>
      <c r="B85" s="11">
        <v>524</v>
      </c>
      <c r="C85" s="14">
        <v>13.3</v>
      </c>
      <c r="D85" s="18">
        <v>29.2</v>
      </c>
      <c r="E85" s="8">
        <v>52</v>
      </c>
      <c r="F85" s="8">
        <v>0.2</v>
      </c>
      <c r="G85" s="11">
        <v>76</v>
      </c>
      <c r="H85" s="12">
        <v>248</v>
      </c>
      <c r="I85" s="8">
        <v>1.4</v>
      </c>
      <c r="J85" s="25"/>
      <c r="K85" s="25"/>
      <c r="L85" s="25"/>
      <c r="M85" s="25"/>
      <c r="N85" s="9">
        <v>0</v>
      </c>
      <c r="O85" s="25"/>
      <c r="P85" s="8">
        <v>272</v>
      </c>
      <c r="Q85" s="21">
        <v>0.62</v>
      </c>
      <c r="R85" s="25"/>
      <c r="S85" s="25"/>
      <c r="T85" s="9">
        <v>0</v>
      </c>
      <c r="U85" s="9">
        <v>100</v>
      </c>
    </row>
    <row r="86" spans="1:21" ht="15.6" customHeight="1" x14ac:dyDescent="0.2">
      <c r="A86" s="7" t="s">
        <v>359</v>
      </c>
      <c r="B86" s="11">
        <v>565</v>
      </c>
      <c r="C86" s="14">
        <v>18.2</v>
      </c>
      <c r="D86" s="18">
        <v>38.4</v>
      </c>
      <c r="E86" s="8">
        <v>36.799999999999997</v>
      </c>
      <c r="F86" s="8">
        <v>1.9</v>
      </c>
      <c r="G86" s="11">
        <v>251</v>
      </c>
      <c r="H86" s="12">
        <v>502</v>
      </c>
      <c r="I86" s="8">
        <v>10.9</v>
      </c>
      <c r="J86" s="25"/>
      <c r="K86" s="25"/>
      <c r="L86" s="25"/>
      <c r="M86" s="25"/>
      <c r="N86" s="9">
        <v>0</v>
      </c>
      <c r="O86" s="25"/>
      <c r="P86" s="8">
        <v>240</v>
      </c>
      <c r="Q86" s="21">
        <v>0.92</v>
      </c>
      <c r="R86" s="25"/>
      <c r="S86" s="25"/>
      <c r="T86" s="9">
        <v>0</v>
      </c>
      <c r="U86" s="9">
        <v>100</v>
      </c>
    </row>
    <row r="87" spans="1:21" ht="15.6" customHeight="1" x14ac:dyDescent="0.2">
      <c r="A87" s="7" t="s">
        <v>360</v>
      </c>
      <c r="B87" s="11">
        <v>350</v>
      </c>
      <c r="C87" s="14">
        <v>1.4</v>
      </c>
      <c r="D87" s="18">
        <v>14.4</v>
      </c>
      <c r="E87" s="8">
        <v>53.6</v>
      </c>
      <c r="F87" s="8">
        <v>1.8</v>
      </c>
      <c r="G87" s="11">
        <v>151</v>
      </c>
      <c r="H87" s="12">
        <v>43</v>
      </c>
      <c r="I87" s="8">
        <v>2.1</v>
      </c>
      <c r="J87" s="25"/>
      <c r="K87" s="25"/>
      <c r="L87" s="25"/>
      <c r="M87" s="25"/>
      <c r="N87" s="9">
        <v>0</v>
      </c>
      <c r="O87" s="25"/>
      <c r="P87" s="9">
        <v>120</v>
      </c>
      <c r="Q87" s="21">
        <v>0.12</v>
      </c>
      <c r="R87" s="21">
        <v>0.02</v>
      </c>
      <c r="S87" s="18">
        <v>0.8</v>
      </c>
      <c r="T87" s="9">
        <v>0</v>
      </c>
      <c r="U87" s="9">
        <v>100</v>
      </c>
    </row>
    <row r="88" spans="1:21" ht="15.6" customHeight="1" x14ac:dyDescent="0.2">
      <c r="A88" s="7" t="s">
        <v>361</v>
      </c>
      <c r="B88" s="11">
        <v>462</v>
      </c>
      <c r="C88" s="14">
        <v>3.1</v>
      </c>
      <c r="D88" s="18">
        <v>24.4</v>
      </c>
      <c r="E88" s="8">
        <v>57.7</v>
      </c>
      <c r="F88" s="8">
        <v>3.3</v>
      </c>
      <c r="G88" s="11">
        <v>212</v>
      </c>
      <c r="H88" s="12">
        <v>161</v>
      </c>
      <c r="I88" s="8">
        <v>6.6</v>
      </c>
      <c r="J88" s="25"/>
      <c r="K88" s="25"/>
      <c r="L88" s="25"/>
      <c r="M88" s="25"/>
      <c r="N88" s="9">
        <v>0</v>
      </c>
      <c r="O88" s="25"/>
      <c r="P88" s="9">
        <v>272</v>
      </c>
      <c r="Q88" s="21">
        <v>0.12</v>
      </c>
      <c r="R88" s="21">
        <v>0</v>
      </c>
      <c r="S88" s="18">
        <v>0.1</v>
      </c>
      <c r="T88" s="9">
        <v>0</v>
      </c>
      <c r="U88" s="9">
        <v>100</v>
      </c>
    </row>
    <row r="89" spans="1:21" ht="15.6" customHeight="1" x14ac:dyDescent="0.2">
      <c r="A89" s="7" t="s">
        <v>362</v>
      </c>
      <c r="B89" s="11">
        <v>533</v>
      </c>
      <c r="C89" s="14">
        <v>27.8</v>
      </c>
      <c r="D89" s="18">
        <v>38.1</v>
      </c>
      <c r="E89" s="8">
        <v>28.8</v>
      </c>
      <c r="F89" s="8">
        <v>2.5</v>
      </c>
      <c r="G89" s="11">
        <v>87</v>
      </c>
      <c r="H89" s="12">
        <v>423</v>
      </c>
      <c r="I89" s="8">
        <v>3</v>
      </c>
      <c r="J89" s="25"/>
      <c r="K89" s="25"/>
      <c r="L89" s="25"/>
      <c r="M89" s="25"/>
      <c r="N89" s="25"/>
      <c r="O89" s="25"/>
      <c r="P89" s="8">
        <v>0</v>
      </c>
      <c r="Q89" s="21">
        <v>0.06</v>
      </c>
      <c r="R89" s="25"/>
      <c r="S89" s="25"/>
      <c r="T89" s="9">
        <v>0</v>
      </c>
      <c r="U89" s="9">
        <v>100</v>
      </c>
    </row>
    <row r="90" spans="1:21" ht="15.6" customHeight="1" x14ac:dyDescent="0.2">
      <c r="A90" s="7" t="s">
        <v>363</v>
      </c>
      <c r="B90" s="11">
        <v>516</v>
      </c>
      <c r="C90" s="14">
        <v>14.7</v>
      </c>
      <c r="D90" s="18">
        <v>31.1</v>
      </c>
      <c r="E90" s="8">
        <v>44.4</v>
      </c>
      <c r="F90" s="25"/>
      <c r="G90" s="11">
        <v>34</v>
      </c>
      <c r="H90" s="12">
        <v>230</v>
      </c>
      <c r="I90" s="8">
        <v>0.7</v>
      </c>
      <c r="J90" s="9">
        <v>2</v>
      </c>
      <c r="K90" s="13">
        <v>365</v>
      </c>
      <c r="L90" s="42">
        <v>0.6</v>
      </c>
      <c r="M90" s="8">
        <v>1.7</v>
      </c>
      <c r="N90" s="25"/>
      <c r="O90" s="25"/>
      <c r="P90" s="25"/>
      <c r="Q90" s="25"/>
      <c r="R90" s="25"/>
      <c r="S90" s="25"/>
      <c r="T90" s="25"/>
      <c r="U90" s="9">
        <v>100</v>
      </c>
    </row>
    <row r="91" spans="1:21" ht="15.6" customHeight="1" x14ac:dyDescent="0.2">
      <c r="A91" s="7" t="s">
        <v>364</v>
      </c>
      <c r="B91" s="11">
        <v>480</v>
      </c>
      <c r="C91" s="14">
        <v>18.399999999999999</v>
      </c>
      <c r="D91" s="18">
        <v>19.100000000000001</v>
      </c>
      <c r="E91" s="8">
        <v>58.5</v>
      </c>
      <c r="F91" s="29">
        <v>11.7</v>
      </c>
      <c r="G91" s="11">
        <v>34</v>
      </c>
      <c r="H91" s="12">
        <v>404</v>
      </c>
      <c r="I91" s="8">
        <v>10.3</v>
      </c>
      <c r="J91" s="9">
        <v>1010</v>
      </c>
      <c r="K91" s="13">
        <v>385</v>
      </c>
      <c r="L91" s="42">
        <v>2.5</v>
      </c>
      <c r="M91" s="8">
        <v>7.1</v>
      </c>
      <c r="N91" s="25"/>
      <c r="O91" s="25"/>
      <c r="P91" s="25"/>
      <c r="Q91" s="21">
        <v>0.63</v>
      </c>
      <c r="R91" s="21">
        <v>0.05</v>
      </c>
      <c r="S91" s="27">
        <v>2.6</v>
      </c>
      <c r="T91" s="25"/>
      <c r="U91" s="9">
        <v>100</v>
      </c>
    </row>
    <row r="92" spans="1:21" ht="15.6" customHeight="1" x14ac:dyDescent="0.2">
      <c r="A92" s="7" t="s">
        <v>365</v>
      </c>
      <c r="B92" s="11">
        <v>484</v>
      </c>
      <c r="C92" s="14">
        <v>8.8000000000000007</v>
      </c>
      <c r="D92" s="18">
        <v>26.1</v>
      </c>
      <c r="E92" s="8">
        <v>57.7</v>
      </c>
      <c r="F92" s="8">
        <v>1.8</v>
      </c>
      <c r="G92" s="11">
        <v>49</v>
      </c>
      <c r="H92" s="12">
        <v>194</v>
      </c>
      <c r="I92" s="8">
        <v>2.5</v>
      </c>
      <c r="J92" s="25"/>
      <c r="K92" s="25"/>
      <c r="L92" s="25"/>
      <c r="M92" s="25"/>
      <c r="N92" s="25"/>
      <c r="O92" s="25"/>
      <c r="P92" s="8">
        <v>0</v>
      </c>
      <c r="Q92" s="21">
        <v>0.06</v>
      </c>
      <c r="R92" s="25"/>
      <c r="S92" s="25"/>
      <c r="T92" s="9">
        <v>0</v>
      </c>
      <c r="U92" s="9">
        <v>100</v>
      </c>
    </row>
    <row r="93" spans="1:21" ht="15.6" customHeight="1" x14ac:dyDescent="0.2">
      <c r="A93" s="7" t="s">
        <v>366</v>
      </c>
      <c r="B93" s="11">
        <v>561</v>
      </c>
      <c r="C93" s="14">
        <v>25.5</v>
      </c>
      <c r="D93" s="18">
        <v>43.8</v>
      </c>
      <c r="E93" s="8">
        <v>26</v>
      </c>
      <c r="F93" s="8">
        <v>2.2000000000000002</v>
      </c>
      <c r="G93" s="11">
        <v>50</v>
      </c>
      <c r="H93" s="12">
        <v>324</v>
      </c>
      <c r="I93" s="8">
        <v>3.1</v>
      </c>
      <c r="J93" s="25"/>
      <c r="K93" s="25"/>
      <c r="L93" s="25"/>
      <c r="M93" s="25"/>
      <c r="N93" s="25"/>
      <c r="O93" s="25"/>
      <c r="P93" s="8">
        <v>0</v>
      </c>
      <c r="Q93" s="21">
        <v>0.08</v>
      </c>
      <c r="R93" s="25"/>
      <c r="S93" s="25"/>
      <c r="T93" s="9">
        <v>0</v>
      </c>
      <c r="U93" s="9">
        <v>100</v>
      </c>
    </row>
    <row r="94" spans="1:21" ht="24" customHeight="1" x14ac:dyDescent="0.2">
      <c r="A94" s="19" t="s">
        <v>367</v>
      </c>
      <c r="B94" s="11">
        <v>590</v>
      </c>
      <c r="C94" s="14">
        <v>27</v>
      </c>
      <c r="D94" s="18">
        <v>49</v>
      </c>
      <c r="E94" s="8">
        <v>20.9</v>
      </c>
      <c r="F94" s="29">
        <v>1.6</v>
      </c>
      <c r="G94" s="11">
        <v>60</v>
      </c>
      <c r="H94" s="12">
        <v>360</v>
      </c>
      <c r="I94" s="8">
        <v>2</v>
      </c>
      <c r="J94" s="26">
        <v>355</v>
      </c>
      <c r="K94" s="45">
        <v>492.4</v>
      </c>
      <c r="L94" s="44">
        <v>0.56999999999999995</v>
      </c>
      <c r="M94" s="29">
        <v>2.7</v>
      </c>
      <c r="N94" s="9">
        <v>0</v>
      </c>
      <c r="O94" s="26">
        <v>0</v>
      </c>
      <c r="P94" s="25"/>
      <c r="Q94" s="21">
        <v>0.3</v>
      </c>
      <c r="R94" s="17">
        <v>0.2</v>
      </c>
      <c r="S94" s="27">
        <v>16.2</v>
      </c>
      <c r="T94" s="9">
        <v>0</v>
      </c>
      <c r="U94" s="9">
        <v>100</v>
      </c>
    </row>
    <row r="95" spans="1:21" ht="15.6" customHeight="1" x14ac:dyDescent="0.2">
      <c r="A95" s="7" t="s">
        <v>368</v>
      </c>
      <c r="B95" s="11">
        <v>380</v>
      </c>
      <c r="C95" s="14">
        <v>48.9</v>
      </c>
      <c r="D95" s="18">
        <v>13.8</v>
      </c>
      <c r="E95" s="8">
        <v>23.3</v>
      </c>
      <c r="F95" s="29">
        <v>0</v>
      </c>
      <c r="G95" s="11">
        <v>378</v>
      </c>
      <c r="H95" s="12">
        <v>781</v>
      </c>
      <c r="I95" s="29">
        <v>2.1</v>
      </c>
      <c r="J95" s="26">
        <v>55</v>
      </c>
      <c r="K95" s="45">
        <v>455.3</v>
      </c>
      <c r="L95" s="44">
        <v>0.68</v>
      </c>
      <c r="M95" s="29">
        <v>4.2</v>
      </c>
      <c r="N95" s="25"/>
      <c r="O95" s="26">
        <v>0</v>
      </c>
      <c r="P95" s="25"/>
      <c r="Q95" s="17">
        <v>0.15</v>
      </c>
      <c r="R95" s="17">
        <v>0.08</v>
      </c>
      <c r="S95" s="27">
        <v>0.7</v>
      </c>
      <c r="T95" s="25"/>
      <c r="U95" s="9">
        <v>100</v>
      </c>
    </row>
    <row r="96" spans="1:21" ht="15.6" customHeight="1" x14ac:dyDescent="0.2">
      <c r="A96" s="7" t="s">
        <v>369</v>
      </c>
      <c r="B96" s="11">
        <v>90</v>
      </c>
      <c r="C96" s="8">
        <v>10.7</v>
      </c>
      <c r="D96" s="8">
        <v>4</v>
      </c>
      <c r="E96" s="8">
        <v>4.7</v>
      </c>
      <c r="F96" s="25"/>
      <c r="G96" s="11">
        <v>85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9">
        <v>100</v>
      </c>
    </row>
    <row r="97" spans="1:21" ht="15.6" customHeight="1" x14ac:dyDescent="0.2">
      <c r="A97" s="7" t="s">
        <v>370</v>
      </c>
      <c r="B97" s="11">
        <v>598</v>
      </c>
      <c r="C97" s="8">
        <v>8.3000000000000007</v>
      </c>
      <c r="D97" s="8">
        <v>43.8</v>
      </c>
      <c r="E97" s="8">
        <v>42.6</v>
      </c>
      <c r="F97" s="8">
        <v>3.3</v>
      </c>
      <c r="G97" s="11">
        <v>85</v>
      </c>
      <c r="H97" s="11">
        <v>153</v>
      </c>
      <c r="I97" s="18">
        <v>27</v>
      </c>
      <c r="J97" s="25"/>
      <c r="K97" s="25"/>
      <c r="L97" s="25"/>
      <c r="M97" s="25"/>
      <c r="N97" s="25"/>
      <c r="O97" s="25"/>
      <c r="P97" s="14">
        <v>1608</v>
      </c>
      <c r="Q97" s="21">
        <v>1.1299999999999999</v>
      </c>
      <c r="R97" s="25"/>
      <c r="S97" s="25"/>
      <c r="T97" s="12">
        <v>0</v>
      </c>
      <c r="U97" s="9">
        <v>100</v>
      </c>
    </row>
    <row r="98" spans="1:21" ht="15.6" customHeight="1" x14ac:dyDescent="0.2">
      <c r="A98" s="7" t="s">
        <v>371</v>
      </c>
      <c r="B98" s="11">
        <v>581</v>
      </c>
      <c r="C98" s="8">
        <v>12.1</v>
      </c>
      <c r="D98" s="8">
        <v>40.6</v>
      </c>
      <c r="E98" s="8">
        <v>41.7</v>
      </c>
      <c r="F98" s="8">
        <v>2.2000000000000002</v>
      </c>
      <c r="G98" s="11">
        <v>237</v>
      </c>
      <c r="H98" s="11">
        <v>116</v>
      </c>
      <c r="I98" s="18">
        <v>6.9</v>
      </c>
      <c r="J98" s="25"/>
      <c r="K98" s="25"/>
      <c r="L98" s="25"/>
      <c r="M98" s="25"/>
      <c r="N98" s="25"/>
      <c r="O98" s="25"/>
      <c r="P98" s="14">
        <v>320</v>
      </c>
      <c r="Q98" s="21">
        <v>0.35</v>
      </c>
      <c r="R98" s="25"/>
      <c r="S98" s="25"/>
      <c r="T98" s="12">
        <v>0</v>
      </c>
      <c r="U98" s="9">
        <v>100</v>
      </c>
    </row>
    <row r="99" spans="1:21" ht="24" customHeight="1" x14ac:dyDescent="0.2">
      <c r="A99" s="19" t="s">
        <v>372</v>
      </c>
      <c r="B99" s="11">
        <v>556</v>
      </c>
      <c r="C99" s="8">
        <v>15.8</v>
      </c>
      <c r="D99" s="8">
        <v>37.1</v>
      </c>
      <c r="E99" s="8">
        <v>39.799999999999997</v>
      </c>
      <c r="F99" s="8">
        <v>3.5</v>
      </c>
      <c r="G99" s="11">
        <v>112</v>
      </c>
      <c r="H99" s="11">
        <v>215</v>
      </c>
      <c r="I99" s="18">
        <v>5.4</v>
      </c>
      <c r="J99" s="25"/>
      <c r="K99" s="25"/>
      <c r="L99" s="25"/>
      <c r="M99" s="25"/>
      <c r="N99" s="25"/>
      <c r="O99" s="25"/>
      <c r="P99" s="8">
        <v>0</v>
      </c>
      <c r="Q99" s="21">
        <v>0.63</v>
      </c>
      <c r="R99" s="25"/>
      <c r="S99" s="25"/>
      <c r="T99" s="12">
        <v>0</v>
      </c>
      <c r="U99" s="9">
        <v>100</v>
      </c>
    </row>
    <row r="100" spans="1:21" ht="24" customHeight="1" x14ac:dyDescent="0.2">
      <c r="A100" s="19" t="s">
        <v>373</v>
      </c>
      <c r="B100" s="11">
        <v>542</v>
      </c>
      <c r="C100" s="8">
        <v>40.299999999999997</v>
      </c>
      <c r="D100" s="8">
        <v>42.4</v>
      </c>
      <c r="E100" s="8">
        <v>11.6</v>
      </c>
      <c r="F100" s="8">
        <v>2.2000000000000002</v>
      </c>
      <c r="G100" s="11">
        <v>175</v>
      </c>
      <c r="H100" s="11">
        <v>529</v>
      </c>
      <c r="I100" s="18">
        <v>5.2</v>
      </c>
      <c r="J100" s="25"/>
      <c r="K100" s="25"/>
      <c r="L100" s="25"/>
      <c r="M100" s="25"/>
      <c r="N100" s="25"/>
      <c r="O100" s="25"/>
      <c r="P100" s="18">
        <v>50</v>
      </c>
      <c r="Q100" s="21">
        <v>0.1</v>
      </c>
      <c r="R100" s="25"/>
      <c r="S100" s="25"/>
      <c r="T100" s="12">
        <v>0</v>
      </c>
      <c r="U100" s="9">
        <v>100</v>
      </c>
    </row>
    <row r="101" spans="1:21" ht="24" customHeight="1" x14ac:dyDescent="0.2">
      <c r="A101" s="19" t="s">
        <v>374</v>
      </c>
      <c r="B101" s="11">
        <v>510</v>
      </c>
      <c r="C101" s="8">
        <v>12.3</v>
      </c>
      <c r="D101" s="8">
        <v>27.9</v>
      </c>
      <c r="E101" s="8">
        <v>52.4</v>
      </c>
      <c r="F101" s="8">
        <v>3.6</v>
      </c>
      <c r="G101" s="11">
        <v>122</v>
      </c>
      <c r="H101" s="11">
        <v>211</v>
      </c>
      <c r="I101" s="18">
        <v>8.4</v>
      </c>
      <c r="J101" s="25"/>
      <c r="K101" s="25"/>
      <c r="L101" s="25"/>
      <c r="M101" s="25"/>
      <c r="N101" s="25"/>
      <c r="O101" s="25"/>
      <c r="P101" s="8">
        <v>0</v>
      </c>
      <c r="Q101" s="21">
        <v>0.52</v>
      </c>
      <c r="R101" s="25"/>
      <c r="S101" s="25"/>
      <c r="T101" s="12">
        <v>0</v>
      </c>
      <c r="U101" s="9">
        <v>100</v>
      </c>
    </row>
    <row r="102" spans="1:21" ht="24" customHeight="1" x14ac:dyDescent="0.2">
      <c r="A102" s="19" t="s">
        <v>375</v>
      </c>
      <c r="B102" s="11">
        <v>529</v>
      </c>
      <c r="C102" s="8">
        <v>20.8</v>
      </c>
      <c r="D102" s="8">
        <v>31.7</v>
      </c>
      <c r="E102" s="8">
        <v>40.200000000000003</v>
      </c>
      <c r="F102" s="8">
        <v>3</v>
      </c>
      <c r="G102" s="11">
        <v>124</v>
      </c>
      <c r="H102" s="11">
        <v>222</v>
      </c>
      <c r="I102" s="18">
        <v>5.4</v>
      </c>
      <c r="J102" s="25"/>
      <c r="K102" s="25"/>
      <c r="L102" s="25"/>
      <c r="M102" s="25"/>
      <c r="N102" s="25"/>
      <c r="O102" s="25"/>
      <c r="P102" s="8">
        <v>0</v>
      </c>
      <c r="Q102" s="21">
        <v>0.86</v>
      </c>
      <c r="R102" s="25"/>
      <c r="S102" s="25"/>
      <c r="T102" s="12">
        <v>0</v>
      </c>
      <c r="U102" s="9">
        <v>100</v>
      </c>
    </row>
    <row r="103" spans="1:21" ht="24" customHeight="1" x14ac:dyDescent="0.2">
      <c r="A103" s="19" t="s">
        <v>376</v>
      </c>
      <c r="B103" s="11">
        <v>540</v>
      </c>
      <c r="C103" s="8">
        <v>16.7</v>
      </c>
      <c r="D103" s="8">
        <v>33.9</v>
      </c>
      <c r="E103" s="8">
        <v>42</v>
      </c>
      <c r="F103" s="8">
        <v>2.2000000000000002</v>
      </c>
      <c r="G103" s="11">
        <v>92</v>
      </c>
      <c r="H103" s="11">
        <v>184</v>
      </c>
      <c r="I103" s="18">
        <v>3.2</v>
      </c>
      <c r="J103" s="25"/>
      <c r="K103" s="25"/>
      <c r="L103" s="25"/>
      <c r="M103" s="25"/>
      <c r="N103" s="25"/>
      <c r="O103" s="25"/>
      <c r="P103" s="14">
        <v>1080</v>
      </c>
      <c r="Q103" s="21">
        <v>0.38</v>
      </c>
      <c r="R103" s="25"/>
      <c r="S103" s="25"/>
      <c r="T103" s="12">
        <v>0</v>
      </c>
      <c r="U103" s="9">
        <v>100</v>
      </c>
    </row>
    <row r="104" spans="1:21" ht="15.6" customHeight="1" x14ac:dyDescent="0.2">
      <c r="A104" s="7" t="s">
        <v>377</v>
      </c>
      <c r="B104" s="11">
        <v>515</v>
      </c>
      <c r="C104" s="8">
        <v>30.6</v>
      </c>
      <c r="D104" s="8">
        <v>42.1</v>
      </c>
      <c r="E104" s="8">
        <v>13.8</v>
      </c>
      <c r="F104" s="29">
        <v>13.6</v>
      </c>
      <c r="G104" s="11">
        <v>54</v>
      </c>
      <c r="H104" s="11">
        <v>312</v>
      </c>
      <c r="I104" s="18">
        <v>6.2</v>
      </c>
      <c r="J104" s="31">
        <v>124</v>
      </c>
      <c r="K104" s="29">
        <v>448.6</v>
      </c>
      <c r="L104" s="23">
        <v>0.65</v>
      </c>
      <c r="M104" s="29">
        <v>9.6999999999999993</v>
      </c>
      <c r="N104" s="12">
        <v>0</v>
      </c>
      <c r="O104" s="25"/>
      <c r="P104" s="25"/>
      <c r="Q104" s="21">
        <v>0.02</v>
      </c>
      <c r="R104" s="17">
        <v>0.19</v>
      </c>
      <c r="S104" s="29">
        <v>0.3</v>
      </c>
      <c r="T104" s="12">
        <v>0</v>
      </c>
      <c r="U104" s="9">
        <v>35</v>
      </c>
    </row>
    <row r="105" spans="1:21" ht="24" customHeight="1" x14ac:dyDescent="0.2">
      <c r="A105" s="19" t="s">
        <v>378</v>
      </c>
      <c r="B105" s="11">
        <v>439</v>
      </c>
      <c r="C105" s="8">
        <v>10</v>
      </c>
      <c r="D105" s="8">
        <v>16.399999999999999</v>
      </c>
      <c r="E105" s="8">
        <v>65.7</v>
      </c>
      <c r="F105" s="25"/>
      <c r="G105" s="11">
        <v>66</v>
      </c>
      <c r="H105" s="11">
        <v>225</v>
      </c>
      <c r="I105" s="25"/>
      <c r="J105" s="25"/>
      <c r="K105" s="25"/>
      <c r="L105" s="25"/>
      <c r="M105" s="25"/>
      <c r="N105" s="25"/>
      <c r="O105" s="25"/>
      <c r="P105" s="8">
        <v>0</v>
      </c>
      <c r="Q105" s="21">
        <v>0.1</v>
      </c>
      <c r="R105" s="25"/>
      <c r="S105" s="25"/>
      <c r="T105" s="12">
        <v>0</v>
      </c>
      <c r="U105" s="9">
        <v>100</v>
      </c>
    </row>
    <row r="106" spans="1:21" ht="24" customHeight="1" x14ac:dyDescent="0.2">
      <c r="A106" s="19" t="s">
        <v>379</v>
      </c>
      <c r="B106" s="11">
        <v>431</v>
      </c>
      <c r="C106" s="8">
        <v>11.1</v>
      </c>
      <c r="D106" s="8">
        <v>16.2</v>
      </c>
      <c r="E106" s="8">
        <v>63</v>
      </c>
      <c r="F106" s="25"/>
      <c r="G106" s="11">
        <v>77</v>
      </c>
      <c r="H106" s="25"/>
      <c r="I106" s="25"/>
      <c r="J106" s="25"/>
      <c r="K106" s="25"/>
      <c r="L106" s="25"/>
      <c r="M106" s="25"/>
      <c r="N106" s="25"/>
      <c r="O106" s="25"/>
      <c r="P106" s="8">
        <v>0</v>
      </c>
      <c r="Q106" s="21">
        <v>0.08</v>
      </c>
      <c r="R106" s="25"/>
      <c r="S106" s="25"/>
      <c r="T106" s="12">
        <v>0</v>
      </c>
      <c r="U106" s="9">
        <v>100</v>
      </c>
    </row>
    <row r="107" spans="1:21" ht="24" customHeight="1" x14ac:dyDescent="0.2">
      <c r="A107" s="19" t="s">
        <v>380</v>
      </c>
      <c r="B107" s="11">
        <v>485</v>
      </c>
      <c r="C107" s="8">
        <v>11.5</v>
      </c>
      <c r="D107" s="8">
        <v>24.5</v>
      </c>
      <c r="E107" s="8">
        <v>59.1</v>
      </c>
      <c r="F107" s="25"/>
      <c r="G107" s="11">
        <v>85</v>
      </c>
      <c r="H107" s="11">
        <v>218</v>
      </c>
      <c r="I107" s="25"/>
      <c r="J107" s="25"/>
      <c r="K107" s="25"/>
      <c r="L107" s="25"/>
      <c r="M107" s="25"/>
      <c r="N107" s="25"/>
      <c r="O107" s="25"/>
      <c r="P107" s="8">
        <v>0</v>
      </c>
      <c r="Q107" s="21">
        <v>0.11</v>
      </c>
      <c r="R107" s="25"/>
      <c r="S107" s="25"/>
      <c r="T107" s="12">
        <v>0</v>
      </c>
      <c r="U107" s="9">
        <v>100</v>
      </c>
    </row>
    <row r="108" spans="1:21" ht="15.6" customHeight="1" x14ac:dyDescent="0.2">
      <c r="A108" s="7" t="s">
        <v>381</v>
      </c>
      <c r="B108" s="11">
        <v>128</v>
      </c>
      <c r="C108" s="8">
        <v>8</v>
      </c>
      <c r="D108" s="8">
        <v>10</v>
      </c>
      <c r="E108" s="8">
        <v>1.3</v>
      </c>
      <c r="F108" s="8">
        <v>0.2</v>
      </c>
      <c r="G108" s="11">
        <v>205</v>
      </c>
      <c r="H108" s="11">
        <v>92</v>
      </c>
      <c r="I108" s="18">
        <v>2.5</v>
      </c>
      <c r="J108" s="11">
        <v>393</v>
      </c>
      <c r="K108" s="25"/>
      <c r="L108" s="25"/>
      <c r="M108" s="25"/>
      <c r="N108" s="48">
        <v>131</v>
      </c>
      <c r="O108" s="25"/>
      <c r="P108" s="14">
        <v>5300</v>
      </c>
      <c r="Q108" s="21">
        <v>0.46</v>
      </c>
      <c r="R108" s="25"/>
      <c r="S108" s="25"/>
      <c r="T108" s="12">
        <v>0</v>
      </c>
      <c r="U108" s="9">
        <v>100</v>
      </c>
    </row>
    <row r="109" spans="1:21" ht="15.6" customHeight="1" x14ac:dyDescent="0.2">
      <c r="A109" s="7" t="s">
        <v>382</v>
      </c>
      <c r="B109" s="11">
        <v>187</v>
      </c>
      <c r="C109" s="8">
        <v>13</v>
      </c>
      <c r="D109" s="8">
        <v>6</v>
      </c>
      <c r="E109" s="8">
        <v>22.6</v>
      </c>
      <c r="F109" s="25"/>
      <c r="G109" s="11">
        <v>96</v>
      </c>
      <c r="H109" s="11">
        <v>115</v>
      </c>
      <c r="I109" s="18">
        <v>27</v>
      </c>
      <c r="J109" s="25"/>
      <c r="K109" s="25"/>
      <c r="L109" s="25"/>
      <c r="M109" s="25"/>
      <c r="N109" s="12">
        <v>0</v>
      </c>
      <c r="O109" s="25"/>
      <c r="P109" s="25"/>
      <c r="Q109" s="21">
        <v>0.09</v>
      </c>
      <c r="R109" s="17">
        <v>0</v>
      </c>
      <c r="S109" s="29">
        <v>1.6</v>
      </c>
      <c r="T109" s="12">
        <v>0</v>
      </c>
      <c r="U109" s="9">
        <v>100</v>
      </c>
    </row>
    <row r="110" spans="1:21" ht="24" customHeight="1" x14ac:dyDescent="0.2">
      <c r="A110" s="19" t="s">
        <v>383</v>
      </c>
      <c r="B110" s="11">
        <v>376</v>
      </c>
      <c r="C110" s="8">
        <v>14.9</v>
      </c>
      <c r="D110" s="8">
        <v>6</v>
      </c>
      <c r="E110" s="8">
        <v>65.7</v>
      </c>
      <c r="F110" s="8">
        <v>12.3</v>
      </c>
      <c r="G110" s="11">
        <v>199</v>
      </c>
      <c r="H110" s="11">
        <v>110</v>
      </c>
      <c r="I110" s="18">
        <v>10.9</v>
      </c>
      <c r="J110" s="25"/>
      <c r="K110" s="25"/>
      <c r="L110" s="25"/>
      <c r="M110" s="25"/>
      <c r="N110" s="25"/>
      <c r="O110" s="25"/>
      <c r="P110" s="25"/>
      <c r="Q110" s="21">
        <v>0.03</v>
      </c>
      <c r="R110" s="25"/>
      <c r="S110" s="25"/>
      <c r="T110" s="25"/>
      <c r="U110" s="9">
        <v>100</v>
      </c>
    </row>
    <row r="111" spans="1:21" ht="24" customHeight="1" x14ac:dyDescent="0.2">
      <c r="A111" s="19" t="s">
        <v>384</v>
      </c>
      <c r="B111" s="11">
        <v>351</v>
      </c>
      <c r="C111" s="8">
        <v>11</v>
      </c>
      <c r="D111" s="8">
        <v>5.3</v>
      </c>
      <c r="E111" s="8">
        <v>65.900000000000006</v>
      </c>
      <c r="F111" s="8">
        <v>9</v>
      </c>
      <c r="G111" s="11">
        <v>164</v>
      </c>
      <c r="H111" s="11">
        <v>113</v>
      </c>
      <c r="I111" s="18">
        <v>7.8</v>
      </c>
      <c r="J111" s="25"/>
      <c r="K111" s="25"/>
      <c r="L111" s="25"/>
      <c r="M111" s="25"/>
      <c r="N111" s="25"/>
      <c r="O111" s="25"/>
      <c r="P111" s="25"/>
      <c r="Q111" s="21">
        <v>0.01</v>
      </c>
      <c r="R111" s="25"/>
      <c r="S111" s="25"/>
      <c r="T111" s="25"/>
      <c r="U111" s="9">
        <v>100</v>
      </c>
    </row>
    <row r="112" spans="1:21" ht="24" customHeight="1" x14ac:dyDescent="0.2">
      <c r="A112" s="19" t="s">
        <v>385</v>
      </c>
      <c r="B112" s="11">
        <v>132</v>
      </c>
      <c r="C112" s="8">
        <v>12.7</v>
      </c>
      <c r="D112" s="8">
        <v>3.8</v>
      </c>
      <c r="E112" s="8">
        <v>13.7</v>
      </c>
      <c r="F112" s="8">
        <v>3.1</v>
      </c>
      <c r="G112" s="11">
        <v>133</v>
      </c>
      <c r="H112" s="11">
        <v>355</v>
      </c>
      <c r="I112" s="18">
        <v>34.4</v>
      </c>
      <c r="J112" s="25"/>
      <c r="K112" s="25"/>
      <c r="L112" s="25"/>
      <c r="M112" s="25"/>
      <c r="N112" s="25"/>
      <c r="O112" s="25"/>
      <c r="P112" s="18">
        <v>10</v>
      </c>
      <c r="Q112" s="21">
        <v>0.08</v>
      </c>
      <c r="R112" s="21">
        <v>0.2</v>
      </c>
      <c r="S112" s="8">
        <v>0.7</v>
      </c>
      <c r="T112" s="12">
        <v>0</v>
      </c>
      <c r="U112" s="9">
        <v>100</v>
      </c>
    </row>
    <row r="113" spans="1:21" ht="24" customHeight="1" x14ac:dyDescent="0.2">
      <c r="A113" s="19" t="s">
        <v>386</v>
      </c>
      <c r="B113" s="11">
        <v>513</v>
      </c>
      <c r="C113" s="8">
        <v>17.5</v>
      </c>
      <c r="D113" s="8">
        <v>32.5</v>
      </c>
      <c r="E113" s="8">
        <v>44.3</v>
      </c>
      <c r="F113" s="8">
        <v>1.7</v>
      </c>
      <c r="G113" s="11">
        <v>65</v>
      </c>
      <c r="H113" s="11">
        <v>202</v>
      </c>
      <c r="I113" s="18">
        <v>2.6</v>
      </c>
      <c r="J113" s="25"/>
      <c r="K113" s="25"/>
      <c r="L113" s="25"/>
      <c r="M113" s="25"/>
      <c r="N113" s="25"/>
      <c r="O113" s="25"/>
      <c r="P113" s="8">
        <v>0</v>
      </c>
      <c r="Q113" s="21">
        <v>0.1</v>
      </c>
      <c r="R113" s="25"/>
      <c r="S113" s="25"/>
      <c r="T113" s="12">
        <v>0</v>
      </c>
      <c r="U113" s="9">
        <v>100</v>
      </c>
    </row>
    <row r="114" spans="1:21" ht="15.6" customHeight="1" x14ac:dyDescent="0.2">
      <c r="A114" s="7" t="s">
        <v>387</v>
      </c>
      <c r="B114" s="11">
        <v>451</v>
      </c>
      <c r="C114" s="8">
        <v>11.2</v>
      </c>
      <c r="D114" s="8">
        <v>20.2</v>
      </c>
      <c r="E114" s="8">
        <v>59.7</v>
      </c>
      <c r="F114" s="8">
        <v>1.8</v>
      </c>
      <c r="G114" s="11">
        <v>156</v>
      </c>
      <c r="H114" s="11">
        <v>221</v>
      </c>
      <c r="I114" s="18">
        <v>4.5999999999999996</v>
      </c>
      <c r="J114" s="25"/>
      <c r="K114" s="25"/>
      <c r="L114" s="25"/>
      <c r="M114" s="25"/>
      <c r="N114" s="25"/>
      <c r="O114" s="25"/>
      <c r="P114" s="8">
        <v>0</v>
      </c>
      <c r="Q114" s="21">
        <v>0.02</v>
      </c>
      <c r="R114" s="25"/>
      <c r="S114" s="25"/>
      <c r="T114" s="12">
        <v>0</v>
      </c>
      <c r="U114" s="9">
        <v>100</v>
      </c>
    </row>
    <row r="115" spans="1:21" ht="15.6" customHeight="1" x14ac:dyDescent="0.2">
      <c r="A115" s="7" t="s">
        <v>388</v>
      </c>
      <c r="B115" s="11">
        <v>497</v>
      </c>
      <c r="C115" s="8">
        <v>17</v>
      </c>
      <c r="D115" s="8">
        <v>27.6</v>
      </c>
      <c r="E115" s="8">
        <v>50.8</v>
      </c>
      <c r="F115" s="8">
        <v>2.4</v>
      </c>
      <c r="G115" s="11">
        <v>166</v>
      </c>
      <c r="H115" s="11">
        <v>89</v>
      </c>
      <c r="I115" s="18">
        <v>6.7</v>
      </c>
      <c r="J115" s="25"/>
      <c r="K115" s="25"/>
      <c r="L115" s="25"/>
      <c r="M115" s="25"/>
      <c r="N115" s="25"/>
      <c r="O115" s="25"/>
      <c r="P115" s="8">
        <v>0</v>
      </c>
      <c r="Q115" s="21">
        <v>0.05</v>
      </c>
      <c r="R115" s="25"/>
      <c r="S115" s="25"/>
      <c r="T115" s="12">
        <v>0</v>
      </c>
      <c r="U115" s="9">
        <v>100</v>
      </c>
    </row>
    <row r="116" spans="1:21" ht="15.6" customHeight="1" x14ac:dyDescent="0.2">
      <c r="A116" s="7" t="s">
        <v>389</v>
      </c>
      <c r="B116" s="11">
        <v>64</v>
      </c>
      <c r="C116" s="8">
        <v>2.1</v>
      </c>
      <c r="D116" s="8">
        <v>0.6</v>
      </c>
      <c r="E116" s="8">
        <v>12.5</v>
      </c>
      <c r="F116" s="8">
        <v>5.7</v>
      </c>
      <c r="G116" s="11">
        <v>21</v>
      </c>
      <c r="H116" s="11">
        <v>2</v>
      </c>
      <c r="I116" s="18">
        <v>1</v>
      </c>
      <c r="J116" s="11">
        <v>124</v>
      </c>
      <c r="K116" s="8">
        <v>146</v>
      </c>
      <c r="L116" s="15">
        <v>0.2</v>
      </c>
      <c r="M116" s="8">
        <v>0.7</v>
      </c>
      <c r="N116" s="25"/>
      <c r="O116" s="12">
        <v>14</v>
      </c>
      <c r="P116" s="25"/>
      <c r="Q116" s="25"/>
      <c r="R116" s="21">
        <v>0</v>
      </c>
      <c r="S116" s="8">
        <v>0.1</v>
      </c>
      <c r="T116" s="25"/>
      <c r="U116" s="9">
        <v>100</v>
      </c>
    </row>
    <row r="117" spans="1:21" ht="15.6" customHeight="1" x14ac:dyDescent="0.2">
      <c r="A117" s="7" t="s">
        <v>390</v>
      </c>
      <c r="B117" s="11">
        <v>344</v>
      </c>
      <c r="C117" s="8">
        <v>30</v>
      </c>
      <c r="D117" s="8">
        <v>20</v>
      </c>
      <c r="E117" s="8">
        <v>43</v>
      </c>
      <c r="F117" s="29">
        <v>6.2</v>
      </c>
      <c r="G117" s="11">
        <v>450</v>
      </c>
      <c r="H117" s="11">
        <v>500</v>
      </c>
      <c r="I117" s="18">
        <v>4</v>
      </c>
      <c r="J117" s="31">
        <v>56</v>
      </c>
      <c r="K117" s="47">
        <v>2572.3000000000002</v>
      </c>
      <c r="L117" s="23">
        <v>2.99</v>
      </c>
      <c r="M117" s="29">
        <v>4</v>
      </c>
      <c r="N117" s="25"/>
      <c r="O117" s="26">
        <v>0</v>
      </c>
      <c r="P117" s="49">
        <v>2000</v>
      </c>
      <c r="Q117" s="21">
        <v>0.7</v>
      </c>
      <c r="R117" s="17">
        <v>0.16</v>
      </c>
      <c r="S117" s="29">
        <v>2</v>
      </c>
      <c r="T117" s="12">
        <v>10</v>
      </c>
      <c r="U117" s="9">
        <v>100</v>
      </c>
    </row>
    <row r="118" spans="1:21" ht="15.6" customHeight="1" x14ac:dyDescent="0.2">
      <c r="A118" s="7" t="s">
        <v>391</v>
      </c>
      <c r="B118" s="11">
        <v>41</v>
      </c>
      <c r="C118" s="14">
        <v>3.5</v>
      </c>
      <c r="D118" s="18">
        <v>2.5</v>
      </c>
      <c r="E118" s="8">
        <v>5</v>
      </c>
      <c r="F118" s="27">
        <v>0.2</v>
      </c>
      <c r="G118" s="11">
        <v>50</v>
      </c>
      <c r="H118" s="12">
        <v>45</v>
      </c>
      <c r="I118" s="8">
        <v>0.7</v>
      </c>
      <c r="J118" s="26">
        <v>128</v>
      </c>
      <c r="K118" s="27">
        <v>287.89999999999998</v>
      </c>
      <c r="L118" s="44">
        <v>0.12</v>
      </c>
      <c r="M118" s="29">
        <v>1</v>
      </c>
      <c r="N118" s="25"/>
      <c r="O118" s="25"/>
      <c r="P118" s="49">
        <v>200</v>
      </c>
      <c r="Q118" s="21">
        <v>0.08</v>
      </c>
      <c r="R118" s="17">
        <v>0.05</v>
      </c>
      <c r="S118" s="29">
        <v>0.7</v>
      </c>
      <c r="T118" s="9">
        <v>2</v>
      </c>
      <c r="U118" s="9">
        <v>100</v>
      </c>
    </row>
    <row r="119" spans="1:21" ht="15.6" customHeight="1" x14ac:dyDescent="0.2">
      <c r="A119" s="7" t="s">
        <v>392</v>
      </c>
      <c r="B119" s="11">
        <v>80</v>
      </c>
      <c r="C119" s="14">
        <v>10.9</v>
      </c>
      <c r="D119" s="18">
        <v>4.7</v>
      </c>
      <c r="E119" s="8">
        <v>0.8</v>
      </c>
      <c r="F119" s="18">
        <v>0.1</v>
      </c>
      <c r="G119" s="11">
        <v>223</v>
      </c>
      <c r="H119" s="12">
        <v>183</v>
      </c>
      <c r="I119" s="8">
        <v>3.4</v>
      </c>
      <c r="J119" s="26">
        <v>2</v>
      </c>
      <c r="K119" s="27">
        <v>50.6</v>
      </c>
      <c r="L119" s="44">
        <v>0.19</v>
      </c>
      <c r="M119" s="29">
        <v>0.8</v>
      </c>
      <c r="N119" s="25"/>
      <c r="O119" s="26">
        <v>118</v>
      </c>
      <c r="P119" s="25"/>
      <c r="Q119" s="21">
        <v>0.01</v>
      </c>
      <c r="R119" s="17">
        <v>0.08</v>
      </c>
      <c r="S119" s="29">
        <v>0.1</v>
      </c>
      <c r="T119" s="25"/>
      <c r="U119" s="9">
        <v>100</v>
      </c>
    </row>
    <row r="120" spans="1:21" ht="15.6" customHeight="1" x14ac:dyDescent="0.2">
      <c r="A120" s="7" t="s">
        <v>393</v>
      </c>
      <c r="B120" s="11">
        <v>115</v>
      </c>
      <c r="C120" s="14">
        <v>9.6999999999999993</v>
      </c>
      <c r="D120" s="18">
        <v>8.5</v>
      </c>
      <c r="E120" s="8">
        <v>2.5</v>
      </c>
      <c r="F120" s="18">
        <v>0.1</v>
      </c>
      <c r="G120" s="11">
        <v>229</v>
      </c>
      <c r="H120" s="12">
        <v>200</v>
      </c>
      <c r="I120" s="8">
        <v>4.0999999999999996</v>
      </c>
      <c r="J120" s="26">
        <v>7</v>
      </c>
      <c r="K120" s="27">
        <v>68.2</v>
      </c>
      <c r="L120" s="44">
        <v>0.09</v>
      </c>
      <c r="M120" s="29">
        <v>1.3</v>
      </c>
      <c r="N120" s="25"/>
      <c r="O120" s="26">
        <v>0</v>
      </c>
      <c r="P120" s="8">
        <v>0</v>
      </c>
      <c r="Q120" s="21">
        <v>0.01</v>
      </c>
      <c r="R120" s="17">
        <v>0.24</v>
      </c>
      <c r="S120" s="29">
        <v>0</v>
      </c>
      <c r="T120" s="9">
        <v>0</v>
      </c>
      <c r="U120" s="9">
        <v>100</v>
      </c>
    </row>
    <row r="121" spans="1:21" ht="19.5" customHeight="1" x14ac:dyDescent="0.2">
      <c r="A121" s="7" t="s">
        <v>394</v>
      </c>
      <c r="B121" s="11">
        <v>328</v>
      </c>
      <c r="C121" s="14">
        <v>12.6</v>
      </c>
      <c r="D121" s="18">
        <v>19.899999999999999</v>
      </c>
      <c r="E121" s="8">
        <v>24.6</v>
      </c>
      <c r="F121" s="18">
        <v>0.4</v>
      </c>
      <c r="G121" s="11">
        <v>492</v>
      </c>
      <c r="H121" s="12">
        <v>238</v>
      </c>
      <c r="I121" s="8">
        <v>4.9000000000000004</v>
      </c>
      <c r="J121" s="9">
        <v>755</v>
      </c>
      <c r="K121" s="25"/>
      <c r="L121" s="25"/>
      <c r="M121" s="25"/>
      <c r="N121" s="9">
        <v>73</v>
      </c>
      <c r="O121" s="25"/>
      <c r="P121" s="14">
        <v>1860</v>
      </c>
      <c r="Q121" s="21">
        <v>0.42</v>
      </c>
      <c r="R121" s="25"/>
      <c r="S121" s="25"/>
      <c r="T121" s="9">
        <v>0</v>
      </c>
      <c r="U121" s="9">
        <v>100</v>
      </c>
    </row>
    <row r="122" spans="1:21" ht="15.6" customHeight="1" x14ac:dyDescent="0.2">
      <c r="A122" s="7" t="s">
        <v>395</v>
      </c>
      <c r="B122" s="11">
        <v>148</v>
      </c>
      <c r="C122" s="14">
        <v>13.8</v>
      </c>
      <c r="D122" s="18">
        <v>8.5</v>
      </c>
      <c r="E122" s="8">
        <v>4</v>
      </c>
      <c r="F122" s="18">
        <v>0</v>
      </c>
      <c r="G122" s="11">
        <v>140</v>
      </c>
      <c r="H122" s="12">
        <v>214</v>
      </c>
      <c r="I122" s="8">
        <v>8.5</v>
      </c>
      <c r="J122" s="26">
        <v>3</v>
      </c>
      <c r="K122" s="27">
        <v>79</v>
      </c>
      <c r="L122" s="44">
        <v>0.3</v>
      </c>
      <c r="M122" s="29">
        <v>1.3</v>
      </c>
      <c r="N122" s="25"/>
      <c r="O122" s="25"/>
      <c r="P122" s="14">
        <v>920</v>
      </c>
      <c r="Q122" s="21">
        <v>0.2</v>
      </c>
      <c r="R122" s="21">
        <v>0.1</v>
      </c>
      <c r="S122" s="8">
        <v>0.8</v>
      </c>
      <c r="T122" s="25"/>
      <c r="U122" s="9">
        <v>100</v>
      </c>
    </row>
    <row r="123" spans="1:21" ht="15.6" customHeight="1" x14ac:dyDescent="0.2">
      <c r="A123" s="7" t="s">
        <v>396</v>
      </c>
      <c r="B123" s="11">
        <v>184</v>
      </c>
      <c r="C123" s="14">
        <v>11.4</v>
      </c>
      <c r="D123" s="18">
        <v>5.5</v>
      </c>
      <c r="E123" s="8">
        <v>22.2</v>
      </c>
      <c r="F123" s="18">
        <v>1.9</v>
      </c>
      <c r="G123" s="11">
        <v>72</v>
      </c>
      <c r="H123" s="12">
        <v>463</v>
      </c>
      <c r="I123" s="8">
        <v>6</v>
      </c>
      <c r="J123" s="26">
        <v>1766</v>
      </c>
      <c r="K123" s="27">
        <v>233</v>
      </c>
      <c r="L123" s="44">
        <v>0.39</v>
      </c>
      <c r="M123" s="29">
        <v>1</v>
      </c>
      <c r="N123" s="25"/>
      <c r="O123" s="26">
        <v>0</v>
      </c>
      <c r="P123" s="14">
        <v>664</v>
      </c>
      <c r="Q123" s="21">
        <v>0.32</v>
      </c>
      <c r="R123" s="17">
        <v>0.2</v>
      </c>
      <c r="S123" s="29">
        <v>0.8</v>
      </c>
      <c r="T123" s="9">
        <v>0</v>
      </c>
      <c r="U123" s="9">
        <v>100</v>
      </c>
    </row>
    <row r="124" spans="1:21" ht="24" customHeight="1" x14ac:dyDescent="0.2">
      <c r="A124" s="19" t="s">
        <v>397</v>
      </c>
      <c r="B124" s="11">
        <v>347</v>
      </c>
      <c r="C124" s="14">
        <v>7.4</v>
      </c>
      <c r="D124" s="18">
        <v>5.2</v>
      </c>
      <c r="E124" s="8">
        <v>67.599999999999994</v>
      </c>
      <c r="F124" s="18">
        <v>3.2</v>
      </c>
      <c r="G124" s="11">
        <v>63</v>
      </c>
      <c r="H124" s="12">
        <v>106</v>
      </c>
      <c r="I124" s="8">
        <v>6.2</v>
      </c>
      <c r="J124" s="25"/>
      <c r="K124" s="25"/>
      <c r="L124" s="25"/>
      <c r="M124" s="25"/>
      <c r="N124" s="25"/>
      <c r="O124" s="25"/>
      <c r="P124" s="14">
        <v>936</v>
      </c>
      <c r="Q124" s="21">
        <v>0.35</v>
      </c>
      <c r="R124" s="25"/>
      <c r="S124" s="25"/>
      <c r="T124" s="9">
        <v>0</v>
      </c>
      <c r="U124" s="9">
        <v>100</v>
      </c>
    </row>
    <row r="125" spans="1:21" ht="15.6" customHeight="1" x14ac:dyDescent="0.2">
      <c r="A125" s="7" t="s">
        <v>398</v>
      </c>
      <c r="B125" s="11">
        <v>358</v>
      </c>
      <c r="C125" s="14">
        <v>7.5</v>
      </c>
      <c r="D125" s="18">
        <v>4.3</v>
      </c>
      <c r="E125" s="8">
        <v>70.400000000000006</v>
      </c>
      <c r="F125" s="18">
        <v>3.1</v>
      </c>
      <c r="G125" s="11">
        <v>94</v>
      </c>
      <c r="H125" s="12">
        <v>94</v>
      </c>
      <c r="I125" s="8">
        <v>4.5</v>
      </c>
      <c r="J125" s="25"/>
      <c r="K125" s="25"/>
      <c r="L125" s="25"/>
      <c r="M125" s="25"/>
      <c r="N125" s="25"/>
      <c r="O125" s="25"/>
      <c r="P125" s="14">
        <v>504</v>
      </c>
      <c r="Q125" s="21">
        <v>0.28999999999999998</v>
      </c>
      <c r="R125" s="25"/>
      <c r="S125" s="25"/>
      <c r="T125" s="9">
        <v>0</v>
      </c>
      <c r="U125" s="9">
        <v>100</v>
      </c>
    </row>
    <row r="126" spans="1:21" ht="15.6" customHeight="1" x14ac:dyDescent="0.2">
      <c r="A126" s="7" t="s">
        <v>399</v>
      </c>
      <c r="B126" s="11">
        <v>159</v>
      </c>
      <c r="C126" s="14">
        <v>7.4</v>
      </c>
      <c r="D126" s="18">
        <v>4.9000000000000004</v>
      </c>
      <c r="E126" s="8">
        <v>21.3</v>
      </c>
      <c r="F126" s="18">
        <v>1.6</v>
      </c>
      <c r="G126" s="11">
        <v>183</v>
      </c>
      <c r="H126" s="12">
        <v>84</v>
      </c>
      <c r="I126" s="8">
        <v>10.1</v>
      </c>
      <c r="J126" s="26">
        <v>1547</v>
      </c>
      <c r="K126" s="27">
        <v>204.1</v>
      </c>
      <c r="L126" s="44">
        <v>0.34</v>
      </c>
      <c r="M126" s="29">
        <v>0.9</v>
      </c>
      <c r="N126" s="25"/>
      <c r="O126" s="26">
        <v>0</v>
      </c>
      <c r="P126" s="14">
        <v>472</v>
      </c>
      <c r="Q126" s="21">
        <v>0.46</v>
      </c>
      <c r="R126" s="17">
        <v>0.18</v>
      </c>
      <c r="S126" s="29">
        <v>0.7</v>
      </c>
      <c r="T126" s="9">
        <v>0</v>
      </c>
      <c r="U126" s="9">
        <v>100</v>
      </c>
    </row>
    <row r="127" spans="1:21" ht="15.6" customHeight="1" x14ac:dyDescent="0.2">
      <c r="A127" s="7" t="s">
        <v>400</v>
      </c>
      <c r="B127" s="11">
        <v>277</v>
      </c>
      <c r="C127" s="14">
        <v>9.1</v>
      </c>
      <c r="D127" s="18">
        <v>4.7</v>
      </c>
      <c r="E127" s="8">
        <v>49.6</v>
      </c>
      <c r="F127" s="18">
        <v>1.2</v>
      </c>
      <c r="G127" s="11">
        <v>68</v>
      </c>
      <c r="H127" s="12">
        <v>106</v>
      </c>
      <c r="I127" s="8">
        <v>3</v>
      </c>
      <c r="J127" s="25"/>
      <c r="K127" s="25"/>
      <c r="L127" s="25"/>
      <c r="M127" s="25"/>
      <c r="N127" s="25"/>
      <c r="O127" s="25"/>
      <c r="P127" s="14">
        <v>936</v>
      </c>
      <c r="Q127" s="21">
        <v>0.15</v>
      </c>
      <c r="R127" s="25"/>
      <c r="S127" s="25"/>
      <c r="T127" s="9">
        <v>0</v>
      </c>
      <c r="U127" s="9">
        <v>100</v>
      </c>
    </row>
    <row r="128" spans="1:21" ht="18" customHeight="1" x14ac:dyDescent="0.2">
      <c r="A128" s="7" t="s">
        <v>401</v>
      </c>
      <c r="B128" s="11">
        <v>119</v>
      </c>
      <c r="C128" s="14">
        <v>4.4000000000000004</v>
      </c>
      <c r="D128" s="18">
        <v>3.5</v>
      </c>
      <c r="E128" s="8">
        <v>18.3</v>
      </c>
      <c r="F128" s="25"/>
      <c r="G128" s="11">
        <v>27</v>
      </c>
      <c r="H128" s="12">
        <v>100</v>
      </c>
      <c r="I128" s="8">
        <v>2.6</v>
      </c>
      <c r="J128" s="25"/>
      <c r="K128" s="25"/>
      <c r="L128" s="25"/>
      <c r="M128" s="25"/>
      <c r="N128" s="9">
        <v>0</v>
      </c>
      <c r="O128" s="25"/>
      <c r="P128" s="25"/>
      <c r="Q128" s="21">
        <v>0.08</v>
      </c>
      <c r="R128" s="25"/>
      <c r="S128" s="25"/>
      <c r="T128" s="9">
        <v>0</v>
      </c>
      <c r="U128" s="9">
        <v>100</v>
      </c>
    </row>
    <row r="129" spans="1:21" ht="15.6" customHeight="1" x14ac:dyDescent="0.2">
      <c r="A129" s="7" t="s">
        <v>402</v>
      </c>
      <c r="B129" s="11">
        <v>73</v>
      </c>
      <c r="C129" s="14">
        <v>5.7</v>
      </c>
      <c r="D129" s="18">
        <v>1.3</v>
      </c>
      <c r="E129" s="8">
        <v>10.3</v>
      </c>
      <c r="F129" s="18">
        <v>4.2</v>
      </c>
      <c r="G129" s="11">
        <v>204</v>
      </c>
      <c r="H129" s="12">
        <v>80</v>
      </c>
      <c r="I129" s="8">
        <v>1.5</v>
      </c>
      <c r="J129" s="25"/>
      <c r="K129" s="25"/>
      <c r="L129" s="25"/>
      <c r="M129" s="25"/>
      <c r="N129" s="25"/>
      <c r="O129" s="25"/>
      <c r="P129" s="14">
        <v>22</v>
      </c>
      <c r="Q129" s="21">
        <v>0.09</v>
      </c>
      <c r="R129" s="17">
        <v>0.1</v>
      </c>
      <c r="S129" s="29">
        <v>0.9</v>
      </c>
      <c r="T129" s="25"/>
      <c r="U129" s="9">
        <v>100</v>
      </c>
    </row>
    <row r="130" spans="1:21" ht="15.6" customHeight="1" x14ac:dyDescent="0.2">
      <c r="A130" s="7" t="s">
        <v>403</v>
      </c>
      <c r="B130" s="11">
        <v>76</v>
      </c>
      <c r="C130" s="14">
        <v>6.8</v>
      </c>
      <c r="D130" s="18">
        <v>0.7</v>
      </c>
      <c r="E130" s="8">
        <v>10.6</v>
      </c>
      <c r="F130" s="18">
        <v>5.3</v>
      </c>
      <c r="G130" s="11">
        <v>76</v>
      </c>
      <c r="H130" s="12">
        <v>142</v>
      </c>
      <c r="I130" s="8">
        <v>16.5</v>
      </c>
      <c r="J130" s="25"/>
      <c r="K130" s="25"/>
      <c r="L130" s="25"/>
      <c r="M130" s="25"/>
      <c r="N130" s="25"/>
      <c r="O130" s="25"/>
      <c r="P130" s="25"/>
      <c r="Q130" s="21">
        <v>0.79</v>
      </c>
      <c r="R130" s="21">
        <v>0.01</v>
      </c>
      <c r="S130" s="8">
        <v>0.1</v>
      </c>
      <c r="T130" s="25"/>
      <c r="U130" s="9">
        <v>100</v>
      </c>
    </row>
    <row r="131" spans="1:21" ht="15.6" customHeight="1" x14ac:dyDescent="0.2">
      <c r="A131" s="7" t="s">
        <v>404</v>
      </c>
      <c r="B131" s="11">
        <v>139</v>
      </c>
      <c r="C131" s="14">
        <v>12.5</v>
      </c>
      <c r="D131" s="18">
        <v>0.8</v>
      </c>
      <c r="E131" s="8">
        <v>21.9</v>
      </c>
      <c r="F131" s="18">
        <v>1.8</v>
      </c>
      <c r="G131" s="11">
        <v>68</v>
      </c>
      <c r="H131" s="12">
        <v>182</v>
      </c>
      <c r="I131" s="8">
        <v>2.6</v>
      </c>
      <c r="J131" s="25"/>
      <c r="K131" s="25"/>
      <c r="L131" s="25"/>
      <c r="M131" s="25"/>
      <c r="N131" s="25"/>
      <c r="O131" s="25"/>
      <c r="P131" s="14">
        <v>20</v>
      </c>
      <c r="Q131" s="21">
        <v>0.1</v>
      </c>
      <c r="R131" s="25"/>
      <c r="S131" s="25"/>
      <c r="T131" s="25"/>
      <c r="U131" s="9">
        <v>100</v>
      </c>
    </row>
    <row r="132" spans="1:21" ht="24" customHeight="1" x14ac:dyDescent="0.2">
      <c r="A132" s="19" t="s">
        <v>405</v>
      </c>
      <c r="B132" s="11">
        <v>212</v>
      </c>
      <c r="C132" s="14">
        <v>17.5</v>
      </c>
      <c r="D132" s="18">
        <v>10</v>
      </c>
      <c r="E132" s="8">
        <v>12.9</v>
      </c>
      <c r="F132" s="18">
        <v>2.9</v>
      </c>
      <c r="G132" s="11">
        <v>186</v>
      </c>
      <c r="H132" s="12">
        <v>160</v>
      </c>
      <c r="I132" s="8">
        <v>2.2000000000000002</v>
      </c>
      <c r="J132" s="25"/>
      <c r="K132" s="25"/>
      <c r="L132" s="25"/>
      <c r="M132" s="25"/>
      <c r="N132" s="25"/>
      <c r="O132" s="25"/>
      <c r="P132" s="25"/>
      <c r="Q132" s="21">
        <v>0.2</v>
      </c>
      <c r="R132" s="25"/>
      <c r="S132" s="25"/>
      <c r="T132" s="25"/>
      <c r="U132" s="9">
        <v>100</v>
      </c>
    </row>
    <row r="133" spans="1:21" ht="24" customHeight="1" x14ac:dyDescent="0.2">
      <c r="A133" s="19" t="s">
        <v>406</v>
      </c>
      <c r="B133" s="11">
        <v>143</v>
      </c>
      <c r="C133" s="14">
        <v>12</v>
      </c>
      <c r="D133" s="18">
        <v>5.5</v>
      </c>
      <c r="E133" s="8">
        <v>11.4</v>
      </c>
      <c r="F133" s="18">
        <v>1.9</v>
      </c>
      <c r="G133" s="11">
        <v>155</v>
      </c>
      <c r="H133" s="12">
        <v>156</v>
      </c>
      <c r="I133" s="8">
        <v>6.8</v>
      </c>
      <c r="J133" s="25"/>
      <c r="K133" s="25"/>
      <c r="L133" s="25"/>
      <c r="M133" s="25"/>
      <c r="N133" s="25"/>
      <c r="O133" s="25"/>
      <c r="P133" s="14">
        <v>1320</v>
      </c>
      <c r="Q133" s="21">
        <v>0.33</v>
      </c>
      <c r="R133" s="21">
        <v>0.15</v>
      </c>
      <c r="S133" s="8">
        <v>1.2</v>
      </c>
      <c r="T133" s="25"/>
      <c r="U133" s="9">
        <v>100</v>
      </c>
    </row>
    <row r="134" spans="1:21" ht="24" customHeight="1" x14ac:dyDescent="0.2">
      <c r="A134" s="19" t="s">
        <v>407</v>
      </c>
      <c r="B134" s="11">
        <v>350</v>
      </c>
      <c r="C134" s="14">
        <v>24.5</v>
      </c>
      <c r="D134" s="18">
        <v>26.6</v>
      </c>
      <c r="E134" s="8">
        <v>10.4</v>
      </c>
      <c r="F134" s="18">
        <v>4.2</v>
      </c>
      <c r="G134" s="11">
        <v>202</v>
      </c>
      <c r="H134" s="12">
        <v>296</v>
      </c>
      <c r="I134" s="8">
        <v>4.9000000000000004</v>
      </c>
      <c r="J134" s="26">
        <v>22</v>
      </c>
      <c r="K134" s="27">
        <v>626.70000000000005</v>
      </c>
      <c r="L134" s="44">
        <v>0.8</v>
      </c>
      <c r="M134" s="29">
        <v>2.5</v>
      </c>
      <c r="N134" s="25"/>
      <c r="O134" s="25"/>
      <c r="P134" s="14">
        <v>78</v>
      </c>
      <c r="Q134" s="21">
        <v>0.24</v>
      </c>
      <c r="R134" s="17">
        <v>0.6</v>
      </c>
      <c r="S134" s="29">
        <v>3.3</v>
      </c>
      <c r="T134" s="9">
        <v>0</v>
      </c>
      <c r="U134" s="9">
        <v>100</v>
      </c>
    </row>
    <row r="135" spans="1:21" ht="24" customHeight="1" x14ac:dyDescent="0.2">
      <c r="A135" s="19" t="s">
        <v>408</v>
      </c>
      <c r="B135" s="11">
        <v>201</v>
      </c>
      <c r="C135" s="14">
        <v>20.8</v>
      </c>
      <c r="D135" s="18">
        <v>8.8000000000000007</v>
      </c>
      <c r="E135" s="8">
        <v>13.5</v>
      </c>
      <c r="F135" s="18">
        <v>1.4</v>
      </c>
      <c r="G135" s="11">
        <v>155</v>
      </c>
      <c r="H135" s="12">
        <v>326</v>
      </c>
      <c r="I135" s="8">
        <v>4</v>
      </c>
      <c r="J135" s="26">
        <v>9</v>
      </c>
      <c r="K135" s="27">
        <v>234</v>
      </c>
      <c r="L135" s="44">
        <v>0.56999999999999995</v>
      </c>
      <c r="M135" s="29">
        <v>1.7</v>
      </c>
      <c r="N135" s="25"/>
      <c r="O135" s="26">
        <v>0</v>
      </c>
      <c r="P135" s="25"/>
      <c r="Q135" s="21">
        <v>0.19</v>
      </c>
      <c r="R135" s="17">
        <v>0.59</v>
      </c>
      <c r="S135" s="29">
        <v>4.9000000000000004</v>
      </c>
      <c r="T135" s="25"/>
      <c r="U135" s="9">
        <v>100</v>
      </c>
    </row>
    <row r="136" spans="1:21" ht="15.6" customHeight="1" x14ac:dyDescent="0.2">
      <c r="A136" s="7" t="s">
        <v>409</v>
      </c>
      <c r="B136" s="11">
        <v>141</v>
      </c>
      <c r="C136" s="14">
        <v>10.199999999999999</v>
      </c>
      <c r="D136" s="18">
        <v>1.3</v>
      </c>
      <c r="E136" s="8">
        <v>23.2</v>
      </c>
      <c r="F136" s="25"/>
      <c r="G136" s="11">
        <v>42</v>
      </c>
      <c r="H136" s="12">
        <v>15</v>
      </c>
      <c r="I136" s="8">
        <v>2.6</v>
      </c>
      <c r="J136" s="25"/>
      <c r="K136" s="25"/>
      <c r="L136" s="25"/>
      <c r="M136" s="25"/>
      <c r="N136" s="9">
        <v>0</v>
      </c>
      <c r="O136" s="25"/>
      <c r="P136" s="25"/>
      <c r="Q136" s="21">
        <v>0.09</v>
      </c>
      <c r="R136" s="25"/>
      <c r="S136" s="25"/>
      <c r="T136" s="9">
        <v>0</v>
      </c>
      <c r="U136" s="9">
        <v>100</v>
      </c>
    </row>
    <row r="137" spans="1:21" ht="15.6" customHeight="1" x14ac:dyDescent="0.2">
      <c r="A137" s="7" t="s">
        <v>410</v>
      </c>
      <c r="B137" s="11">
        <v>128</v>
      </c>
      <c r="C137" s="14">
        <v>10.7</v>
      </c>
      <c r="D137" s="18">
        <v>0.5</v>
      </c>
      <c r="E137" s="8">
        <v>21.3</v>
      </c>
      <c r="F137" s="18">
        <v>7.1</v>
      </c>
      <c r="G137" s="11">
        <v>203</v>
      </c>
      <c r="H137" s="12">
        <v>108</v>
      </c>
      <c r="I137" s="8">
        <v>0.6</v>
      </c>
      <c r="J137" s="25"/>
      <c r="K137" s="25"/>
      <c r="L137" s="25"/>
      <c r="M137" s="25"/>
      <c r="N137" s="25"/>
      <c r="O137" s="25"/>
      <c r="P137" s="49">
        <v>121</v>
      </c>
      <c r="Q137" s="21">
        <v>0.17</v>
      </c>
      <c r="R137" s="25"/>
      <c r="S137" s="25"/>
      <c r="T137" s="9">
        <v>2</v>
      </c>
      <c r="U137" s="9">
        <v>100</v>
      </c>
    </row>
    <row r="138" spans="1:21" ht="24" customHeight="1" x14ac:dyDescent="0.2">
      <c r="A138" s="19" t="s">
        <v>411</v>
      </c>
      <c r="B138" s="11">
        <v>146</v>
      </c>
      <c r="C138" s="14">
        <v>11.7</v>
      </c>
      <c r="D138" s="18">
        <v>2.2999999999999998</v>
      </c>
      <c r="E138" s="8">
        <v>19.600000000000001</v>
      </c>
      <c r="F138" s="18">
        <v>7.6</v>
      </c>
      <c r="G138" s="11">
        <v>128</v>
      </c>
      <c r="H138" s="12">
        <v>41</v>
      </c>
      <c r="I138" s="8">
        <v>6.8</v>
      </c>
      <c r="J138" s="25"/>
      <c r="K138" s="25"/>
      <c r="L138" s="25"/>
      <c r="M138" s="25"/>
      <c r="N138" s="25"/>
      <c r="O138" s="25"/>
      <c r="P138" s="14">
        <v>1370</v>
      </c>
      <c r="Q138" s="21">
        <v>0.19</v>
      </c>
      <c r="R138" s="25"/>
      <c r="S138" s="8">
        <v>1.4</v>
      </c>
      <c r="T138" s="25"/>
      <c r="U138" s="9">
        <v>100</v>
      </c>
    </row>
    <row r="139" spans="1:21" ht="24" customHeight="1" x14ac:dyDescent="0.2">
      <c r="A139" s="19" t="s">
        <v>412</v>
      </c>
      <c r="B139" s="11">
        <v>131</v>
      </c>
      <c r="C139" s="14">
        <v>18</v>
      </c>
      <c r="D139" s="18">
        <v>0.8</v>
      </c>
      <c r="E139" s="8">
        <v>13</v>
      </c>
      <c r="F139" s="18">
        <v>1.3</v>
      </c>
      <c r="G139" s="11">
        <v>95</v>
      </c>
      <c r="H139" s="12">
        <v>154</v>
      </c>
      <c r="I139" s="8">
        <v>12.4</v>
      </c>
      <c r="J139" s="25"/>
      <c r="K139" s="25"/>
      <c r="L139" s="25"/>
      <c r="M139" s="25"/>
      <c r="N139" s="25"/>
      <c r="O139" s="25"/>
      <c r="P139" s="14">
        <v>5900</v>
      </c>
      <c r="Q139" s="21">
        <v>0.2</v>
      </c>
      <c r="R139" s="21">
        <v>0.02</v>
      </c>
      <c r="S139" s="8">
        <v>2.6</v>
      </c>
      <c r="T139" s="25"/>
      <c r="U139" s="9">
        <v>100</v>
      </c>
    </row>
    <row r="140" spans="1:21" ht="15.6" customHeight="1" x14ac:dyDescent="0.2">
      <c r="A140" s="7" t="s">
        <v>413</v>
      </c>
      <c r="B140" s="11">
        <v>150</v>
      </c>
      <c r="C140" s="14">
        <v>14</v>
      </c>
      <c r="D140" s="18">
        <v>7.7</v>
      </c>
      <c r="E140" s="8">
        <v>9.1</v>
      </c>
      <c r="F140" s="18">
        <v>1.4</v>
      </c>
      <c r="G140" s="11">
        <v>517</v>
      </c>
      <c r="H140" s="12">
        <v>202</v>
      </c>
      <c r="I140" s="8">
        <v>1.5</v>
      </c>
      <c r="J140" s="26">
        <v>7</v>
      </c>
      <c r="K140" s="27">
        <v>165.9</v>
      </c>
      <c r="L140" s="44">
        <v>0.4</v>
      </c>
      <c r="M140" s="29">
        <v>1.2</v>
      </c>
      <c r="N140" s="25"/>
      <c r="O140" s="26">
        <v>0</v>
      </c>
      <c r="P140" s="25"/>
      <c r="Q140" s="21">
        <v>0.17</v>
      </c>
      <c r="R140" s="21">
        <v>0.44</v>
      </c>
      <c r="S140" s="8">
        <v>3.6</v>
      </c>
      <c r="T140" s="25"/>
      <c r="U140" s="9">
        <v>100</v>
      </c>
    </row>
    <row r="141" spans="1:21" ht="15.6" customHeight="1" x14ac:dyDescent="0.2">
      <c r="A141" s="7" t="s">
        <v>414</v>
      </c>
      <c r="B141" s="9">
        <v>336</v>
      </c>
      <c r="C141" s="8">
        <v>20</v>
      </c>
      <c r="D141" s="8">
        <v>28</v>
      </c>
      <c r="E141" s="8">
        <v>7.8</v>
      </c>
      <c r="F141" s="8">
        <v>3.4</v>
      </c>
      <c r="G141" s="11">
        <v>156</v>
      </c>
      <c r="H141" s="11">
        <v>350</v>
      </c>
      <c r="I141" s="18">
        <v>3</v>
      </c>
      <c r="J141" s="31">
        <v>20</v>
      </c>
      <c r="K141" s="29">
        <v>566.20000000000005</v>
      </c>
      <c r="L141" s="23">
        <v>0.8</v>
      </c>
      <c r="M141" s="29">
        <v>2.2000000000000002</v>
      </c>
      <c r="N141" s="25"/>
      <c r="O141" s="25"/>
      <c r="P141" s="8">
        <v>10</v>
      </c>
      <c r="Q141" s="21">
        <v>0.1</v>
      </c>
      <c r="R141" s="17">
        <v>0.5</v>
      </c>
      <c r="S141" s="29">
        <v>3</v>
      </c>
      <c r="T141" s="12">
        <v>0</v>
      </c>
      <c r="U141" s="9">
        <v>100</v>
      </c>
    </row>
    <row r="142" spans="1:21" ht="24" customHeight="1" x14ac:dyDescent="0.2">
      <c r="A142" s="19" t="s">
        <v>415</v>
      </c>
      <c r="B142" s="9">
        <v>364</v>
      </c>
      <c r="C142" s="8">
        <v>4.5</v>
      </c>
      <c r="D142" s="8">
        <v>1</v>
      </c>
      <c r="E142" s="8">
        <v>83.5</v>
      </c>
      <c r="F142" s="29">
        <v>16.100000000000001</v>
      </c>
      <c r="G142" s="11">
        <v>50</v>
      </c>
      <c r="H142" s="11">
        <v>100</v>
      </c>
      <c r="I142" s="18">
        <v>1</v>
      </c>
      <c r="J142" s="31">
        <v>15</v>
      </c>
      <c r="K142" s="47">
        <v>1232.9000000000001</v>
      </c>
      <c r="L142" s="23">
        <v>0.93</v>
      </c>
      <c r="M142" s="29">
        <v>2.7</v>
      </c>
      <c r="N142" s="9">
        <v>0</v>
      </c>
      <c r="O142" s="25"/>
      <c r="P142" s="25"/>
      <c r="Q142" s="21">
        <v>0</v>
      </c>
      <c r="R142" s="17">
        <v>0.23</v>
      </c>
      <c r="S142" s="29">
        <v>2.2000000000000002</v>
      </c>
      <c r="T142" s="12">
        <v>0</v>
      </c>
      <c r="U142" s="9">
        <v>100</v>
      </c>
    </row>
    <row r="143" spans="1:21" ht="24" customHeight="1" x14ac:dyDescent="0.2">
      <c r="A143" s="7" t="s">
        <v>416</v>
      </c>
      <c r="B143" s="9">
        <v>388</v>
      </c>
      <c r="C143" s="8">
        <v>19</v>
      </c>
      <c r="D143" s="8">
        <v>7.5</v>
      </c>
      <c r="E143" s="8">
        <v>61.2</v>
      </c>
      <c r="F143" s="8">
        <v>5.8</v>
      </c>
      <c r="G143" s="11">
        <v>101</v>
      </c>
      <c r="H143" s="11">
        <v>663</v>
      </c>
      <c r="I143" s="18">
        <v>2</v>
      </c>
      <c r="J143" s="11">
        <v>3</v>
      </c>
      <c r="K143" s="8">
        <v>712</v>
      </c>
      <c r="L143" s="15">
        <v>0.6</v>
      </c>
      <c r="M143" s="8">
        <v>1.9</v>
      </c>
      <c r="N143" s="25"/>
      <c r="O143" s="32" t="s">
        <v>417</v>
      </c>
      <c r="P143" s="9">
        <v>0</v>
      </c>
      <c r="Q143" s="21">
        <v>0.02</v>
      </c>
      <c r="R143" s="21">
        <v>0.7</v>
      </c>
      <c r="S143" s="8">
        <v>1.6</v>
      </c>
      <c r="T143" s="12">
        <v>9</v>
      </c>
      <c r="U143" s="9">
        <v>100</v>
      </c>
    </row>
    <row r="144" spans="1:21" ht="19.5" customHeight="1" x14ac:dyDescent="0.2">
      <c r="A144" s="7" t="s">
        <v>418</v>
      </c>
      <c r="B144" s="9">
        <v>347</v>
      </c>
      <c r="C144" s="8">
        <v>35.9</v>
      </c>
      <c r="D144" s="8">
        <v>20.6</v>
      </c>
      <c r="E144" s="8">
        <v>29.9</v>
      </c>
      <c r="F144" s="29">
        <v>5.8</v>
      </c>
      <c r="G144" s="11">
        <v>195</v>
      </c>
      <c r="H144" s="11">
        <v>544</v>
      </c>
      <c r="I144" s="18">
        <v>8.4</v>
      </c>
      <c r="J144" s="31">
        <v>52</v>
      </c>
      <c r="K144" s="47">
        <v>2522.6</v>
      </c>
      <c r="L144" s="46" t="s">
        <v>419</v>
      </c>
      <c r="M144" s="29">
        <v>2.6</v>
      </c>
      <c r="N144" s="25"/>
      <c r="O144" s="26">
        <v>0</v>
      </c>
      <c r="P144" s="8">
        <v>140</v>
      </c>
      <c r="Q144" s="21">
        <v>0.77</v>
      </c>
      <c r="R144" s="17">
        <v>0.32</v>
      </c>
      <c r="S144" s="29">
        <v>2.1</v>
      </c>
      <c r="T144" s="12">
        <v>0</v>
      </c>
      <c r="U144" s="9">
        <v>100</v>
      </c>
    </row>
  </sheetData>
  <mergeCells count="6">
    <mergeCell ref="A5:U5"/>
    <mergeCell ref="A58:U58"/>
    <mergeCell ref="A1:V1"/>
    <mergeCell ref="A2:A4"/>
    <mergeCell ref="B2:T2"/>
    <mergeCell ref="U2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4"/>
  <sheetViews>
    <sheetView topLeftCell="A160" workbookViewId="0">
      <selection activeCell="N234" sqref="N234"/>
    </sheetView>
  </sheetViews>
  <sheetFormatPr defaultRowHeight="12.75" x14ac:dyDescent="0.2"/>
  <cols>
    <col min="1" max="1" width="19.6640625" customWidth="1"/>
    <col min="2" max="3" width="6.6640625" customWidth="1"/>
    <col min="4" max="4" width="6.33203125" customWidth="1"/>
    <col min="5" max="5" width="6.6640625" customWidth="1"/>
    <col min="6" max="6" width="6.33203125" customWidth="1"/>
    <col min="7" max="7" width="6.6640625" customWidth="1"/>
    <col min="8" max="8" width="6.1640625" customWidth="1"/>
    <col min="9" max="10" width="6.33203125" customWidth="1"/>
    <col min="11" max="11" width="6.83203125" customWidth="1"/>
    <col min="12" max="12" width="8.1640625" customWidth="1"/>
    <col min="13" max="13" width="5.83203125" customWidth="1"/>
    <col min="14" max="14" width="4.83203125" customWidth="1"/>
    <col min="15" max="15" width="6.33203125" customWidth="1"/>
    <col min="16" max="16" width="7.33203125" customWidth="1"/>
    <col min="17" max="18" width="6.33203125" customWidth="1"/>
    <col min="19" max="19" width="6.1640625" customWidth="1"/>
    <col min="20" max="20" width="8.83203125" customWidth="1"/>
    <col min="21" max="21" width="6.6640625" customWidth="1"/>
    <col min="22" max="22" width="4.66406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23</v>
      </c>
      <c r="H4" s="4" t="s">
        <v>23</v>
      </c>
      <c r="I4" s="3" t="s">
        <v>23</v>
      </c>
      <c r="J4" s="4" t="s">
        <v>23</v>
      </c>
      <c r="K4" s="4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3" t="s">
        <v>23</v>
      </c>
      <c r="T4" s="2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">
      <c r="A6" s="7" t="s">
        <v>420</v>
      </c>
      <c r="B6" s="11">
        <v>45</v>
      </c>
      <c r="C6" s="18">
        <v>1.1000000000000001</v>
      </c>
      <c r="D6" s="18">
        <v>0.4</v>
      </c>
      <c r="E6" s="18">
        <v>10.8</v>
      </c>
      <c r="F6" s="18">
        <v>1.2</v>
      </c>
      <c r="G6" s="11">
        <v>72</v>
      </c>
      <c r="H6" s="12">
        <v>125</v>
      </c>
      <c r="I6" s="18">
        <v>1.3</v>
      </c>
      <c r="J6" s="20">
        <v>96</v>
      </c>
      <c r="K6" s="50">
        <v>1147.0999999999999</v>
      </c>
      <c r="L6" s="23">
        <v>0.02</v>
      </c>
      <c r="M6" s="29">
        <v>0.2</v>
      </c>
      <c r="N6" s="9">
        <v>0</v>
      </c>
      <c r="O6" s="26">
        <v>83</v>
      </c>
      <c r="P6" s="9">
        <v>90</v>
      </c>
      <c r="Q6" s="21">
        <v>0.02</v>
      </c>
      <c r="R6" s="17">
        <v>0.03</v>
      </c>
      <c r="S6" s="27">
        <v>1.9</v>
      </c>
      <c r="T6" s="9">
        <v>2</v>
      </c>
      <c r="U6" s="9">
        <v>100</v>
      </c>
    </row>
    <row r="7" spans="1:22" ht="15.6" customHeight="1" x14ac:dyDescent="0.2">
      <c r="A7" s="7" t="s">
        <v>421</v>
      </c>
      <c r="B7" s="11">
        <v>37</v>
      </c>
      <c r="C7" s="18">
        <v>4.4000000000000004</v>
      </c>
      <c r="D7" s="18">
        <v>0.5</v>
      </c>
      <c r="E7" s="18">
        <v>3.8</v>
      </c>
      <c r="F7" s="18">
        <v>1.7</v>
      </c>
      <c r="G7" s="11">
        <v>50</v>
      </c>
      <c r="H7" s="12">
        <v>248</v>
      </c>
      <c r="I7" s="18">
        <v>2</v>
      </c>
      <c r="J7" s="20">
        <v>2</v>
      </c>
      <c r="K7" s="45">
        <v>105</v>
      </c>
      <c r="L7" s="23">
        <v>0.16</v>
      </c>
      <c r="M7" s="29">
        <v>0.4</v>
      </c>
      <c r="N7" s="9">
        <v>0</v>
      </c>
      <c r="O7" s="26">
        <v>0</v>
      </c>
      <c r="P7" s="9">
        <v>35</v>
      </c>
      <c r="Q7" s="21">
        <v>0.02</v>
      </c>
      <c r="R7" s="17">
        <v>0.09</v>
      </c>
      <c r="S7" s="27">
        <v>0.6</v>
      </c>
      <c r="T7" s="9">
        <v>46</v>
      </c>
      <c r="U7" s="9">
        <v>90</v>
      </c>
    </row>
    <row r="8" spans="1:22" ht="15.6" customHeight="1" x14ac:dyDescent="0.2">
      <c r="A8" s="7" t="s">
        <v>422</v>
      </c>
      <c r="B8" s="11">
        <v>99</v>
      </c>
      <c r="C8" s="18">
        <v>4.5999999999999996</v>
      </c>
      <c r="D8" s="18">
        <v>1</v>
      </c>
      <c r="E8" s="18">
        <v>18</v>
      </c>
      <c r="F8" s="18">
        <v>8.5</v>
      </c>
      <c r="G8" s="11">
        <v>383</v>
      </c>
      <c r="H8" s="12">
        <v>107</v>
      </c>
      <c r="I8" s="18">
        <v>2.9</v>
      </c>
      <c r="J8" s="25"/>
      <c r="K8" s="25"/>
      <c r="L8" s="25"/>
      <c r="M8" s="25"/>
      <c r="N8" s="9">
        <v>0</v>
      </c>
      <c r="O8" s="25"/>
      <c r="P8" s="9">
        <v>6300</v>
      </c>
      <c r="Q8" s="21">
        <v>3</v>
      </c>
      <c r="R8" s="25"/>
      <c r="S8" s="25"/>
      <c r="T8" s="9">
        <v>15</v>
      </c>
      <c r="U8" s="9">
        <v>100</v>
      </c>
    </row>
    <row r="9" spans="1:22" ht="15.6" customHeight="1" x14ac:dyDescent="0.2">
      <c r="A9" s="7" t="s">
        <v>423</v>
      </c>
      <c r="B9" s="11">
        <v>226</v>
      </c>
      <c r="C9" s="18">
        <v>1.6</v>
      </c>
      <c r="D9" s="18">
        <v>0.2</v>
      </c>
      <c r="E9" s="18">
        <v>5.3</v>
      </c>
      <c r="F9" s="27">
        <v>4.0999999999999996</v>
      </c>
      <c r="G9" s="11">
        <v>33</v>
      </c>
      <c r="H9" s="12">
        <v>66</v>
      </c>
      <c r="I9" s="18">
        <v>1</v>
      </c>
      <c r="J9" s="20">
        <v>29</v>
      </c>
      <c r="K9" s="45">
        <v>414.6</v>
      </c>
      <c r="L9" s="23">
        <v>0.13</v>
      </c>
      <c r="M9" s="29">
        <v>1</v>
      </c>
      <c r="N9" s="25"/>
      <c r="O9" s="26">
        <v>1717</v>
      </c>
      <c r="P9" s="25"/>
      <c r="Q9" s="21">
        <v>0.14000000000000001</v>
      </c>
      <c r="R9" s="17">
        <v>0.09</v>
      </c>
      <c r="S9" s="27">
        <v>0.5</v>
      </c>
      <c r="T9" s="9">
        <v>10</v>
      </c>
      <c r="U9" s="9">
        <v>80</v>
      </c>
    </row>
    <row r="10" spans="1:22" ht="15.6" customHeight="1" x14ac:dyDescent="0.2">
      <c r="A10" s="7" t="s">
        <v>424</v>
      </c>
      <c r="B10" s="11">
        <v>27</v>
      </c>
      <c r="C10" s="18">
        <v>2</v>
      </c>
      <c r="D10" s="18">
        <v>0.2</v>
      </c>
      <c r="E10" s="18">
        <v>4.2</v>
      </c>
      <c r="F10" s="18">
        <v>3.8</v>
      </c>
      <c r="G10" s="11">
        <v>19</v>
      </c>
      <c r="H10" s="12">
        <v>20</v>
      </c>
      <c r="I10" s="18">
        <v>0.5</v>
      </c>
      <c r="J10" s="12">
        <v>37</v>
      </c>
      <c r="K10" s="13">
        <v>340</v>
      </c>
      <c r="L10" s="15">
        <v>0.2</v>
      </c>
      <c r="M10" s="8">
        <v>0.3</v>
      </c>
      <c r="N10" s="25"/>
      <c r="O10" s="9">
        <v>1080</v>
      </c>
      <c r="P10" s="25"/>
      <c r="Q10" s="21">
        <v>0.2</v>
      </c>
      <c r="R10" s="21">
        <v>0.1</v>
      </c>
      <c r="S10" s="18">
        <v>0.3</v>
      </c>
      <c r="T10" s="9">
        <v>42</v>
      </c>
      <c r="U10" s="9">
        <v>100</v>
      </c>
    </row>
    <row r="11" spans="1:22" ht="15.6" customHeight="1" x14ac:dyDescent="0.2">
      <c r="A11" s="7" t="s">
        <v>425</v>
      </c>
      <c r="B11" s="11">
        <v>15</v>
      </c>
      <c r="C11" s="18">
        <v>0.4</v>
      </c>
      <c r="D11" s="18">
        <v>0.2</v>
      </c>
      <c r="E11" s="18">
        <v>3</v>
      </c>
      <c r="F11" s="27">
        <v>0.4</v>
      </c>
      <c r="G11" s="11">
        <v>19</v>
      </c>
      <c r="H11" s="12">
        <v>19</v>
      </c>
      <c r="I11" s="18">
        <v>0.4</v>
      </c>
      <c r="J11" s="20">
        <v>2</v>
      </c>
      <c r="K11" s="45">
        <v>131.1</v>
      </c>
      <c r="L11" s="23">
        <v>0.02</v>
      </c>
      <c r="M11" s="29">
        <v>0.6</v>
      </c>
      <c r="N11" s="25"/>
      <c r="O11" s="26">
        <v>0</v>
      </c>
      <c r="P11" s="25"/>
      <c r="Q11" s="21">
        <v>0.04</v>
      </c>
      <c r="R11" s="17">
        <v>0.02</v>
      </c>
      <c r="S11" s="27">
        <v>0.3</v>
      </c>
      <c r="T11" s="9">
        <v>13</v>
      </c>
      <c r="U11" s="9">
        <v>69</v>
      </c>
    </row>
    <row r="12" spans="1:22" ht="24" customHeight="1" x14ac:dyDescent="0.2">
      <c r="A12" s="19" t="s">
        <v>426</v>
      </c>
      <c r="B12" s="11">
        <v>43</v>
      </c>
      <c r="C12" s="18">
        <v>1.4</v>
      </c>
      <c r="D12" s="18">
        <v>0.2</v>
      </c>
      <c r="E12" s="18">
        <v>10.3</v>
      </c>
      <c r="F12" s="27">
        <v>2</v>
      </c>
      <c r="G12" s="11">
        <v>32</v>
      </c>
      <c r="H12" s="12">
        <v>44</v>
      </c>
      <c r="I12" s="18">
        <v>0.5</v>
      </c>
      <c r="J12" s="20">
        <v>12</v>
      </c>
      <c r="K12" s="22">
        <v>9.6</v>
      </c>
      <c r="L12" s="23">
        <v>0.1</v>
      </c>
      <c r="M12" s="29">
        <v>0.3</v>
      </c>
      <c r="N12" s="25"/>
      <c r="O12" s="26">
        <v>788</v>
      </c>
      <c r="P12" s="9">
        <v>50</v>
      </c>
      <c r="Q12" s="21">
        <v>0.03</v>
      </c>
      <c r="R12" s="17">
        <v>0.21</v>
      </c>
      <c r="S12" s="27">
        <v>0.4</v>
      </c>
      <c r="T12" s="9">
        <v>9</v>
      </c>
      <c r="U12" s="9">
        <v>94</v>
      </c>
    </row>
    <row r="13" spans="1:22" ht="15.6" customHeight="1" x14ac:dyDescent="0.2">
      <c r="A13" s="7" t="s">
        <v>427</v>
      </c>
      <c r="B13" s="11">
        <v>16</v>
      </c>
      <c r="C13" s="18">
        <v>0.9</v>
      </c>
      <c r="D13" s="18">
        <v>0.4</v>
      </c>
      <c r="E13" s="18">
        <v>2.9</v>
      </c>
      <c r="F13" s="18">
        <v>0.7</v>
      </c>
      <c r="G13" s="11">
        <v>166</v>
      </c>
      <c r="H13" s="12">
        <v>76</v>
      </c>
      <c r="I13" s="18">
        <v>3.5</v>
      </c>
      <c r="J13" s="20">
        <v>16</v>
      </c>
      <c r="K13" s="45">
        <v>456.4</v>
      </c>
      <c r="L13" s="23">
        <v>0.13</v>
      </c>
      <c r="M13" s="29">
        <v>0.4</v>
      </c>
      <c r="N13" s="25"/>
      <c r="O13" s="26">
        <v>2699</v>
      </c>
      <c r="P13" s="9">
        <v>2293</v>
      </c>
      <c r="Q13" s="21">
        <v>0.04</v>
      </c>
      <c r="R13" s="21">
        <v>0.1</v>
      </c>
      <c r="S13" s="18">
        <v>1</v>
      </c>
      <c r="T13" s="9">
        <v>41</v>
      </c>
      <c r="U13" s="9">
        <v>71</v>
      </c>
    </row>
    <row r="14" spans="1:22" ht="15.6" customHeight="1" x14ac:dyDescent="0.2">
      <c r="A14" s="7" t="s">
        <v>428</v>
      </c>
      <c r="B14" s="11">
        <v>41</v>
      </c>
      <c r="C14" s="18">
        <v>2.2000000000000002</v>
      </c>
      <c r="D14" s="18">
        <v>0.8</v>
      </c>
      <c r="E14" s="18">
        <v>6.3</v>
      </c>
      <c r="F14" s="18">
        <v>2.2000000000000002</v>
      </c>
      <c r="G14" s="11">
        <v>520</v>
      </c>
      <c r="H14" s="12">
        <v>80</v>
      </c>
      <c r="I14" s="18">
        <v>7</v>
      </c>
      <c r="J14" s="12">
        <v>20</v>
      </c>
      <c r="K14" s="14">
        <v>60</v>
      </c>
      <c r="L14" s="15">
        <v>0.2</v>
      </c>
      <c r="M14" s="8">
        <v>0.8</v>
      </c>
      <c r="N14" s="9">
        <v>0</v>
      </c>
      <c r="O14" s="9">
        <v>7325</v>
      </c>
      <c r="P14" s="25"/>
      <c r="Q14" s="21">
        <v>0.2</v>
      </c>
      <c r="R14" s="21">
        <v>0.1</v>
      </c>
      <c r="S14" s="18">
        <v>0.1</v>
      </c>
      <c r="T14" s="9">
        <v>62</v>
      </c>
      <c r="U14" s="9">
        <v>71</v>
      </c>
    </row>
    <row r="15" spans="1:22" ht="15.6" customHeight="1" x14ac:dyDescent="0.2">
      <c r="A15" s="7" t="s">
        <v>429</v>
      </c>
      <c r="B15" s="11">
        <v>41</v>
      </c>
      <c r="C15" s="18">
        <v>1.6</v>
      </c>
      <c r="D15" s="18">
        <v>0.1</v>
      </c>
      <c r="E15" s="18">
        <v>9.6</v>
      </c>
      <c r="F15" s="27">
        <v>2.6</v>
      </c>
      <c r="G15" s="11">
        <v>27</v>
      </c>
      <c r="H15" s="12">
        <v>43</v>
      </c>
      <c r="I15" s="18">
        <v>1</v>
      </c>
      <c r="J15" s="20">
        <v>29</v>
      </c>
      <c r="K15" s="45">
        <v>404.9</v>
      </c>
      <c r="L15" s="23">
        <v>0.2</v>
      </c>
      <c r="M15" s="29">
        <v>0.7</v>
      </c>
      <c r="N15" s="25"/>
      <c r="O15" s="26">
        <v>0</v>
      </c>
      <c r="P15" s="9">
        <v>20</v>
      </c>
      <c r="Q15" s="21">
        <v>0.02</v>
      </c>
      <c r="R15" s="17">
        <v>0.05</v>
      </c>
      <c r="S15" s="27">
        <v>0.3</v>
      </c>
      <c r="T15" s="9">
        <v>10</v>
      </c>
      <c r="U15" s="9">
        <v>75</v>
      </c>
    </row>
    <row r="16" spans="1:22" ht="15.6" customHeight="1" x14ac:dyDescent="0.2">
      <c r="A16" s="7" t="s">
        <v>430</v>
      </c>
      <c r="B16" s="11">
        <v>38</v>
      </c>
      <c r="C16" s="18">
        <v>1.5</v>
      </c>
      <c r="D16" s="18">
        <v>0.2</v>
      </c>
      <c r="E16" s="18">
        <v>7.5</v>
      </c>
      <c r="F16" s="18">
        <v>3.2</v>
      </c>
      <c r="G16" s="11">
        <v>30</v>
      </c>
      <c r="H16" s="12">
        <v>54</v>
      </c>
      <c r="I16" s="18">
        <v>0</v>
      </c>
      <c r="J16" s="12">
        <v>48</v>
      </c>
      <c r="K16" s="13">
        <v>216</v>
      </c>
      <c r="L16" s="15">
        <v>0</v>
      </c>
      <c r="M16" s="8">
        <v>0.2</v>
      </c>
      <c r="N16" s="25"/>
      <c r="O16" s="9">
        <v>31</v>
      </c>
      <c r="P16" s="25"/>
      <c r="Q16" s="21">
        <v>0.1</v>
      </c>
      <c r="R16" s="21">
        <v>0.1</v>
      </c>
      <c r="S16" s="18">
        <v>4.0999999999999996</v>
      </c>
      <c r="T16" s="9">
        <v>25</v>
      </c>
      <c r="U16" s="9">
        <v>65</v>
      </c>
    </row>
    <row r="17" spans="1:21" ht="15.6" customHeight="1" x14ac:dyDescent="0.2">
      <c r="A17" s="7" t="s">
        <v>431</v>
      </c>
      <c r="B17" s="11">
        <v>87</v>
      </c>
      <c r="C17" s="18">
        <v>2.6</v>
      </c>
      <c r="D17" s="18">
        <v>2.7</v>
      </c>
      <c r="E17" s="18">
        <v>13.1</v>
      </c>
      <c r="F17" s="18">
        <v>4</v>
      </c>
      <c r="G17" s="11">
        <v>30</v>
      </c>
      <c r="H17" s="12">
        <v>1</v>
      </c>
      <c r="I17" s="18">
        <v>1.1000000000000001</v>
      </c>
      <c r="J17" s="12">
        <v>110</v>
      </c>
      <c r="K17" s="13">
        <v>140</v>
      </c>
      <c r="L17" s="15">
        <v>0.1</v>
      </c>
      <c r="M17" s="8">
        <v>0.3</v>
      </c>
      <c r="N17" s="9">
        <v>0</v>
      </c>
      <c r="O17" s="9">
        <v>0</v>
      </c>
      <c r="P17" s="25"/>
      <c r="Q17" s="21">
        <v>1.5</v>
      </c>
      <c r="R17" s="21">
        <v>0.1</v>
      </c>
      <c r="S17" s="18">
        <v>0.2</v>
      </c>
      <c r="T17" s="9">
        <v>15</v>
      </c>
      <c r="U17" s="9">
        <v>100</v>
      </c>
    </row>
    <row r="18" spans="1:21" ht="15.6" customHeight="1" x14ac:dyDescent="0.2">
      <c r="A18" s="7" t="s">
        <v>432</v>
      </c>
      <c r="B18" s="11">
        <v>34</v>
      </c>
      <c r="C18" s="18">
        <v>2.4</v>
      </c>
      <c r="D18" s="18">
        <v>0.3</v>
      </c>
      <c r="E18" s="18">
        <v>7.2</v>
      </c>
      <c r="F18" s="18">
        <v>1.9</v>
      </c>
      <c r="G18" s="11">
        <v>101</v>
      </c>
      <c r="H18" s="12">
        <v>42</v>
      </c>
      <c r="I18" s="18">
        <v>0.7</v>
      </c>
      <c r="J18" s="12">
        <v>8</v>
      </c>
      <c r="K18" s="13">
        <v>250</v>
      </c>
      <c r="L18" s="23">
        <v>7.0000000000000007E-2</v>
      </c>
      <c r="M18" s="29">
        <v>0.3</v>
      </c>
      <c r="N18" s="9">
        <v>0</v>
      </c>
      <c r="O18" s="26">
        <v>772</v>
      </c>
      <c r="P18" s="9">
        <v>550</v>
      </c>
      <c r="Q18" s="21">
        <v>0.05</v>
      </c>
      <c r="R18" s="21">
        <v>0.4</v>
      </c>
      <c r="S18" s="18">
        <v>2.8</v>
      </c>
      <c r="T18" s="9">
        <v>11</v>
      </c>
      <c r="U18" s="9">
        <v>90</v>
      </c>
    </row>
    <row r="19" spans="1:21" ht="15.6" customHeight="1" x14ac:dyDescent="0.2">
      <c r="A19" s="7" t="s">
        <v>433</v>
      </c>
      <c r="B19" s="11">
        <v>45</v>
      </c>
      <c r="C19" s="18">
        <v>2.6</v>
      </c>
      <c r="D19" s="18">
        <v>0.3</v>
      </c>
      <c r="E19" s="18">
        <v>8.1</v>
      </c>
      <c r="F19" s="18">
        <v>1.6</v>
      </c>
      <c r="G19" s="11">
        <v>290</v>
      </c>
      <c r="H19" s="12">
        <v>113</v>
      </c>
      <c r="I19" s="18">
        <v>4.2</v>
      </c>
      <c r="J19" s="20">
        <v>2</v>
      </c>
      <c r="K19" s="45">
        <v>478.3</v>
      </c>
      <c r="L19" s="23">
        <v>0.08</v>
      </c>
      <c r="M19" s="29">
        <v>0.8</v>
      </c>
      <c r="N19" s="25"/>
      <c r="O19" s="26">
        <v>2792</v>
      </c>
      <c r="P19" s="9">
        <v>5</v>
      </c>
      <c r="Q19" s="21">
        <v>0.01</v>
      </c>
      <c r="R19" s="17">
        <v>0.28000000000000003</v>
      </c>
      <c r="S19" s="27">
        <v>1</v>
      </c>
      <c r="T19" s="9">
        <v>23</v>
      </c>
      <c r="U19" s="9">
        <v>100</v>
      </c>
    </row>
    <row r="20" spans="1:21" ht="15.6" customHeight="1" x14ac:dyDescent="0.2">
      <c r="A20" s="7" t="s">
        <v>434</v>
      </c>
      <c r="B20" s="11">
        <v>42</v>
      </c>
      <c r="C20" s="18">
        <v>2</v>
      </c>
      <c r="D20" s="18">
        <v>1.1000000000000001</v>
      </c>
      <c r="E20" s="18">
        <v>6.1</v>
      </c>
      <c r="F20" s="18">
        <v>3.3</v>
      </c>
      <c r="G20" s="11">
        <v>28</v>
      </c>
      <c r="H20" s="12">
        <v>23</v>
      </c>
      <c r="I20" s="18">
        <v>0.8</v>
      </c>
      <c r="J20" s="12">
        <v>29</v>
      </c>
      <c r="K20" s="14">
        <v>97.4</v>
      </c>
      <c r="L20" s="15">
        <v>0.1</v>
      </c>
      <c r="M20" s="8">
        <v>0.6</v>
      </c>
      <c r="N20" s="25"/>
      <c r="O20" s="9">
        <v>1200</v>
      </c>
      <c r="P20" s="9">
        <v>0</v>
      </c>
      <c r="Q20" s="21">
        <v>0.5</v>
      </c>
      <c r="R20" s="21">
        <v>0.02</v>
      </c>
      <c r="S20" s="18">
        <v>0.4</v>
      </c>
      <c r="T20" s="9">
        <v>1</v>
      </c>
      <c r="U20" s="8">
        <v>96.1</v>
      </c>
    </row>
    <row r="21" spans="1:21" ht="15.6" customHeight="1" x14ac:dyDescent="0.2">
      <c r="A21" s="7" t="s">
        <v>435</v>
      </c>
      <c r="B21" s="11">
        <v>20</v>
      </c>
      <c r="C21" s="18">
        <v>1.7</v>
      </c>
      <c r="D21" s="18">
        <v>0.4</v>
      </c>
      <c r="E21" s="18">
        <v>3.4</v>
      </c>
      <c r="F21" s="18">
        <v>1.2</v>
      </c>
      <c r="G21" s="11">
        <v>123</v>
      </c>
      <c r="H21" s="12">
        <v>40</v>
      </c>
      <c r="I21" s="18">
        <v>1.9</v>
      </c>
      <c r="J21" s="20">
        <v>18</v>
      </c>
      <c r="K21" s="45">
        <v>358.2</v>
      </c>
      <c r="L21" s="23">
        <v>0.05</v>
      </c>
      <c r="M21" s="29">
        <v>1.4</v>
      </c>
      <c r="N21" s="25"/>
      <c r="O21" s="26">
        <v>1675</v>
      </c>
      <c r="P21" s="9">
        <v>4188</v>
      </c>
      <c r="Q21" s="21">
        <v>0.04</v>
      </c>
      <c r="R21" s="17">
        <v>0.19</v>
      </c>
      <c r="S21" s="27">
        <v>0.6</v>
      </c>
      <c r="T21" s="9">
        <v>3</v>
      </c>
      <c r="U21" s="9">
        <v>100</v>
      </c>
    </row>
    <row r="22" spans="1:21" ht="24" customHeight="1" x14ac:dyDescent="0.2">
      <c r="A22" s="19" t="s">
        <v>436</v>
      </c>
      <c r="B22" s="11">
        <v>27</v>
      </c>
      <c r="C22" s="18">
        <v>1.3</v>
      </c>
      <c r="D22" s="18">
        <v>0.6</v>
      </c>
      <c r="E22" s="18">
        <v>4</v>
      </c>
      <c r="F22" s="18">
        <v>1</v>
      </c>
      <c r="G22" s="11">
        <v>279</v>
      </c>
      <c r="H22" s="12">
        <v>40</v>
      </c>
      <c r="I22" s="18">
        <v>13.6</v>
      </c>
      <c r="J22" s="20">
        <v>4</v>
      </c>
      <c r="K22" s="45">
        <v>144</v>
      </c>
      <c r="L22" s="25"/>
      <c r="M22" s="25"/>
      <c r="N22" s="25"/>
      <c r="O22" s="26">
        <v>1489</v>
      </c>
      <c r="P22" s="9">
        <v>13288</v>
      </c>
      <c r="Q22" s="21">
        <v>0.16</v>
      </c>
      <c r="R22" s="21">
        <v>0.1</v>
      </c>
      <c r="S22" s="18">
        <v>0</v>
      </c>
      <c r="T22" s="9">
        <v>5</v>
      </c>
      <c r="U22" s="9">
        <v>66</v>
      </c>
    </row>
    <row r="23" spans="1:21" ht="24" customHeight="1" x14ac:dyDescent="0.2">
      <c r="A23" s="19" t="s">
        <v>437</v>
      </c>
      <c r="B23" s="11">
        <v>41</v>
      </c>
      <c r="C23" s="18">
        <v>2</v>
      </c>
      <c r="D23" s="18">
        <v>0.3</v>
      </c>
      <c r="E23" s="18">
        <v>7.8</v>
      </c>
      <c r="F23" s="18">
        <v>2.1</v>
      </c>
      <c r="G23" s="11">
        <v>60</v>
      </c>
      <c r="H23" s="12">
        <v>40</v>
      </c>
      <c r="I23" s="18">
        <v>2.2999999999999998</v>
      </c>
      <c r="J23" s="12">
        <v>30</v>
      </c>
      <c r="K23" s="14">
        <v>90</v>
      </c>
      <c r="L23" s="15">
        <v>0.1</v>
      </c>
      <c r="M23" s="8">
        <v>0.3</v>
      </c>
      <c r="N23" s="9">
        <v>0</v>
      </c>
      <c r="O23" s="9">
        <v>218</v>
      </c>
      <c r="P23" s="25"/>
      <c r="Q23" s="21">
        <v>0.1</v>
      </c>
      <c r="R23" s="21">
        <v>0.1</v>
      </c>
      <c r="S23" s="18">
        <v>0.2</v>
      </c>
      <c r="T23" s="9">
        <v>11</v>
      </c>
      <c r="U23" s="9">
        <v>67</v>
      </c>
    </row>
    <row r="24" spans="1:21" ht="15.6" customHeight="1" x14ac:dyDescent="0.2">
      <c r="A24" s="7" t="s">
        <v>438</v>
      </c>
      <c r="B24" s="11">
        <v>41</v>
      </c>
      <c r="C24" s="18">
        <v>2.7</v>
      </c>
      <c r="D24" s="18">
        <v>1</v>
      </c>
      <c r="E24" s="18">
        <v>7.3</v>
      </c>
      <c r="F24" s="18">
        <v>2.1</v>
      </c>
      <c r="G24" s="11">
        <v>29</v>
      </c>
      <c r="H24" s="12">
        <v>245</v>
      </c>
      <c r="I24" s="18">
        <v>1.5</v>
      </c>
      <c r="J24" s="25"/>
      <c r="K24" s="25"/>
      <c r="L24" s="25"/>
      <c r="M24" s="25"/>
      <c r="N24" s="9">
        <v>0</v>
      </c>
      <c r="O24" s="25"/>
      <c r="P24" s="9">
        <v>3099</v>
      </c>
      <c r="Q24" s="21">
        <v>0.01</v>
      </c>
      <c r="R24" s="25"/>
      <c r="S24" s="25"/>
      <c r="T24" s="9">
        <v>3</v>
      </c>
      <c r="U24" s="9">
        <v>49</v>
      </c>
    </row>
    <row r="25" spans="1:21" ht="15.6" customHeight="1" x14ac:dyDescent="0.2">
      <c r="A25" s="7" t="s">
        <v>439</v>
      </c>
      <c r="B25" s="11">
        <v>50</v>
      </c>
      <c r="C25" s="18">
        <v>4.4000000000000004</v>
      </c>
      <c r="D25" s="18">
        <v>1.4</v>
      </c>
      <c r="E25" s="18">
        <v>7.8</v>
      </c>
      <c r="F25" s="18">
        <v>1.9</v>
      </c>
      <c r="G25" s="11">
        <v>698</v>
      </c>
      <c r="H25" s="12">
        <v>151</v>
      </c>
      <c r="I25" s="18">
        <v>7.5</v>
      </c>
      <c r="J25" s="25"/>
      <c r="K25" s="25"/>
      <c r="L25" s="25"/>
      <c r="M25" s="25"/>
      <c r="N25" s="9">
        <v>0</v>
      </c>
      <c r="O25" s="25"/>
      <c r="P25" s="9">
        <v>13072</v>
      </c>
      <c r="Q25" s="21">
        <v>0.05</v>
      </c>
      <c r="R25" s="25"/>
      <c r="S25" s="25"/>
      <c r="T25" s="9">
        <v>21</v>
      </c>
      <c r="U25" s="9">
        <v>81</v>
      </c>
    </row>
    <row r="26" spans="1:21" ht="15.6" customHeight="1" x14ac:dyDescent="0.2">
      <c r="A26" s="7" t="s">
        <v>440</v>
      </c>
      <c r="B26" s="11">
        <v>44</v>
      </c>
      <c r="C26" s="18">
        <v>1.8</v>
      </c>
      <c r="D26" s="18">
        <v>0.5</v>
      </c>
      <c r="E26" s="18">
        <v>9.4</v>
      </c>
      <c r="F26" s="25"/>
      <c r="G26" s="11">
        <v>256</v>
      </c>
      <c r="H26" s="12">
        <v>49</v>
      </c>
      <c r="I26" s="18">
        <v>5.6</v>
      </c>
      <c r="J26" s="25"/>
      <c r="K26" s="25"/>
      <c r="L26" s="25"/>
      <c r="M26" s="25"/>
      <c r="N26" s="25"/>
      <c r="O26" s="25"/>
      <c r="P26" s="9">
        <v>3980</v>
      </c>
      <c r="Q26" s="21">
        <v>0.02</v>
      </c>
      <c r="R26" s="25"/>
      <c r="S26" s="25"/>
      <c r="T26" s="9">
        <v>30</v>
      </c>
      <c r="U26" s="9">
        <v>65</v>
      </c>
    </row>
    <row r="27" spans="1:21" ht="15.6" customHeight="1" x14ac:dyDescent="0.2">
      <c r="A27" s="7" t="s">
        <v>441</v>
      </c>
      <c r="B27" s="11">
        <v>63</v>
      </c>
      <c r="C27" s="18">
        <v>3.1</v>
      </c>
      <c r="D27" s="18">
        <v>0.3</v>
      </c>
      <c r="E27" s="18">
        <v>14</v>
      </c>
      <c r="F27" s="27">
        <v>2.1</v>
      </c>
      <c r="G27" s="11">
        <v>40</v>
      </c>
      <c r="H27" s="12">
        <v>45</v>
      </c>
      <c r="I27" s="18">
        <v>4.7</v>
      </c>
      <c r="J27" s="20">
        <v>3</v>
      </c>
      <c r="K27" s="45">
        <v>127.7</v>
      </c>
      <c r="L27" s="25"/>
      <c r="M27" s="25"/>
      <c r="N27" s="25"/>
      <c r="O27" s="26">
        <v>503</v>
      </c>
      <c r="P27" s="9">
        <v>600</v>
      </c>
      <c r="Q27" s="17">
        <v>0.04</v>
      </c>
      <c r="R27" s="17">
        <v>0.04</v>
      </c>
      <c r="S27" s="27">
        <v>0.2</v>
      </c>
      <c r="T27" s="9">
        <v>61</v>
      </c>
      <c r="U27" s="9">
        <v>65</v>
      </c>
    </row>
    <row r="28" spans="1:21" ht="15.6" customHeight="1" x14ac:dyDescent="0.2">
      <c r="A28" s="7" t="s">
        <v>442</v>
      </c>
      <c r="B28" s="11">
        <v>58</v>
      </c>
      <c r="C28" s="18">
        <v>2.9</v>
      </c>
      <c r="D28" s="18">
        <v>0.7</v>
      </c>
      <c r="E28" s="8">
        <v>10</v>
      </c>
      <c r="F28" s="8">
        <v>3.3</v>
      </c>
      <c r="G28" s="9">
        <v>440</v>
      </c>
      <c r="H28" s="9">
        <v>100</v>
      </c>
      <c r="I28" s="8">
        <v>1.9</v>
      </c>
      <c r="J28" s="9">
        <v>30</v>
      </c>
      <c r="K28" s="8">
        <v>40</v>
      </c>
      <c r="L28" s="21">
        <v>0.2</v>
      </c>
      <c r="M28" s="18">
        <v>2.1</v>
      </c>
      <c r="N28" s="25"/>
      <c r="O28" s="26">
        <v>596</v>
      </c>
      <c r="P28" s="25"/>
      <c r="Q28" s="15">
        <v>0.4</v>
      </c>
      <c r="R28" s="15">
        <v>0.5</v>
      </c>
      <c r="S28" s="29">
        <v>2.8</v>
      </c>
      <c r="T28" s="12">
        <v>11</v>
      </c>
      <c r="U28" s="9">
        <v>65</v>
      </c>
    </row>
    <row r="29" spans="1:21" ht="15.6" customHeight="1" x14ac:dyDescent="0.2">
      <c r="A29" s="7" t="s">
        <v>443</v>
      </c>
      <c r="B29" s="11">
        <v>61</v>
      </c>
      <c r="C29" s="18">
        <v>3.2</v>
      </c>
      <c r="D29" s="18">
        <v>0.7</v>
      </c>
      <c r="E29" s="8">
        <v>10.4</v>
      </c>
      <c r="F29" s="8">
        <v>3.4</v>
      </c>
      <c r="G29" s="9">
        <v>420</v>
      </c>
      <c r="H29" s="9">
        <v>70</v>
      </c>
      <c r="I29" s="8">
        <v>1.7</v>
      </c>
      <c r="J29" s="9">
        <v>20</v>
      </c>
      <c r="K29" s="8">
        <v>50</v>
      </c>
      <c r="L29" s="21">
        <v>0.1</v>
      </c>
      <c r="M29" s="18">
        <v>1.4</v>
      </c>
      <c r="N29" s="25"/>
      <c r="O29" s="26">
        <v>607</v>
      </c>
      <c r="P29" s="25"/>
      <c r="Q29" s="15">
        <v>0.4</v>
      </c>
      <c r="R29" s="15">
        <v>0.3</v>
      </c>
      <c r="S29" s="29">
        <v>2.9</v>
      </c>
      <c r="T29" s="12">
        <v>11</v>
      </c>
      <c r="U29" s="9">
        <v>65</v>
      </c>
    </row>
    <row r="30" spans="1:21" ht="15.6" customHeight="1" x14ac:dyDescent="0.2">
      <c r="A30" s="7" t="s">
        <v>444</v>
      </c>
      <c r="B30" s="11">
        <v>30</v>
      </c>
      <c r="C30" s="18">
        <v>1.3</v>
      </c>
      <c r="D30" s="18">
        <v>0.7</v>
      </c>
      <c r="E30" s="8">
        <v>5.8</v>
      </c>
      <c r="F30" s="8">
        <v>1.3</v>
      </c>
      <c r="G30" s="9">
        <v>350</v>
      </c>
      <c r="H30" s="9">
        <v>210</v>
      </c>
      <c r="I30" s="8">
        <v>11.9</v>
      </c>
      <c r="J30" s="26">
        <v>5</v>
      </c>
      <c r="K30" s="29">
        <v>333.3</v>
      </c>
      <c r="L30" s="17">
        <v>0.31</v>
      </c>
      <c r="M30" s="27">
        <v>1.2</v>
      </c>
      <c r="N30" s="9">
        <v>0</v>
      </c>
      <c r="O30" s="26">
        <v>4701</v>
      </c>
      <c r="P30" s="9">
        <v>1954</v>
      </c>
      <c r="Q30" s="15">
        <v>0.01</v>
      </c>
      <c r="R30" s="23">
        <v>0.14000000000000001</v>
      </c>
      <c r="S30" s="29">
        <v>0.7</v>
      </c>
      <c r="T30" s="12">
        <v>1</v>
      </c>
      <c r="U30" s="9">
        <v>52</v>
      </c>
    </row>
    <row r="31" spans="1:21" ht="24" customHeight="1" x14ac:dyDescent="0.2">
      <c r="A31" s="19" t="s">
        <v>445</v>
      </c>
      <c r="B31" s="11">
        <v>50</v>
      </c>
      <c r="C31" s="18">
        <v>4.5999999999999996</v>
      </c>
      <c r="D31" s="18">
        <v>0.9</v>
      </c>
      <c r="E31" s="8">
        <v>7</v>
      </c>
      <c r="F31" s="8">
        <v>1.4</v>
      </c>
      <c r="G31" s="9">
        <v>167</v>
      </c>
      <c r="H31" s="9">
        <v>62</v>
      </c>
      <c r="I31" s="8">
        <v>0.5</v>
      </c>
      <c r="J31" s="25"/>
      <c r="K31" s="25"/>
      <c r="L31" s="25"/>
      <c r="M31" s="25"/>
      <c r="N31" s="9">
        <v>0</v>
      </c>
      <c r="O31" s="25"/>
      <c r="P31" s="9">
        <v>6571</v>
      </c>
      <c r="Q31" s="15">
        <v>0.05</v>
      </c>
      <c r="R31" s="25"/>
      <c r="S31" s="25"/>
      <c r="T31" s="12">
        <v>20</v>
      </c>
      <c r="U31" s="9">
        <v>49</v>
      </c>
    </row>
    <row r="32" spans="1:21" ht="24" customHeight="1" x14ac:dyDescent="0.2">
      <c r="A32" s="19" t="s">
        <v>446</v>
      </c>
      <c r="B32" s="11">
        <v>62</v>
      </c>
      <c r="C32" s="18">
        <v>4.2</v>
      </c>
      <c r="D32" s="18">
        <v>0.9</v>
      </c>
      <c r="E32" s="8">
        <v>9.1999999999999993</v>
      </c>
      <c r="F32" s="8">
        <v>1.3</v>
      </c>
      <c r="G32" s="9">
        <v>171</v>
      </c>
      <c r="H32" s="9">
        <v>64</v>
      </c>
      <c r="I32" s="8">
        <v>0.6</v>
      </c>
      <c r="J32" s="25"/>
      <c r="K32" s="25"/>
      <c r="L32" s="25"/>
      <c r="M32" s="25"/>
      <c r="N32" s="9">
        <v>0</v>
      </c>
      <c r="O32" s="25"/>
      <c r="P32" s="9">
        <v>7347</v>
      </c>
      <c r="Q32" s="15">
        <v>0.02</v>
      </c>
      <c r="R32" s="25"/>
      <c r="S32" s="25"/>
      <c r="T32" s="12">
        <v>20</v>
      </c>
      <c r="U32" s="9">
        <v>47</v>
      </c>
    </row>
    <row r="33" spans="1:21" ht="24" customHeight="1" x14ac:dyDescent="0.2">
      <c r="A33" s="19" t="s">
        <v>447</v>
      </c>
      <c r="B33" s="11">
        <v>78</v>
      </c>
      <c r="C33" s="18">
        <v>4.5999999999999996</v>
      </c>
      <c r="D33" s="18">
        <v>0.5</v>
      </c>
      <c r="E33" s="8">
        <v>16.2</v>
      </c>
      <c r="F33" s="29">
        <v>3</v>
      </c>
      <c r="G33" s="9">
        <v>33</v>
      </c>
      <c r="H33" s="9">
        <v>64</v>
      </c>
      <c r="I33" s="8">
        <v>8.9</v>
      </c>
      <c r="J33" s="26">
        <v>14</v>
      </c>
      <c r="K33" s="29">
        <v>670.5</v>
      </c>
      <c r="L33" s="25"/>
      <c r="M33" s="25"/>
      <c r="N33" s="25"/>
      <c r="O33" s="26">
        <v>4484</v>
      </c>
      <c r="P33" s="9">
        <v>2689</v>
      </c>
      <c r="Q33" s="23">
        <v>0.02</v>
      </c>
      <c r="R33" s="23">
        <v>1.1200000000000001</v>
      </c>
      <c r="S33" s="29">
        <v>1.1000000000000001</v>
      </c>
      <c r="T33" s="12">
        <v>65</v>
      </c>
      <c r="U33" s="9">
        <v>65</v>
      </c>
    </row>
    <row r="34" spans="1:21" ht="15.6" customHeight="1" x14ac:dyDescent="0.2">
      <c r="A34" s="7" t="s">
        <v>448</v>
      </c>
      <c r="B34" s="11">
        <v>34</v>
      </c>
      <c r="C34" s="18">
        <v>3.8</v>
      </c>
      <c r="D34" s="18">
        <v>0.5</v>
      </c>
      <c r="E34" s="8">
        <v>5.3</v>
      </c>
      <c r="F34" s="8">
        <v>1.4</v>
      </c>
      <c r="G34" s="9">
        <v>21</v>
      </c>
      <c r="H34" s="9">
        <v>245</v>
      </c>
      <c r="I34" s="8">
        <v>1</v>
      </c>
      <c r="J34" s="25"/>
      <c r="K34" s="25"/>
      <c r="L34" s="25"/>
      <c r="M34" s="25"/>
      <c r="N34" s="9">
        <v>0</v>
      </c>
      <c r="O34" s="25"/>
      <c r="P34" s="9">
        <v>4357</v>
      </c>
      <c r="Q34" s="15">
        <v>0.03</v>
      </c>
      <c r="R34" s="25"/>
      <c r="S34" s="25"/>
      <c r="T34" s="12">
        <v>3</v>
      </c>
      <c r="U34" s="9">
        <v>47</v>
      </c>
    </row>
    <row r="35" spans="1:21" ht="24" customHeight="1" x14ac:dyDescent="0.2">
      <c r="A35" s="19" t="s">
        <v>449</v>
      </c>
      <c r="B35" s="11">
        <v>93</v>
      </c>
      <c r="C35" s="18">
        <v>5</v>
      </c>
      <c r="D35" s="18">
        <v>1.3</v>
      </c>
      <c r="E35" s="8">
        <v>15.3</v>
      </c>
      <c r="F35" s="8">
        <v>3.9</v>
      </c>
      <c r="G35" s="9">
        <v>146</v>
      </c>
      <c r="H35" s="9">
        <v>103</v>
      </c>
      <c r="I35" s="8">
        <v>5.3</v>
      </c>
      <c r="J35" s="9">
        <v>2</v>
      </c>
      <c r="K35" s="8">
        <v>434</v>
      </c>
      <c r="L35" s="21">
        <v>0.5</v>
      </c>
      <c r="M35" s="18">
        <v>1.5</v>
      </c>
      <c r="N35" s="25"/>
      <c r="O35" s="25"/>
      <c r="P35" s="25"/>
      <c r="Q35" s="15">
        <v>0.1</v>
      </c>
      <c r="R35" s="15">
        <v>0.7</v>
      </c>
      <c r="S35" s="25"/>
      <c r="T35" s="12">
        <v>9</v>
      </c>
      <c r="U35" s="25"/>
    </row>
    <row r="36" spans="1:21" ht="15.6" customHeight="1" x14ac:dyDescent="0.2">
      <c r="A36" s="7" t="s">
        <v>450</v>
      </c>
      <c r="B36" s="11">
        <v>27</v>
      </c>
      <c r="C36" s="18">
        <v>2.1</v>
      </c>
      <c r="D36" s="18">
        <v>0.7</v>
      </c>
      <c r="E36" s="8">
        <v>4.4000000000000004</v>
      </c>
      <c r="F36" s="8">
        <v>2</v>
      </c>
      <c r="G36" s="9">
        <v>253</v>
      </c>
      <c r="H36" s="9">
        <v>192</v>
      </c>
      <c r="I36" s="8">
        <v>9.5</v>
      </c>
      <c r="J36" s="25"/>
      <c r="K36" s="25"/>
      <c r="L36" s="25"/>
      <c r="M36" s="25"/>
      <c r="N36" s="9">
        <v>0</v>
      </c>
      <c r="O36" s="25"/>
      <c r="P36" s="9">
        <v>5057</v>
      </c>
      <c r="Q36" s="15">
        <v>0.01</v>
      </c>
      <c r="R36" s="25"/>
      <c r="S36" s="25"/>
      <c r="T36" s="12">
        <v>1</v>
      </c>
      <c r="U36" s="9">
        <v>45</v>
      </c>
    </row>
    <row r="37" spans="1:21" ht="24" customHeight="1" x14ac:dyDescent="0.2">
      <c r="A37" s="19" t="s">
        <v>451</v>
      </c>
      <c r="B37" s="11">
        <v>36</v>
      </c>
      <c r="C37" s="18">
        <v>2.9</v>
      </c>
      <c r="D37" s="18">
        <v>0.6</v>
      </c>
      <c r="E37" s="8">
        <v>6.8</v>
      </c>
      <c r="F37" s="8">
        <v>1.8</v>
      </c>
      <c r="G37" s="9">
        <v>64</v>
      </c>
      <c r="H37" s="9">
        <v>220</v>
      </c>
      <c r="I37" s="8">
        <v>2.2000000000000002</v>
      </c>
      <c r="J37" s="26">
        <v>7</v>
      </c>
      <c r="K37" s="29">
        <v>485.3</v>
      </c>
      <c r="L37" s="17">
        <v>0.2</v>
      </c>
      <c r="M37" s="27">
        <v>0.3</v>
      </c>
      <c r="N37" s="25"/>
      <c r="O37" s="26">
        <v>2893</v>
      </c>
      <c r="P37" s="9">
        <v>4377</v>
      </c>
      <c r="Q37" s="15">
        <v>0.04</v>
      </c>
      <c r="R37" s="23">
        <v>0.18</v>
      </c>
      <c r="S37" s="29">
        <v>1.2</v>
      </c>
      <c r="T37" s="12">
        <v>4</v>
      </c>
      <c r="U37" s="9">
        <v>33</v>
      </c>
    </row>
    <row r="38" spans="1:21" ht="24" customHeight="1" x14ac:dyDescent="0.2">
      <c r="A38" s="19" t="s">
        <v>452</v>
      </c>
      <c r="B38" s="11">
        <v>30</v>
      </c>
      <c r="C38" s="18">
        <v>3.1</v>
      </c>
      <c r="D38" s="18">
        <v>0.3</v>
      </c>
      <c r="E38" s="8">
        <v>5.8</v>
      </c>
      <c r="F38" s="8">
        <v>1.7</v>
      </c>
      <c r="G38" s="9">
        <v>200</v>
      </c>
      <c r="H38" s="9">
        <v>66</v>
      </c>
      <c r="I38" s="8">
        <v>4.5</v>
      </c>
      <c r="J38" s="26">
        <v>7</v>
      </c>
      <c r="K38" s="29">
        <v>458.6</v>
      </c>
      <c r="L38" s="17">
        <v>0.2</v>
      </c>
      <c r="M38" s="27">
        <v>0.3</v>
      </c>
      <c r="N38" s="9">
        <v>0</v>
      </c>
      <c r="O38" s="26">
        <v>2734</v>
      </c>
      <c r="P38" s="9">
        <v>4592</v>
      </c>
      <c r="Q38" s="15">
        <v>0.33</v>
      </c>
      <c r="R38" s="23">
        <v>0.2</v>
      </c>
      <c r="S38" s="29">
        <v>1.1000000000000001</v>
      </c>
      <c r="T38" s="12">
        <v>30</v>
      </c>
      <c r="U38" s="9">
        <v>65</v>
      </c>
    </row>
    <row r="39" spans="1:21" ht="24" customHeight="1" x14ac:dyDescent="0.2">
      <c r="A39" s="19" t="s">
        <v>453</v>
      </c>
      <c r="B39" s="11">
        <v>92</v>
      </c>
      <c r="C39" s="18">
        <v>4</v>
      </c>
      <c r="D39" s="18">
        <v>3.6</v>
      </c>
      <c r="E39" s="8">
        <v>10.9</v>
      </c>
      <c r="F39" s="8">
        <v>5.8</v>
      </c>
      <c r="G39" s="9">
        <v>140</v>
      </c>
      <c r="H39" s="9">
        <v>70</v>
      </c>
      <c r="I39" s="8">
        <v>1.6</v>
      </c>
      <c r="J39" s="9">
        <v>70</v>
      </c>
      <c r="K39" s="8">
        <v>90</v>
      </c>
      <c r="L39" s="21">
        <v>0.3</v>
      </c>
      <c r="M39" s="18">
        <v>1.1000000000000001</v>
      </c>
      <c r="N39" s="25"/>
      <c r="O39" s="9">
        <v>9999</v>
      </c>
      <c r="P39" s="25"/>
      <c r="Q39" s="15">
        <v>0.1</v>
      </c>
      <c r="R39" s="15">
        <v>0.2</v>
      </c>
      <c r="S39" s="8">
        <v>0.1</v>
      </c>
      <c r="T39" s="12">
        <v>74</v>
      </c>
      <c r="U39" s="9">
        <v>87</v>
      </c>
    </row>
    <row r="40" spans="1:21" ht="24" customHeight="1" x14ac:dyDescent="0.2">
      <c r="A40" s="7" t="s">
        <v>454</v>
      </c>
      <c r="B40" s="11">
        <v>59</v>
      </c>
      <c r="C40" s="18">
        <v>6.4</v>
      </c>
      <c r="D40" s="18">
        <v>1</v>
      </c>
      <c r="E40" s="8">
        <v>9.9</v>
      </c>
      <c r="F40" s="8">
        <v>1.5</v>
      </c>
      <c r="G40" s="9">
        <v>233</v>
      </c>
      <c r="H40" s="9">
        <v>98</v>
      </c>
      <c r="I40" s="8">
        <v>3.5</v>
      </c>
      <c r="J40" s="26">
        <v>21</v>
      </c>
      <c r="K40" s="29">
        <v>478.8</v>
      </c>
      <c r="L40" s="17">
        <v>0.3</v>
      </c>
      <c r="M40" s="27">
        <v>1.3</v>
      </c>
      <c r="N40" s="25"/>
      <c r="O40" s="26">
        <v>9152</v>
      </c>
      <c r="P40" s="9">
        <v>10020</v>
      </c>
      <c r="Q40" s="15">
        <v>0</v>
      </c>
      <c r="R40" s="15">
        <v>0.31</v>
      </c>
      <c r="S40" s="8">
        <v>2.2999999999999998</v>
      </c>
      <c r="T40" s="87">
        <v>164</v>
      </c>
      <c r="U40" s="9">
        <v>40</v>
      </c>
    </row>
    <row r="41" spans="1:21" ht="15.6" customHeight="1" x14ac:dyDescent="0.2">
      <c r="A41" s="7" t="s">
        <v>455</v>
      </c>
      <c r="B41" s="11">
        <v>52</v>
      </c>
      <c r="C41" s="18">
        <v>5</v>
      </c>
      <c r="D41" s="18">
        <v>0.5</v>
      </c>
      <c r="E41" s="8">
        <v>8.5</v>
      </c>
      <c r="F41" s="25"/>
      <c r="G41" s="9">
        <v>134</v>
      </c>
      <c r="H41" s="9">
        <v>81</v>
      </c>
      <c r="I41" s="8">
        <v>6.2</v>
      </c>
      <c r="J41" s="26">
        <v>6</v>
      </c>
      <c r="K41" s="29">
        <v>114</v>
      </c>
      <c r="L41" s="17">
        <v>0.3</v>
      </c>
      <c r="M41" s="27">
        <v>0.8</v>
      </c>
      <c r="N41" s="25"/>
      <c r="O41" s="26">
        <v>3981</v>
      </c>
      <c r="P41" s="9">
        <v>5240</v>
      </c>
      <c r="Q41" s="15">
        <v>0.28000000000000003</v>
      </c>
      <c r="R41" s="23">
        <v>0.4</v>
      </c>
      <c r="S41" s="29">
        <v>2.2000000000000002</v>
      </c>
      <c r="T41" s="12">
        <v>29</v>
      </c>
      <c r="U41" s="9">
        <v>70</v>
      </c>
    </row>
    <row r="42" spans="1:21" ht="24" customHeight="1" x14ac:dyDescent="0.2">
      <c r="A42" s="19" t="s">
        <v>456</v>
      </c>
      <c r="B42" s="11">
        <v>59</v>
      </c>
      <c r="C42" s="18">
        <v>3.5</v>
      </c>
      <c r="D42" s="18">
        <v>0.3</v>
      </c>
      <c r="E42" s="8">
        <v>13.4</v>
      </c>
      <c r="F42" s="29">
        <v>10.7</v>
      </c>
      <c r="G42" s="9">
        <v>540</v>
      </c>
      <c r="H42" s="9">
        <v>82</v>
      </c>
      <c r="I42" s="8">
        <v>6.2</v>
      </c>
      <c r="J42" s="26">
        <v>12</v>
      </c>
      <c r="K42" s="29">
        <v>579</v>
      </c>
      <c r="L42" s="25"/>
      <c r="M42" s="25"/>
      <c r="N42" s="25"/>
      <c r="O42" s="26">
        <v>1624</v>
      </c>
      <c r="P42" s="9">
        <v>2900</v>
      </c>
      <c r="Q42" s="15">
        <v>0.06</v>
      </c>
      <c r="R42" s="23">
        <v>0.2</v>
      </c>
      <c r="S42" s="29">
        <v>1.5</v>
      </c>
      <c r="T42" s="12">
        <v>29</v>
      </c>
      <c r="U42" s="9">
        <v>65</v>
      </c>
    </row>
    <row r="43" spans="1:21" ht="15.6" customHeight="1" x14ac:dyDescent="0.2">
      <c r="A43" s="7" t="s">
        <v>457</v>
      </c>
      <c r="B43" s="11">
        <v>92</v>
      </c>
      <c r="C43" s="18">
        <v>5.0999999999999996</v>
      </c>
      <c r="D43" s="18">
        <v>1.6</v>
      </c>
      <c r="E43" s="8">
        <v>14.3</v>
      </c>
      <c r="F43" s="8">
        <v>8.1999999999999993</v>
      </c>
      <c r="G43" s="9">
        <v>1077</v>
      </c>
      <c r="H43" s="9">
        <v>76</v>
      </c>
      <c r="I43" s="8">
        <v>6</v>
      </c>
      <c r="J43" s="9">
        <v>61</v>
      </c>
      <c r="K43" s="8">
        <v>298</v>
      </c>
      <c r="L43" s="21">
        <v>0.1</v>
      </c>
      <c r="M43" s="18">
        <v>0.6</v>
      </c>
      <c r="N43" s="25"/>
      <c r="O43" s="9">
        <v>3266</v>
      </c>
      <c r="P43" s="25"/>
      <c r="Q43" s="15">
        <v>0.3</v>
      </c>
      <c r="R43" s="15">
        <v>0.1</v>
      </c>
      <c r="S43" s="8">
        <v>4.2</v>
      </c>
      <c r="T43" s="12">
        <v>22</v>
      </c>
      <c r="U43" s="9">
        <v>65</v>
      </c>
    </row>
    <row r="44" spans="1:21" ht="15.6" customHeight="1" x14ac:dyDescent="0.2">
      <c r="A44" s="7" t="s">
        <v>458</v>
      </c>
      <c r="B44" s="11">
        <v>43</v>
      </c>
      <c r="C44" s="18">
        <v>5.5</v>
      </c>
      <c r="D44" s="18">
        <v>0.3</v>
      </c>
      <c r="E44" s="8">
        <v>7.5</v>
      </c>
      <c r="F44" s="29">
        <v>8.4</v>
      </c>
      <c r="G44" s="9">
        <v>35</v>
      </c>
      <c r="H44" s="9">
        <v>106</v>
      </c>
      <c r="I44" s="8">
        <v>1</v>
      </c>
      <c r="J44" s="26">
        <v>10</v>
      </c>
      <c r="K44" s="29">
        <v>457.1</v>
      </c>
      <c r="L44" s="25"/>
      <c r="M44" s="25"/>
      <c r="N44" s="25"/>
      <c r="O44" s="26">
        <v>1282</v>
      </c>
      <c r="P44" s="9">
        <v>1017</v>
      </c>
      <c r="Q44" s="15">
        <v>0.06</v>
      </c>
      <c r="R44" s="23">
        <v>0.1</v>
      </c>
      <c r="S44" s="29">
        <v>1.2</v>
      </c>
      <c r="T44" s="12">
        <v>30</v>
      </c>
      <c r="U44" s="9">
        <v>65</v>
      </c>
    </row>
    <row r="45" spans="1:21" ht="15.6" customHeight="1" x14ac:dyDescent="0.2">
      <c r="A45" s="7" t="s">
        <v>459</v>
      </c>
      <c r="B45" s="11">
        <v>45</v>
      </c>
      <c r="C45" s="18">
        <v>3.7</v>
      </c>
      <c r="D45" s="18">
        <v>0.5</v>
      </c>
      <c r="E45" s="8">
        <v>6.6</v>
      </c>
      <c r="F45" s="8">
        <v>5.8</v>
      </c>
      <c r="G45" s="9">
        <v>328</v>
      </c>
      <c r="H45" s="9">
        <v>65</v>
      </c>
      <c r="I45" s="8">
        <v>2.7</v>
      </c>
      <c r="J45" s="9">
        <v>6</v>
      </c>
      <c r="K45" s="8">
        <v>431</v>
      </c>
      <c r="L45" s="21">
        <v>0.1</v>
      </c>
      <c r="M45" s="18">
        <v>0.6</v>
      </c>
      <c r="N45" s="25"/>
      <c r="O45" s="51">
        <v>30200</v>
      </c>
      <c r="P45" s="9">
        <v>12</v>
      </c>
      <c r="Q45" s="15">
        <v>0.5</v>
      </c>
      <c r="R45" s="15">
        <v>0.3</v>
      </c>
      <c r="S45" s="8">
        <v>4.5</v>
      </c>
      <c r="T45" s="12">
        <v>0</v>
      </c>
      <c r="U45" s="8">
        <v>36.299999999999997</v>
      </c>
    </row>
    <row r="46" spans="1:21" ht="15.6" customHeight="1" x14ac:dyDescent="0.2">
      <c r="A46" s="7" t="s">
        <v>460</v>
      </c>
      <c r="B46" s="11">
        <v>48</v>
      </c>
      <c r="C46" s="18">
        <v>4.5</v>
      </c>
      <c r="D46" s="18">
        <v>0.8</v>
      </c>
      <c r="E46" s="8">
        <v>9.1</v>
      </c>
      <c r="F46" s="8">
        <v>1.6</v>
      </c>
      <c r="G46" s="9">
        <v>125</v>
      </c>
      <c r="H46" s="9">
        <v>142</v>
      </c>
      <c r="I46" s="8">
        <v>2.6</v>
      </c>
      <c r="J46" s="26">
        <v>11</v>
      </c>
      <c r="K46" s="29">
        <v>174.7</v>
      </c>
      <c r="L46" s="17">
        <v>0.4</v>
      </c>
      <c r="M46" s="27">
        <v>1.2</v>
      </c>
      <c r="N46" s="9">
        <v>0</v>
      </c>
      <c r="O46" s="26">
        <v>4216</v>
      </c>
      <c r="P46" s="9">
        <v>8715</v>
      </c>
      <c r="Q46" s="15">
        <v>0.01</v>
      </c>
      <c r="R46" s="23">
        <v>0.1</v>
      </c>
      <c r="S46" s="29">
        <v>1.6</v>
      </c>
      <c r="T46" s="12">
        <v>4</v>
      </c>
      <c r="U46" s="9">
        <v>53</v>
      </c>
    </row>
    <row r="47" spans="1:21" ht="15.6" customHeight="1" x14ac:dyDescent="0.2">
      <c r="A47" s="7" t="s">
        <v>461</v>
      </c>
      <c r="B47" s="11">
        <v>22</v>
      </c>
      <c r="C47" s="18">
        <v>2.1</v>
      </c>
      <c r="D47" s="18">
        <v>0.5</v>
      </c>
      <c r="E47" s="8">
        <v>3.6</v>
      </c>
      <c r="F47" s="8">
        <v>0.9</v>
      </c>
      <c r="G47" s="9">
        <v>200</v>
      </c>
      <c r="H47" s="9">
        <v>92</v>
      </c>
      <c r="I47" s="8">
        <v>3.2</v>
      </c>
      <c r="J47" s="26">
        <v>19</v>
      </c>
      <c r="K47" s="29">
        <v>386.2</v>
      </c>
      <c r="L47" s="17">
        <v>0.1</v>
      </c>
      <c r="M47" s="27">
        <v>0.2</v>
      </c>
      <c r="N47" s="9">
        <v>0</v>
      </c>
      <c r="O47" s="26">
        <v>1806</v>
      </c>
      <c r="P47" s="9">
        <v>2177</v>
      </c>
      <c r="Q47" s="15">
        <v>0.03</v>
      </c>
      <c r="R47" s="23">
        <v>0.2</v>
      </c>
      <c r="S47" s="29">
        <v>0.6</v>
      </c>
      <c r="T47" s="12">
        <v>3</v>
      </c>
      <c r="U47" s="9">
        <v>87</v>
      </c>
    </row>
    <row r="48" spans="1:21" ht="15.6" customHeight="1" x14ac:dyDescent="0.2">
      <c r="A48" s="7" t="s">
        <v>462</v>
      </c>
      <c r="B48" s="11">
        <v>23</v>
      </c>
      <c r="C48" s="18">
        <v>3</v>
      </c>
      <c r="D48" s="18">
        <v>0.3</v>
      </c>
      <c r="E48" s="8">
        <v>3.7</v>
      </c>
      <c r="F48" s="25"/>
      <c r="G48" s="9">
        <v>134</v>
      </c>
      <c r="H48" s="9">
        <v>81</v>
      </c>
      <c r="I48" s="8">
        <v>6.2</v>
      </c>
      <c r="J48" s="26">
        <v>4</v>
      </c>
      <c r="K48" s="29">
        <v>68.400000000000006</v>
      </c>
      <c r="L48" s="17">
        <v>0.2</v>
      </c>
      <c r="M48" s="27">
        <v>0.5</v>
      </c>
      <c r="N48" s="25"/>
      <c r="O48" s="26">
        <v>2386</v>
      </c>
      <c r="P48" s="9">
        <v>5240</v>
      </c>
      <c r="Q48" s="15">
        <v>0.28000000000000003</v>
      </c>
      <c r="R48" s="23">
        <v>0.2</v>
      </c>
      <c r="S48" s="29">
        <v>1.3</v>
      </c>
      <c r="T48" s="12">
        <v>29</v>
      </c>
      <c r="U48" s="9">
        <v>65</v>
      </c>
    </row>
    <row r="49" spans="1:21" ht="15.6" customHeight="1" x14ac:dyDescent="0.2">
      <c r="A49" s="7" t="s">
        <v>463</v>
      </c>
      <c r="B49" s="11">
        <v>51</v>
      </c>
      <c r="C49" s="18">
        <v>2.5</v>
      </c>
      <c r="D49" s="18">
        <v>1.1000000000000001</v>
      </c>
      <c r="E49" s="8">
        <v>8</v>
      </c>
      <c r="F49" s="8">
        <v>3.4</v>
      </c>
      <c r="G49" s="9">
        <v>100</v>
      </c>
      <c r="H49" s="9">
        <v>50</v>
      </c>
      <c r="I49" s="8">
        <v>3.4</v>
      </c>
      <c r="J49" s="9">
        <v>50</v>
      </c>
      <c r="K49" s="8">
        <v>100</v>
      </c>
      <c r="L49" s="21">
        <v>0.9</v>
      </c>
      <c r="M49" s="18">
        <v>0.6</v>
      </c>
      <c r="N49" s="25"/>
      <c r="O49" s="9">
        <v>9999</v>
      </c>
      <c r="P49" s="25"/>
      <c r="Q49" s="15">
        <v>0.4</v>
      </c>
      <c r="R49" s="15">
        <v>0.1</v>
      </c>
      <c r="S49" s="8">
        <v>0.2</v>
      </c>
      <c r="T49" s="12">
        <v>16</v>
      </c>
      <c r="U49" s="9">
        <v>75</v>
      </c>
    </row>
    <row r="50" spans="1:21" ht="15.6" customHeight="1" x14ac:dyDescent="0.2">
      <c r="A50" s="7" t="s">
        <v>464</v>
      </c>
      <c r="B50" s="11">
        <v>14</v>
      </c>
      <c r="C50" s="18">
        <v>1.3</v>
      </c>
      <c r="D50" s="18">
        <v>0.3</v>
      </c>
      <c r="E50" s="8">
        <v>2.2999999999999998</v>
      </c>
      <c r="F50" s="8">
        <v>0.9</v>
      </c>
      <c r="G50" s="9">
        <v>90</v>
      </c>
      <c r="H50" s="9">
        <v>59</v>
      </c>
      <c r="I50" s="8">
        <v>2.7</v>
      </c>
      <c r="J50" s="26">
        <v>2</v>
      </c>
      <c r="K50" s="29">
        <v>36.5</v>
      </c>
      <c r="L50" s="17">
        <v>0.1</v>
      </c>
      <c r="M50" s="27">
        <v>0.3</v>
      </c>
      <c r="N50" s="25"/>
      <c r="O50" s="26">
        <v>1274</v>
      </c>
      <c r="P50" s="9">
        <v>2961</v>
      </c>
      <c r="Q50" s="15">
        <v>0.01</v>
      </c>
      <c r="R50" s="23">
        <v>0</v>
      </c>
      <c r="S50" s="29">
        <v>0.5</v>
      </c>
      <c r="T50" s="12">
        <v>3</v>
      </c>
      <c r="U50" s="9">
        <v>78</v>
      </c>
    </row>
    <row r="51" spans="1:21" ht="15.6" customHeight="1" x14ac:dyDescent="0.2">
      <c r="A51" s="7" t="s">
        <v>465</v>
      </c>
      <c r="B51" s="11">
        <v>34</v>
      </c>
      <c r="C51" s="18">
        <v>4</v>
      </c>
      <c r="D51" s="18">
        <v>0.4</v>
      </c>
      <c r="E51" s="18">
        <v>4.7</v>
      </c>
      <c r="F51" s="29">
        <v>3.5</v>
      </c>
      <c r="G51" s="11">
        <v>58</v>
      </c>
      <c r="H51" s="12">
        <v>70</v>
      </c>
      <c r="I51" s="18">
        <v>2.5</v>
      </c>
      <c r="J51" s="20">
        <v>16</v>
      </c>
      <c r="K51" s="24">
        <v>630.70000000000005</v>
      </c>
      <c r="L51" s="23">
        <v>0.2</v>
      </c>
      <c r="M51" s="29">
        <v>0.3</v>
      </c>
      <c r="N51" s="25"/>
      <c r="O51" s="26">
        <v>4773</v>
      </c>
      <c r="P51" s="9">
        <v>2025</v>
      </c>
      <c r="Q51" s="21">
        <v>0.08</v>
      </c>
      <c r="R51" s="17">
        <v>0.4</v>
      </c>
      <c r="S51" s="27">
        <v>1.7</v>
      </c>
      <c r="T51" s="9">
        <v>16</v>
      </c>
      <c r="U51" s="9">
        <v>100</v>
      </c>
    </row>
    <row r="52" spans="1:21" ht="24" customHeight="1" x14ac:dyDescent="0.2">
      <c r="A52" s="19" t="s">
        <v>466</v>
      </c>
      <c r="B52" s="11">
        <v>34</v>
      </c>
      <c r="C52" s="18">
        <v>3.6</v>
      </c>
      <c r="D52" s="18">
        <v>0.6</v>
      </c>
      <c r="E52" s="18">
        <v>4.5</v>
      </c>
      <c r="F52" s="29">
        <v>2.9</v>
      </c>
      <c r="G52" s="11">
        <v>138</v>
      </c>
      <c r="H52" s="12">
        <v>99</v>
      </c>
      <c r="I52" s="18">
        <v>3.7</v>
      </c>
      <c r="J52" s="20">
        <v>16</v>
      </c>
      <c r="K52" s="24">
        <v>630.70000000000005</v>
      </c>
      <c r="L52" s="23">
        <v>0.2</v>
      </c>
      <c r="M52" s="29">
        <v>0.3</v>
      </c>
      <c r="N52" s="25"/>
      <c r="O52" s="26">
        <v>1258</v>
      </c>
      <c r="P52" s="9">
        <v>2750</v>
      </c>
      <c r="Q52" s="21">
        <v>0.14000000000000001</v>
      </c>
      <c r="R52" s="17">
        <v>0.2</v>
      </c>
      <c r="S52" s="27">
        <v>1.3</v>
      </c>
      <c r="T52" s="9">
        <v>36</v>
      </c>
      <c r="U52" s="9">
        <v>70</v>
      </c>
    </row>
    <row r="53" spans="1:21" ht="15.6" customHeight="1" x14ac:dyDescent="0.2">
      <c r="A53" s="7" t="s">
        <v>467</v>
      </c>
      <c r="B53" s="11">
        <v>87</v>
      </c>
      <c r="C53" s="18">
        <v>8.3000000000000007</v>
      </c>
      <c r="D53" s="18">
        <v>1.8</v>
      </c>
      <c r="E53" s="18">
        <v>14.4</v>
      </c>
      <c r="F53" s="8">
        <v>3.3</v>
      </c>
      <c r="G53" s="11">
        <v>725</v>
      </c>
      <c r="H53" s="12">
        <v>174</v>
      </c>
      <c r="I53" s="18">
        <v>3.9</v>
      </c>
      <c r="J53" s="20">
        <v>10</v>
      </c>
      <c r="K53" s="24">
        <v>197.7</v>
      </c>
      <c r="L53" s="23">
        <v>0.5</v>
      </c>
      <c r="M53" s="29">
        <v>1.4</v>
      </c>
      <c r="N53" s="9">
        <v>0</v>
      </c>
      <c r="O53" s="26">
        <v>6900</v>
      </c>
      <c r="P53" s="9">
        <v>13040</v>
      </c>
      <c r="Q53" s="21">
        <v>0</v>
      </c>
      <c r="R53" s="17">
        <v>0.1</v>
      </c>
      <c r="S53" s="27">
        <v>2.2999999999999998</v>
      </c>
      <c r="T53" s="9">
        <v>32</v>
      </c>
      <c r="U53" s="9">
        <v>40</v>
      </c>
    </row>
    <row r="54" spans="1:21" ht="15.6" customHeight="1" x14ac:dyDescent="0.2">
      <c r="A54" s="7" t="s">
        <v>468</v>
      </c>
      <c r="B54" s="11">
        <v>76</v>
      </c>
      <c r="C54" s="18">
        <v>2.8</v>
      </c>
      <c r="D54" s="18">
        <v>0.2</v>
      </c>
      <c r="E54" s="18">
        <v>15.8</v>
      </c>
      <c r="F54" s="8">
        <v>3.1</v>
      </c>
      <c r="G54" s="11">
        <v>296</v>
      </c>
      <c r="H54" s="12">
        <v>22</v>
      </c>
      <c r="I54" s="18">
        <v>3.4</v>
      </c>
      <c r="J54" s="12">
        <v>6</v>
      </c>
      <c r="K54" s="18">
        <v>46</v>
      </c>
      <c r="L54" s="15">
        <v>0.5</v>
      </c>
      <c r="M54" s="8">
        <v>1.1000000000000001</v>
      </c>
      <c r="N54" s="25"/>
      <c r="O54" s="9">
        <v>753</v>
      </c>
      <c r="P54" s="25"/>
      <c r="Q54" s="21">
        <v>0.3</v>
      </c>
      <c r="R54" s="21">
        <v>0.1</v>
      </c>
      <c r="S54" s="27">
        <v>2.5</v>
      </c>
      <c r="T54" s="9">
        <v>22</v>
      </c>
      <c r="U54" s="9">
        <v>90</v>
      </c>
    </row>
    <row r="55" spans="1:21" ht="15.6" customHeight="1" x14ac:dyDescent="0.2">
      <c r="A55" s="7" t="s">
        <v>469</v>
      </c>
      <c r="B55" s="11">
        <v>49</v>
      </c>
      <c r="C55" s="18">
        <v>4.7</v>
      </c>
      <c r="D55" s="18">
        <v>0.5</v>
      </c>
      <c r="E55" s="18">
        <v>8.1</v>
      </c>
      <c r="F55" s="25"/>
      <c r="G55" s="11">
        <v>210</v>
      </c>
      <c r="H55" s="12">
        <v>80</v>
      </c>
      <c r="I55" s="18">
        <v>6.1</v>
      </c>
      <c r="J55" s="25"/>
      <c r="K55" s="25"/>
      <c r="L55" s="25"/>
      <c r="M55" s="25"/>
      <c r="N55" s="25"/>
      <c r="O55" s="25"/>
      <c r="P55" s="9">
        <v>1900</v>
      </c>
      <c r="Q55" s="21">
        <v>0.14000000000000001</v>
      </c>
      <c r="R55" s="25"/>
      <c r="S55" s="25"/>
      <c r="T55" s="9">
        <v>40</v>
      </c>
      <c r="U55" s="9">
        <v>70</v>
      </c>
    </row>
    <row r="56" spans="1:21" ht="24" customHeight="1" x14ac:dyDescent="0.2">
      <c r="A56" s="7" t="s">
        <v>470</v>
      </c>
      <c r="B56" s="11">
        <v>30</v>
      </c>
      <c r="C56" s="18">
        <v>2.2999999999999998</v>
      </c>
      <c r="D56" s="18">
        <v>0.4</v>
      </c>
      <c r="E56" s="18">
        <v>5.8</v>
      </c>
      <c r="F56" s="29">
        <v>3.2</v>
      </c>
      <c r="G56" s="11">
        <v>140</v>
      </c>
      <c r="H56" s="12">
        <v>33</v>
      </c>
      <c r="I56" s="18">
        <v>3.7</v>
      </c>
      <c r="J56" s="20">
        <v>16</v>
      </c>
      <c r="K56" s="24">
        <v>747.4</v>
      </c>
      <c r="L56" s="23">
        <v>0.2</v>
      </c>
      <c r="M56" s="29">
        <v>0.2</v>
      </c>
      <c r="N56" s="25"/>
      <c r="O56" s="26">
        <v>5039</v>
      </c>
      <c r="P56" s="9">
        <v>1000</v>
      </c>
      <c r="Q56" s="21">
        <v>7.0000000000000007E-2</v>
      </c>
      <c r="R56" s="17">
        <v>1.1000000000000001</v>
      </c>
      <c r="S56" s="27">
        <v>6.5</v>
      </c>
      <c r="T56" s="32" t="s">
        <v>471</v>
      </c>
      <c r="U56" s="9">
        <v>70</v>
      </c>
    </row>
    <row r="57" spans="1:21" ht="24" customHeight="1" x14ac:dyDescent="0.2">
      <c r="A57" s="19" t="s">
        <v>472</v>
      </c>
      <c r="B57" s="11">
        <v>44</v>
      </c>
      <c r="C57" s="18">
        <v>3</v>
      </c>
      <c r="D57" s="18">
        <v>0.8</v>
      </c>
      <c r="E57" s="18">
        <v>7.4</v>
      </c>
      <c r="F57" s="29">
        <v>3.3</v>
      </c>
      <c r="G57" s="11">
        <v>76</v>
      </c>
      <c r="H57" s="12">
        <v>59</v>
      </c>
      <c r="I57" s="18">
        <v>1</v>
      </c>
      <c r="J57" s="20">
        <v>3</v>
      </c>
      <c r="K57" s="24">
        <v>578.4</v>
      </c>
      <c r="L57" s="23">
        <v>0.2</v>
      </c>
      <c r="M57" s="29">
        <v>0.4</v>
      </c>
      <c r="N57" s="25"/>
      <c r="O57" s="26">
        <v>2584</v>
      </c>
      <c r="P57" s="9">
        <v>2000</v>
      </c>
      <c r="Q57" s="21">
        <v>0.08</v>
      </c>
      <c r="R57" s="17">
        <v>0.4</v>
      </c>
      <c r="S57" s="27">
        <v>1.4</v>
      </c>
      <c r="T57" s="9">
        <v>31</v>
      </c>
      <c r="U57" s="9">
        <v>75</v>
      </c>
    </row>
    <row r="58" spans="1:21" ht="24" customHeight="1" x14ac:dyDescent="0.2">
      <c r="A58" s="19" t="s">
        <v>473</v>
      </c>
      <c r="B58" s="11">
        <v>57</v>
      </c>
      <c r="C58" s="18">
        <v>3.7</v>
      </c>
      <c r="D58" s="18">
        <v>0.3</v>
      </c>
      <c r="E58" s="18">
        <v>11.8</v>
      </c>
      <c r="F58" s="25"/>
      <c r="G58" s="11">
        <v>474</v>
      </c>
      <c r="H58" s="12">
        <v>49</v>
      </c>
      <c r="I58" s="18">
        <v>4</v>
      </c>
      <c r="J58" s="25"/>
      <c r="K58" s="25"/>
      <c r="L58" s="25"/>
      <c r="M58" s="25"/>
      <c r="N58" s="25"/>
      <c r="O58" s="25"/>
      <c r="P58" s="9">
        <v>5450</v>
      </c>
      <c r="Q58" s="21">
        <v>0.06</v>
      </c>
      <c r="R58" s="25"/>
      <c r="S58" s="25"/>
      <c r="T58" s="9">
        <v>83</v>
      </c>
      <c r="U58" s="9">
        <v>80</v>
      </c>
    </row>
    <row r="59" spans="1:21" ht="24" customHeight="1" x14ac:dyDescent="0.2">
      <c r="A59" s="19" t="s">
        <v>474</v>
      </c>
      <c r="B59" s="11">
        <v>71</v>
      </c>
      <c r="C59" s="18">
        <v>6.8</v>
      </c>
      <c r="D59" s="18">
        <v>1.6</v>
      </c>
      <c r="E59" s="18">
        <v>11.5</v>
      </c>
      <c r="F59" s="8">
        <v>4.5999999999999996</v>
      </c>
      <c r="G59" s="11">
        <v>93</v>
      </c>
      <c r="H59" s="12">
        <v>95</v>
      </c>
      <c r="I59" s="18">
        <v>10.199999999999999</v>
      </c>
      <c r="J59" s="25"/>
      <c r="K59" s="25"/>
      <c r="L59" s="25"/>
      <c r="M59" s="25"/>
      <c r="N59" s="9">
        <v>0</v>
      </c>
      <c r="O59" s="25"/>
      <c r="P59" s="9">
        <v>49</v>
      </c>
      <c r="Q59" s="21">
        <v>0.08</v>
      </c>
      <c r="R59" s="25"/>
      <c r="S59" s="25"/>
      <c r="T59" s="9">
        <v>26</v>
      </c>
      <c r="U59" s="9">
        <v>100</v>
      </c>
    </row>
    <row r="60" spans="1:21" ht="24" customHeight="1" x14ac:dyDescent="0.2">
      <c r="A60" s="7" t="s">
        <v>475</v>
      </c>
      <c r="B60" s="11">
        <v>104</v>
      </c>
      <c r="C60" s="18">
        <v>5</v>
      </c>
      <c r="D60" s="18">
        <v>1.3</v>
      </c>
      <c r="E60" s="18">
        <v>21.3</v>
      </c>
      <c r="F60" s="29">
        <v>10.3</v>
      </c>
      <c r="G60" s="11">
        <v>219</v>
      </c>
      <c r="H60" s="12">
        <v>82</v>
      </c>
      <c r="I60" s="18">
        <v>4.2</v>
      </c>
      <c r="J60" s="20">
        <v>12</v>
      </c>
      <c r="K60" s="24">
        <v>604.79999999999995</v>
      </c>
      <c r="L60" s="23">
        <v>0.4</v>
      </c>
      <c r="M60" s="29">
        <v>0.6</v>
      </c>
      <c r="N60" s="25"/>
      <c r="O60" s="26">
        <v>823</v>
      </c>
      <c r="P60" s="9">
        <v>10000</v>
      </c>
      <c r="Q60" s="21">
        <v>0.09</v>
      </c>
      <c r="R60" s="25"/>
      <c r="S60" s="25"/>
      <c r="T60" s="87">
        <v>182</v>
      </c>
      <c r="U60" s="9">
        <v>88</v>
      </c>
    </row>
    <row r="61" spans="1:21" ht="24" customHeight="1" x14ac:dyDescent="0.2">
      <c r="A61" s="19" t="s">
        <v>476</v>
      </c>
      <c r="B61" s="11">
        <v>65</v>
      </c>
      <c r="C61" s="18">
        <v>4</v>
      </c>
      <c r="D61" s="18">
        <v>1.7</v>
      </c>
      <c r="E61" s="18">
        <v>11.4</v>
      </c>
      <c r="F61" s="8">
        <v>3.9</v>
      </c>
      <c r="G61" s="11">
        <v>296</v>
      </c>
      <c r="H61" s="12">
        <v>40</v>
      </c>
      <c r="I61" s="18">
        <v>6.9</v>
      </c>
      <c r="J61" s="25"/>
      <c r="K61" s="25"/>
      <c r="L61" s="25"/>
      <c r="M61" s="25"/>
      <c r="N61" s="9">
        <v>0</v>
      </c>
      <c r="O61" s="26">
        <v>2</v>
      </c>
      <c r="P61" s="9">
        <v>4958</v>
      </c>
      <c r="Q61" s="21">
        <v>0.01</v>
      </c>
      <c r="R61" s="17">
        <v>0.1</v>
      </c>
      <c r="S61" s="27">
        <v>5.7</v>
      </c>
      <c r="T61" s="9">
        <v>35</v>
      </c>
      <c r="U61" s="9">
        <v>90</v>
      </c>
    </row>
    <row r="62" spans="1:21" ht="15.6" customHeight="1" x14ac:dyDescent="0.2">
      <c r="A62" s="7" t="s">
        <v>477</v>
      </c>
      <c r="B62" s="11">
        <v>166</v>
      </c>
      <c r="C62" s="18">
        <v>1.7</v>
      </c>
      <c r="D62" s="18">
        <v>0.5</v>
      </c>
      <c r="E62" s="18">
        <v>38.799999999999997</v>
      </c>
      <c r="F62" s="29">
        <v>10.7</v>
      </c>
      <c r="G62" s="11">
        <v>40</v>
      </c>
      <c r="H62" s="12">
        <v>20</v>
      </c>
      <c r="I62" s="18">
        <v>1.8</v>
      </c>
      <c r="J62" s="12">
        <v>40</v>
      </c>
      <c r="K62" s="10">
        <v>310</v>
      </c>
      <c r="L62" s="15">
        <v>0.2</v>
      </c>
      <c r="M62" s="8">
        <v>0.7</v>
      </c>
      <c r="N62" s="25"/>
      <c r="O62" s="52">
        <v>14457</v>
      </c>
      <c r="P62" s="25"/>
      <c r="Q62" s="21">
        <v>0.4</v>
      </c>
      <c r="R62" s="21">
        <v>0.1</v>
      </c>
      <c r="S62" s="18">
        <v>0.1</v>
      </c>
      <c r="T62" s="9">
        <v>30</v>
      </c>
      <c r="U62" s="25"/>
    </row>
    <row r="63" spans="1:21" ht="24" customHeight="1" x14ac:dyDescent="0.2">
      <c r="A63" s="7" t="s">
        <v>478</v>
      </c>
      <c r="B63" s="11">
        <v>22</v>
      </c>
      <c r="C63" s="18">
        <v>1</v>
      </c>
      <c r="D63" s="18">
        <v>0.1</v>
      </c>
      <c r="E63" s="18">
        <v>5.3</v>
      </c>
      <c r="F63" s="29">
        <v>2</v>
      </c>
      <c r="G63" s="11">
        <v>21</v>
      </c>
      <c r="H63" s="12">
        <v>44</v>
      </c>
      <c r="I63" s="18">
        <v>2</v>
      </c>
      <c r="J63" s="20">
        <v>40</v>
      </c>
      <c r="K63" s="24">
        <v>295.5</v>
      </c>
      <c r="L63" s="23">
        <v>0.1</v>
      </c>
      <c r="M63" s="29">
        <v>0.2</v>
      </c>
      <c r="N63" s="25"/>
      <c r="O63" s="26">
        <v>855</v>
      </c>
      <c r="P63" s="9">
        <v>1000</v>
      </c>
      <c r="Q63" s="21">
        <v>0.08</v>
      </c>
      <c r="R63" s="17">
        <v>0.1</v>
      </c>
      <c r="S63" s="27">
        <v>0.8</v>
      </c>
      <c r="T63" s="32" t="s">
        <v>479</v>
      </c>
      <c r="U63" s="9">
        <v>65</v>
      </c>
    </row>
    <row r="64" spans="1:21" ht="15.6" customHeight="1" x14ac:dyDescent="0.2">
      <c r="A64" s="7" t="s">
        <v>480</v>
      </c>
      <c r="B64" s="11">
        <v>39</v>
      </c>
      <c r="C64" s="18">
        <v>4.5</v>
      </c>
      <c r="D64" s="18">
        <v>0.4</v>
      </c>
      <c r="E64" s="18">
        <v>6.9</v>
      </c>
      <c r="F64" s="8">
        <v>2</v>
      </c>
      <c r="G64" s="11">
        <v>136</v>
      </c>
      <c r="H64" s="12">
        <v>159</v>
      </c>
      <c r="I64" s="18">
        <v>2.2999999999999998</v>
      </c>
      <c r="J64" s="20">
        <v>20</v>
      </c>
      <c r="K64" s="24">
        <v>201.9</v>
      </c>
      <c r="L64" s="23">
        <v>0.2</v>
      </c>
      <c r="M64" s="29">
        <v>0.3</v>
      </c>
      <c r="N64" s="9">
        <v>0</v>
      </c>
      <c r="O64" s="26">
        <v>1625</v>
      </c>
      <c r="P64" s="9">
        <v>3292</v>
      </c>
      <c r="Q64" s="21">
        <v>0.02</v>
      </c>
      <c r="R64" s="17">
        <v>0.1</v>
      </c>
      <c r="S64" s="27">
        <v>0.5</v>
      </c>
      <c r="T64" s="9">
        <v>3</v>
      </c>
      <c r="U64" s="9">
        <v>70</v>
      </c>
    </row>
    <row r="65" spans="1:21" ht="24" customHeight="1" x14ac:dyDescent="0.2">
      <c r="A65" s="19" t="s">
        <v>481</v>
      </c>
      <c r="B65" s="11">
        <v>54</v>
      </c>
      <c r="C65" s="18">
        <v>2.2000000000000002</v>
      </c>
      <c r="D65" s="18">
        <v>3.6</v>
      </c>
      <c r="E65" s="18">
        <v>3.1</v>
      </c>
      <c r="F65" s="8">
        <v>2.1</v>
      </c>
      <c r="G65" s="11">
        <v>40</v>
      </c>
      <c r="H65" s="12">
        <v>80</v>
      </c>
      <c r="I65" s="18">
        <v>0.7</v>
      </c>
      <c r="J65" s="12">
        <v>70</v>
      </c>
      <c r="K65" s="10">
        <v>500</v>
      </c>
      <c r="L65" s="15">
        <v>0.4</v>
      </c>
      <c r="M65" s="8">
        <v>0.1</v>
      </c>
      <c r="N65" s="25"/>
      <c r="O65" s="9">
        <v>168</v>
      </c>
      <c r="P65" s="25"/>
      <c r="Q65" s="21">
        <v>0.4</v>
      </c>
      <c r="R65" s="21">
        <v>0.3</v>
      </c>
      <c r="S65" s="18">
        <v>0.2</v>
      </c>
      <c r="T65" s="9">
        <v>8</v>
      </c>
      <c r="U65" s="9">
        <v>70</v>
      </c>
    </row>
    <row r="66" spans="1:21" ht="24" customHeight="1" x14ac:dyDescent="0.2">
      <c r="A66" s="19" t="s">
        <v>482</v>
      </c>
      <c r="B66" s="11">
        <v>53</v>
      </c>
      <c r="C66" s="18">
        <v>3.4</v>
      </c>
      <c r="D66" s="18">
        <v>1.2</v>
      </c>
      <c r="E66" s="18">
        <v>7.2</v>
      </c>
      <c r="F66" s="8">
        <v>4.8</v>
      </c>
      <c r="G66" s="11">
        <v>30</v>
      </c>
      <c r="H66" s="12">
        <v>100</v>
      </c>
      <c r="I66" s="18">
        <v>0.3</v>
      </c>
      <c r="J66" s="12">
        <v>20</v>
      </c>
      <c r="K66" s="10">
        <v>200</v>
      </c>
      <c r="L66" s="15">
        <v>0.2</v>
      </c>
      <c r="M66" s="8">
        <v>0.3</v>
      </c>
      <c r="N66" s="25"/>
      <c r="O66" s="9">
        <v>191</v>
      </c>
      <c r="P66" s="25"/>
      <c r="Q66" s="21">
        <v>0.7</v>
      </c>
      <c r="R66" s="21">
        <v>0.2</v>
      </c>
      <c r="S66" s="18">
        <v>0.3</v>
      </c>
      <c r="T66" s="9">
        <v>6</v>
      </c>
      <c r="U66" s="9">
        <v>70</v>
      </c>
    </row>
    <row r="67" spans="1:21" ht="15.6" customHeight="1" x14ac:dyDescent="0.2">
      <c r="A67" s="7" t="s">
        <v>483</v>
      </c>
      <c r="B67" s="11">
        <v>29</v>
      </c>
      <c r="C67" s="18">
        <v>3.4</v>
      </c>
      <c r="D67" s="18">
        <v>0.1</v>
      </c>
      <c r="E67" s="18">
        <v>6.5</v>
      </c>
      <c r="F67" s="8">
        <v>4.3</v>
      </c>
      <c r="G67" s="11">
        <v>13</v>
      </c>
      <c r="H67" s="12">
        <v>88</v>
      </c>
      <c r="I67" s="18">
        <v>1.3</v>
      </c>
      <c r="J67" s="12">
        <v>19</v>
      </c>
      <c r="K67" s="10">
        <v>434</v>
      </c>
      <c r="L67" s="15">
        <v>0.5</v>
      </c>
      <c r="M67" s="8">
        <v>0.7</v>
      </c>
      <c r="N67" s="25"/>
      <c r="O67" s="9">
        <v>18</v>
      </c>
      <c r="P67" s="25"/>
      <c r="Q67" s="21">
        <v>0.2</v>
      </c>
      <c r="R67" s="17">
        <v>0.1</v>
      </c>
      <c r="S67" s="18">
        <v>11.7</v>
      </c>
      <c r="T67" s="9">
        <v>10</v>
      </c>
      <c r="U67" s="9">
        <v>70</v>
      </c>
    </row>
    <row r="68" spans="1:21" ht="15.6" customHeight="1" x14ac:dyDescent="0.2">
      <c r="A68" s="7" t="s">
        <v>484</v>
      </c>
      <c r="B68" s="11">
        <v>104</v>
      </c>
      <c r="C68" s="18">
        <v>3.9</v>
      </c>
      <c r="D68" s="18">
        <v>0.6</v>
      </c>
      <c r="E68" s="18">
        <v>17.899999999999999</v>
      </c>
      <c r="F68" s="8">
        <v>8.3000000000000007</v>
      </c>
      <c r="G68" s="11">
        <v>256</v>
      </c>
      <c r="H68" s="12">
        <v>22</v>
      </c>
      <c r="I68" s="18">
        <v>1.8</v>
      </c>
      <c r="J68" s="12">
        <v>4</v>
      </c>
      <c r="K68" s="10">
        <v>266</v>
      </c>
      <c r="L68" s="15">
        <v>1.7</v>
      </c>
      <c r="M68" s="8">
        <v>0.5</v>
      </c>
      <c r="N68" s="25"/>
      <c r="O68" s="9">
        <v>55</v>
      </c>
      <c r="P68" s="25"/>
      <c r="Q68" s="21">
        <v>0.4</v>
      </c>
      <c r="R68" s="21">
        <v>0.1</v>
      </c>
      <c r="S68" s="18">
        <v>0.1</v>
      </c>
      <c r="T68" s="9">
        <v>23</v>
      </c>
      <c r="U68" s="9">
        <v>90</v>
      </c>
    </row>
    <row r="69" spans="1:21" ht="15.6" customHeight="1" x14ac:dyDescent="0.2">
      <c r="A69" s="7" t="s">
        <v>485</v>
      </c>
      <c r="B69" s="11">
        <v>49</v>
      </c>
      <c r="C69" s="18">
        <v>2.7</v>
      </c>
      <c r="D69" s="18">
        <v>1</v>
      </c>
      <c r="E69" s="18">
        <v>8.4</v>
      </c>
      <c r="F69" s="8">
        <v>3</v>
      </c>
      <c r="G69" s="11">
        <v>217</v>
      </c>
      <c r="H69" s="12">
        <v>70</v>
      </c>
      <c r="I69" s="18">
        <v>3.3</v>
      </c>
      <c r="J69" s="12">
        <v>7</v>
      </c>
      <c r="K69" s="10">
        <v>498</v>
      </c>
      <c r="L69" s="15">
        <v>0.4</v>
      </c>
      <c r="M69" s="8">
        <v>1.2</v>
      </c>
      <c r="N69" s="25"/>
      <c r="O69" s="9">
        <v>1800</v>
      </c>
      <c r="P69" s="25"/>
      <c r="Q69" s="21">
        <v>0.4</v>
      </c>
      <c r="R69" s="21">
        <v>0.2</v>
      </c>
      <c r="S69" s="27">
        <v>0.6</v>
      </c>
      <c r="T69" s="9">
        <v>7</v>
      </c>
      <c r="U69" s="25"/>
    </row>
    <row r="70" spans="1:21" ht="24" customHeight="1" x14ac:dyDescent="0.2">
      <c r="A70" s="7" t="s">
        <v>486</v>
      </c>
      <c r="B70" s="11">
        <v>87</v>
      </c>
      <c r="C70" s="18">
        <v>8</v>
      </c>
      <c r="D70" s="18">
        <v>2</v>
      </c>
      <c r="E70" s="18">
        <v>11.9</v>
      </c>
      <c r="F70" s="29">
        <v>1.5</v>
      </c>
      <c r="G70" s="11">
        <v>353</v>
      </c>
      <c r="H70" s="12">
        <v>63</v>
      </c>
      <c r="I70" s="18">
        <v>0.8</v>
      </c>
      <c r="J70" s="20">
        <v>4</v>
      </c>
      <c r="K70" s="24">
        <v>926.6</v>
      </c>
      <c r="L70" s="23">
        <v>0.2</v>
      </c>
      <c r="M70" s="29">
        <v>1.5</v>
      </c>
      <c r="N70" s="25"/>
      <c r="O70" s="26">
        <v>5409</v>
      </c>
      <c r="P70" s="9">
        <v>18250</v>
      </c>
      <c r="Q70" s="21">
        <v>0.15</v>
      </c>
      <c r="R70" s="17">
        <v>0.5</v>
      </c>
      <c r="S70" s="27">
        <v>1.9</v>
      </c>
      <c r="T70" s="32" t="s">
        <v>487</v>
      </c>
      <c r="U70" s="9">
        <v>71</v>
      </c>
    </row>
    <row r="71" spans="1:21" ht="15.6" customHeight="1" x14ac:dyDescent="0.2">
      <c r="A71" s="7" t="s">
        <v>488</v>
      </c>
      <c r="B71" s="11">
        <v>37</v>
      </c>
      <c r="C71" s="18">
        <v>2.5</v>
      </c>
      <c r="D71" s="18">
        <v>0.8</v>
      </c>
      <c r="E71" s="18">
        <v>6.9</v>
      </c>
      <c r="F71" s="8">
        <v>2.6</v>
      </c>
      <c r="G71" s="11">
        <v>744</v>
      </c>
      <c r="H71" s="12">
        <v>80</v>
      </c>
      <c r="I71" s="18">
        <v>5.9</v>
      </c>
      <c r="J71" s="25"/>
      <c r="K71" s="25"/>
      <c r="L71" s="25"/>
      <c r="M71" s="25"/>
      <c r="N71" s="9">
        <v>0</v>
      </c>
      <c r="O71" s="25"/>
      <c r="P71" s="9">
        <v>7378</v>
      </c>
      <c r="Q71" s="21">
        <v>0.03</v>
      </c>
      <c r="R71" s="25"/>
      <c r="S71" s="25"/>
      <c r="T71" s="9">
        <v>5</v>
      </c>
      <c r="U71" s="9">
        <v>69</v>
      </c>
    </row>
    <row r="72" spans="1:21" ht="15.6" customHeight="1" x14ac:dyDescent="0.2">
      <c r="A72" s="7" t="s">
        <v>489</v>
      </c>
      <c r="B72" s="11">
        <v>62</v>
      </c>
      <c r="C72" s="18">
        <v>4</v>
      </c>
      <c r="D72" s="18">
        <v>0.5</v>
      </c>
      <c r="E72" s="18">
        <v>10.5</v>
      </c>
      <c r="F72" s="8">
        <v>5.3</v>
      </c>
      <c r="G72" s="11">
        <v>122</v>
      </c>
      <c r="H72" s="12">
        <v>16</v>
      </c>
      <c r="I72" s="18">
        <v>13.9</v>
      </c>
      <c r="J72" s="12">
        <v>3</v>
      </c>
      <c r="K72" s="10">
        <v>259</v>
      </c>
      <c r="L72" s="15">
        <v>0.4</v>
      </c>
      <c r="M72" s="8">
        <v>0.7</v>
      </c>
      <c r="N72" s="9">
        <v>0</v>
      </c>
      <c r="O72" s="9">
        <v>4112</v>
      </c>
      <c r="P72" s="25"/>
      <c r="Q72" s="21">
        <v>0.5</v>
      </c>
      <c r="R72" s="21">
        <v>0.1</v>
      </c>
      <c r="S72" s="18">
        <v>0.2</v>
      </c>
      <c r="T72" s="9">
        <v>24</v>
      </c>
      <c r="U72" s="9">
        <v>53</v>
      </c>
    </row>
    <row r="73" spans="1:21" ht="15.6" customHeight="1" x14ac:dyDescent="0.2">
      <c r="A73" s="7" t="s">
        <v>490</v>
      </c>
      <c r="B73" s="11">
        <v>45</v>
      </c>
      <c r="C73" s="18">
        <v>4.4000000000000004</v>
      </c>
      <c r="D73" s="18">
        <v>0.5</v>
      </c>
      <c r="E73" s="18">
        <v>8.5</v>
      </c>
      <c r="F73" s="8">
        <v>1.9</v>
      </c>
      <c r="G73" s="11">
        <v>98</v>
      </c>
      <c r="H73" s="12">
        <v>90</v>
      </c>
      <c r="I73" s="18">
        <v>7</v>
      </c>
      <c r="J73" s="20">
        <v>64</v>
      </c>
      <c r="K73" s="24">
        <v>520.70000000000005</v>
      </c>
      <c r="L73" s="23">
        <v>0.5</v>
      </c>
      <c r="M73" s="29">
        <v>0.3</v>
      </c>
      <c r="N73" s="9">
        <v>0</v>
      </c>
      <c r="O73" s="26">
        <v>64</v>
      </c>
      <c r="P73" s="9">
        <v>3365</v>
      </c>
      <c r="Q73" s="21">
        <v>0.01</v>
      </c>
      <c r="R73" s="17">
        <v>0.5</v>
      </c>
      <c r="S73" s="27">
        <v>0.7</v>
      </c>
      <c r="T73" s="9">
        <v>6</v>
      </c>
      <c r="U73" s="9">
        <v>90</v>
      </c>
    </row>
    <row r="74" spans="1:21" ht="15.6" customHeight="1" x14ac:dyDescent="0.2">
      <c r="A74" s="7" t="s">
        <v>491</v>
      </c>
      <c r="B74" s="11">
        <v>53</v>
      </c>
      <c r="C74" s="14">
        <v>3.2</v>
      </c>
      <c r="D74" s="18">
        <v>2.5</v>
      </c>
      <c r="E74" s="8">
        <v>7.6</v>
      </c>
      <c r="F74" s="8">
        <v>1.6</v>
      </c>
      <c r="G74" s="9">
        <v>228</v>
      </c>
      <c r="H74" s="9">
        <v>194</v>
      </c>
      <c r="I74" s="8">
        <v>3.5</v>
      </c>
      <c r="J74" s="25"/>
      <c r="K74" s="25"/>
      <c r="L74" s="25"/>
      <c r="M74" s="25"/>
      <c r="N74" s="9">
        <v>0</v>
      </c>
      <c r="O74" s="25"/>
      <c r="P74" s="9">
        <v>3346</v>
      </c>
      <c r="Q74" s="15">
        <v>0.02</v>
      </c>
      <c r="R74" s="25"/>
      <c r="S74" s="25"/>
      <c r="T74" s="12">
        <v>5</v>
      </c>
      <c r="U74" s="11">
        <v>100</v>
      </c>
    </row>
    <row r="75" spans="1:21" ht="15.6" customHeight="1" x14ac:dyDescent="0.2">
      <c r="A75" s="7" t="s">
        <v>492</v>
      </c>
      <c r="B75" s="11">
        <v>68</v>
      </c>
      <c r="C75" s="14">
        <v>2</v>
      </c>
      <c r="D75" s="18">
        <v>1</v>
      </c>
      <c r="E75" s="8">
        <v>15.2</v>
      </c>
      <c r="F75" s="8">
        <v>3.3</v>
      </c>
      <c r="G75" s="9">
        <v>178</v>
      </c>
      <c r="H75" s="9">
        <v>86</v>
      </c>
      <c r="I75" s="8">
        <v>2.1</v>
      </c>
      <c r="J75" s="25"/>
      <c r="K75" s="25"/>
      <c r="L75" s="25"/>
      <c r="M75" s="25"/>
      <c r="N75" s="25"/>
      <c r="O75" s="25"/>
      <c r="P75" s="9">
        <v>6042</v>
      </c>
      <c r="Q75" s="15">
        <v>0.02</v>
      </c>
      <c r="R75" s="25"/>
      <c r="S75" s="25"/>
      <c r="T75" s="12">
        <v>3</v>
      </c>
      <c r="U75" s="11">
        <v>70</v>
      </c>
    </row>
    <row r="76" spans="1:21" ht="24" customHeight="1" x14ac:dyDescent="0.2">
      <c r="A76" s="7" t="s">
        <v>493</v>
      </c>
      <c r="B76" s="11">
        <v>50</v>
      </c>
      <c r="C76" s="14">
        <v>6.2</v>
      </c>
      <c r="D76" s="18">
        <v>1.1000000000000001</v>
      </c>
      <c r="E76" s="8">
        <v>7.1</v>
      </c>
      <c r="F76" s="8">
        <v>2.4</v>
      </c>
      <c r="G76" s="9">
        <v>166</v>
      </c>
      <c r="H76" s="9">
        <v>99</v>
      </c>
      <c r="I76" s="8">
        <v>1.3</v>
      </c>
      <c r="J76" s="26">
        <v>17</v>
      </c>
      <c r="K76" s="29">
        <v>23.1</v>
      </c>
      <c r="L76" s="17">
        <v>0.1</v>
      </c>
      <c r="M76" s="27">
        <v>2</v>
      </c>
      <c r="N76" s="9">
        <v>0</v>
      </c>
      <c r="O76" s="26">
        <v>3204</v>
      </c>
      <c r="P76" s="9">
        <v>7052</v>
      </c>
      <c r="Q76" s="15">
        <v>0.04</v>
      </c>
      <c r="R76" s="15">
        <v>0.1</v>
      </c>
      <c r="S76" s="8">
        <v>1.8</v>
      </c>
      <c r="T76" s="32" t="s">
        <v>494</v>
      </c>
      <c r="U76" s="11">
        <v>87</v>
      </c>
    </row>
    <row r="77" spans="1:21" ht="24" customHeight="1" x14ac:dyDescent="0.2">
      <c r="A77" s="19" t="s">
        <v>495</v>
      </c>
      <c r="B77" s="11">
        <v>144</v>
      </c>
      <c r="C77" s="14">
        <v>12.7</v>
      </c>
      <c r="D77" s="18">
        <v>1.2</v>
      </c>
      <c r="E77" s="8">
        <v>25.2</v>
      </c>
      <c r="F77" s="29">
        <v>10.199999999999999</v>
      </c>
      <c r="G77" s="9">
        <v>165</v>
      </c>
      <c r="H77" s="9">
        <v>54</v>
      </c>
      <c r="I77" s="8">
        <v>3.9</v>
      </c>
      <c r="J77" s="26">
        <v>44</v>
      </c>
      <c r="K77" s="29">
        <v>62.2</v>
      </c>
      <c r="L77" s="17">
        <v>0.2</v>
      </c>
      <c r="M77" s="27">
        <v>5.4</v>
      </c>
      <c r="N77" s="25"/>
      <c r="O77" s="26">
        <v>8627</v>
      </c>
      <c r="P77" s="9">
        <v>13000</v>
      </c>
      <c r="Q77" s="15">
        <v>0.21</v>
      </c>
      <c r="R77" s="23">
        <v>1</v>
      </c>
      <c r="S77" s="29">
        <v>4.2</v>
      </c>
      <c r="T77" s="32" t="s">
        <v>496</v>
      </c>
      <c r="U77" s="11">
        <v>87</v>
      </c>
    </row>
    <row r="78" spans="1:21" ht="24" customHeight="1" x14ac:dyDescent="0.2">
      <c r="A78" s="19" t="s">
        <v>497</v>
      </c>
      <c r="B78" s="11">
        <v>50</v>
      </c>
      <c r="C78" s="14">
        <v>6.2</v>
      </c>
      <c r="D78" s="18">
        <v>1.1000000000000001</v>
      </c>
      <c r="E78" s="8">
        <v>7.1</v>
      </c>
      <c r="F78" s="8">
        <v>2.4</v>
      </c>
      <c r="G78" s="9">
        <v>352</v>
      </c>
      <c r="H78" s="9">
        <v>123</v>
      </c>
      <c r="I78" s="8">
        <v>2.7</v>
      </c>
      <c r="J78" s="9">
        <v>49</v>
      </c>
      <c r="K78" s="8">
        <v>570</v>
      </c>
      <c r="L78" s="21">
        <v>0.2</v>
      </c>
      <c r="M78" s="18">
        <v>1.3</v>
      </c>
      <c r="N78" s="25"/>
      <c r="O78" s="9">
        <v>7917</v>
      </c>
      <c r="P78" s="25"/>
      <c r="Q78" s="15">
        <v>0.5</v>
      </c>
      <c r="R78" s="15">
        <v>0.1</v>
      </c>
      <c r="S78" s="8">
        <v>1.6</v>
      </c>
      <c r="T78" s="32" t="s">
        <v>494</v>
      </c>
      <c r="U78" s="11">
        <v>87</v>
      </c>
    </row>
    <row r="79" spans="1:21" ht="24" customHeight="1" x14ac:dyDescent="0.2">
      <c r="A79" s="19" t="s">
        <v>498</v>
      </c>
      <c r="B79" s="11">
        <v>74</v>
      </c>
      <c r="C79" s="14">
        <v>6.3</v>
      </c>
      <c r="D79" s="18">
        <v>0.7</v>
      </c>
      <c r="E79" s="8">
        <v>10.7</v>
      </c>
      <c r="F79" s="8">
        <v>4.5999999999999996</v>
      </c>
      <c r="G79" s="9">
        <v>142</v>
      </c>
      <c r="H79" s="9">
        <v>115</v>
      </c>
      <c r="I79" s="8">
        <v>1.7</v>
      </c>
      <c r="J79" s="9">
        <v>32</v>
      </c>
      <c r="K79" s="8">
        <v>382</v>
      </c>
      <c r="L79" s="21">
        <v>0.2</v>
      </c>
      <c r="M79" s="18">
        <v>1.5</v>
      </c>
      <c r="N79" s="25"/>
      <c r="O79" s="9">
        <v>3882</v>
      </c>
      <c r="P79" s="25"/>
      <c r="Q79" s="15">
        <v>0.5</v>
      </c>
      <c r="R79" s="23">
        <v>0.5</v>
      </c>
      <c r="S79" s="8">
        <v>1.9</v>
      </c>
      <c r="T79" s="32" t="s">
        <v>499</v>
      </c>
      <c r="U79" s="11">
        <v>87</v>
      </c>
    </row>
    <row r="80" spans="1:21" ht="15.6" customHeight="1" x14ac:dyDescent="0.2">
      <c r="A80" s="7" t="s">
        <v>500</v>
      </c>
      <c r="B80" s="11">
        <v>36</v>
      </c>
      <c r="C80" s="14">
        <v>2.6</v>
      </c>
      <c r="D80" s="18">
        <v>0.9</v>
      </c>
      <c r="E80" s="8">
        <v>6.1</v>
      </c>
      <c r="F80" s="8">
        <v>1.7</v>
      </c>
      <c r="G80" s="9">
        <v>398</v>
      </c>
      <c r="H80" s="9">
        <v>95</v>
      </c>
      <c r="I80" s="8">
        <v>9.3000000000000007</v>
      </c>
      <c r="J80" s="26">
        <v>64</v>
      </c>
      <c r="K80" s="29">
        <v>444.4</v>
      </c>
      <c r="L80" s="17">
        <v>0.1</v>
      </c>
      <c r="M80" s="27">
        <v>0.4</v>
      </c>
      <c r="N80" s="9">
        <v>0</v>
      </c>
      <c r="O80" s="52">
        <v>10178</v>
      </c>
      <c r="P80" s="9">
        <v>8868</v>
      </c>
      <c r="Q80" s="15">
        <v>0.03</v>
      </c>
      <c r="R80" s="23">
        <v>0.2</v>
      </c>
      <c r="S80" s="29">
        <v>0.9</v>
      </c>
      <c r="T80" s="12">
        <v>3</v>
      </c>
      <c r="U80" s="11">
        <v>94</v>
      </c>
    </row>
    <row r="81" spans="1:21" ht="15.6" customHeight="1" x14ac:dyDescent="0.2">
      <c r="A81" s="7" t="s">
        <v>501</v>
      </c>
      <c r="B81" s="11">
        <v>59</v>
      </c>
      <c r="C81" s="14">
        <v>3</v>
      </c>
      <c r="D81" s="18">
        <v>0.4</v>
      </c>
      <c r="E81" s="8">
        <v>13.5</v>
      </c>
      <c r="F81" s="8">
        <v>3</v>
      </c>
      <c r="G81" s="9">
        <v>236</v>
      </c>
      <c r="H81" s="9">
        <v>50</v>
      </c>
      <c r="I81" s="8">
        <v>2.4</v>
      </c>
      <c r="J81" s="26">
        <v>4</v>
      </c>
      <c r="K81" s="29">
        <v>854.1</v>
      </c>
      <c r="L81" s="17">
        <v>0.4</v>
      </c>
      <c r="M81" s="27">
        <v>0.5</v>
      </c>
      <c r="N81" s="9">
        <v>0</v>
      </c>
      <c r="O81" s="26">
        <v>3816</v>
      </c>
      <c r="P81" s="9">
        <v>5740</v>
      </c>
      <c r="Q81" s="15">
        <v>7.0000000000000007E-2</v>
      </c>
      <c r="R81" s="23">
        <v>0.6</v>
      </c>
      <c r="S81" s="29">
        <v>2</v>
      </c>
      <c r="T81" s="12">
        <v>24</v>
      </c>
      <c r="U81" s="11">
        <v>80</v>
      </c>
    </row>
    <row r="82" spans="1:21" ht="15.6" customHeight="1" x14ac:dyDescent="0.2">
      <c r="A82" s="7" t="s">
        <v>502</v>
      </c>
      <c r="B82" s="11">
        <v>70</v>
      </c>
      <c r="C82" s="14">
        <v>2.9</v>
      </c>
      <c r="D82" s="18">
        <v>0.3</v>
      </c>
      <c r="E82" s="8">
        <v>13.9</v>
      </c>
      <c r="F82" s="29">
        <v>2.2999999999999998</v>
      </c>
      <c r="G82" s="9">
        <v>155</v>
      </c>
      <c r="H82" s="9">
        <v>65</v>
      </c>
      <c r="I82" s="8">
        <v>2.5</v>
      </c>
      <c r="J82" s="26">
        <v>72</v>
      </c>
      <c r="K82" s="25"/>
      <c r="L82" s="17">
        <v>0.15</v>
      </c>
      <c r="M82" s="27">
        <v>0.9</v>
      </c>
      <c r="N82" s="25"/>
      <c r="O82" s="26">
        <v>171</v>
      </c>
      <c r="P82" s="9">
        <v>2500</v>
      </c>
      <c r="Q82" s="15">
        <v>0.05</v>
      </c>
      <c r="R82" s="23">
        <v>0.7</v>
      </c>
      <c r="S82" s="29">
        <v>1.4</v>
      </c>
      <c r="T82" s="12">
        <v>21</v>
      </c>
      <c r="U82" s="11">
        <v>60</v>
      </c>
    </row>
    <row r="83" spans="1:21" ht="24" customHeight="1" x14ac:dyDescent="0.2">
      <c r="A83" s="19" t="s">
        <v>503</v>
      </c>
      <c r="B83" s="11">
        <v>62</v>
      </c>
      <c r="C83" s="14">
        <v>3.7</v>
      </c>
      <c r="D83" s="18">
        <v>0.3</v>
      </c>
      <c r="E83" s="8">
        <v>11.1</v>
      </c>
      <c r="F83" s="8">
        <v>6.4</v>
      </c>
      <c r="G83" s="9">
        <v>170</v>
      </c>
      <c r="H83" s="9">
        <v>40</v>
      </c>
      <c r="I83" s="8">
        <v>0.6</v>
      </c>
      <c r="J83" s="9">
        <v>10</v>
      </c>
      <c r="K83" s="8">
        <v>0</v>
      </c>
      <c r="L83" s="21">
        <v>0.2</v>
      </c>
      <c r="M83" s="18">
        <v>0.5</v>
      </c>
      <c r="N83" s="25"/>
      <c r="O83" s="9">
        <v>3564</v>
      </c>
      <c r="P83" s="25"/>
      <c r="Q83" s="15">
        <v>0.3</v>
      </c>
      <c r="R83" s="15">
        <v>0.3</v>
      </c>
      <c r="S83" s="8">
        <v>1.2</v>
      </c>
      <c r="T83" s="12">
        <v>4</v>
      </c>
      <c r="U83" s="11">
        <v>75</v>
      </c>
    </row>
    <row r="84" spans="1:21" ht="15.6" customHeight="1" x14ac:dyDescent="0.2">
      <c r="A84" s="7" t="s">
        <v>504</v>
      </c>
      <c r="B84" s="11">
        <v>48</v>
      </c>
      <c r="C84" s="14">
        <v>3</v>
      </c>
      <c r="D84" s="18">
        <v>0.3</v>
      </c>
      <c r="E84" s="8">
        <v>10.8</v>
      </c>
      <c r="F84" s="8">
        <v>1.4</v>
      </c>
      <c r="G84" s="9">
        <v>80</v>
      </c>
      <c r="H84" s="9">
        <v>81</v>
      </c>
      <c r="I84" s="8">
        <v>6.4</v>
      </c>
      <c r="J84" s="26">
        <v>33</v>
      </c>
      <c r="K84" s="29">
        <v>517.29999999999995</v>
      </c>
      <c r="L84" s="17">
        <v>0</v>
      </c>
      <c r="M84" s="27">
        <v>0.4</v>
      </c>
      <c r="N84" s="9">
        <v>0</v>
      </c>
      <c r="O84" s="26">
        <v>5453</v>
      </c>
      <c r="P84" s="9">
        <v>4697</v>
      </c>
      <c r="Q84" s="15">
        <v>0.1</v>
      </c>
      <c r="R84" s="23">
        <v>0.2</v>
      </c>
      <c r="S84" s="29">
        <v>1.2</v>
      </c>
      <c r="T84" s="12">
        <v>27</v>
      </c>
      <c r="U84" s="11">
        <v>75</v>
      </c>
    </row>
    <row r="85" spans="1:21" ht="15.6" customHeight="1" x14ac:dyDescent="0.2">
      <c r="A85" s="7" t="s">
        <v>505</v>
      </c>
      <c r="B85" s="11">
        <v>46</v>
      </c>
      <c r="C85" s="14">
        <v>2.8</v>
      </c>
      <c r="D85" s="18">
        <v>0.2</v>
      </c>
      <c r="E85" s="8">
        <v>8.1999999999999993</v>
      </c>
      <c r="F85" s="8">
        <v>4.8</v>
      </c>
      <c r="G85" s="9">
        <v>120</v>
      </c>
      <c r="H85" s="9">
        <v>50</v>
      </c>
      <c r="I85" s="8">
        <v>0.8</v>
      </c>
      <c r="J85" s="9">
        <v>10</v>
      </c>
      <c r="K85" s="8">
        <v>0</v>
      </c>
      <c r="L85" s="21">
        <v>0.2</v>
      </c>
      <c r="M85" s="18">
        <v>0.5</v>
      </c>
      <c r="N85" s="25"/>
      <c r="O85" s="9">
        <v>103</v>
      </c>
      <c r="P85" s="25"/>
      <c r="Q85" s="15">
        <v>0.3</v>
      </c>
      <c r="R85" s="15">
        <v>0.3</v>
      </c>
      <c r="S85" s="8">
        <v>0.9</v>
      </c>
      <c r="T85" s="12">
        <v>8</v>
      </c>
      <c r="U85" s="11">
        <v>75</v>
      </c>
    </row>
    <row r="86" spans="1:21" ht="15.6" customHeight="1" x14ac:dyDescent="0.2">
      <c r="A86" s="7" t="s">
        <v>506</v>
      </c>
      <c r="B86" s="11">
        <v>55</v>
      </c>
      <c r="C86" s="14">
        <v>1.7</v>
      </c>
      <c r="D86" s="18">
        <v>0.1</v>
      </c>
      <c r="E86" s="8">
        <v>11.9</v>
      </c>
      <c r="F86" s="8">
        <v>7.6</v>
      </c>
      <c r="G86" s="9">
        <v>120</v>
      </c>
      <c r="H86" s="9">
        <v>40</v>
      </c>
      <c r="I86" s="8">
        <v>0.6</v>
      </c>
      <c r="J86" s="9">
        <v>10</v>
      </c>
      <c r="K86" s="8">
        <v>0</v>
      </c>
      <c r="L86" s="21">
        <v>0.2</v>
      </c>
      <c r="M86" s="18">
        <v>0.5</v>
      </c>
      <c r="N86" s="25"/>
      <c r="O86" s="9">
        <v>516</v>
      </c>
      <c r="P86" s="25"/>
      <c r="Q86" s="15">
        <v>0.2</v>
      </c>
      <c r="R86" s="15">
        <v>0</v>
      </c>
      <c r="S86" s="8">
        <v>0</v>
      </c>
      <c r="T86" s="12">
        <v>7</v>
      </c>
      <c r="U86" s="11">
        <v>75</v>
      </c>
    </row>
    <row r="87" spans="1:21" ht="15.6" customHeight="1" x14ac:dyDescent="0.2">
      <c r="A87" s="7" t="s">
        <v>507</v>
      </c>
      <c r="B87" s="11">
        <v>19</v>
      </c>
      <c r="C87" s="14">
        <v>1</v>
      </c>
      <c r="D87" s="18">
        <v>0.2</v>
      </c>
      <c r="E87" s="8">
        <v>3.8</v>
      </c>
      <c r="F87" s="29">
        <v>1.8</v>
      </c>
      <c r="G87" s="9">
        <v>80</v>
      </c>
      <c r="H87" s="9">
        <v>45</v>
      </c>
      <c r="I87" s="8">
        <v>3.7</v>
      </c>
      <c r="J87" s="26">
        <v>45</v>
      </c>
      <c r="K87" s="29">
        <v>634.1</v>
      </c>
      <c r="L87" s="25"/>
      <c r="M87" s="25"/>
      <c r="N87" s="25"/>
      <c r="O87" s="26">
        <v>7</v>
      </c>
      <c r="P87" s="9">
        <v>1000</v>
      </c>
      <c r="Q87" s="15">
        <v>0.08</v>
      </c>
      <c r="R87" s="23">
        <v>0.1</v>
      </c>
      <c r="S87" s="29">
        <v>0.7</v>
      </c>
      <c r="T87" s="12">
        <v>50</v>
      </c>
      <c r="U87" s="11">
        <v>70</v>
      </c>
    </row>
    <row r="88" spans="1:21" ht="24" customHeight="1" x14ac:dyDescent="0.2">
      <c r="A88" s="19" t="s">
        <v>508</v>
      </c>
      <c r="B88" s="11">
        <v>19</v>
      </c>
      <c r="C88" s="14">
        <v>0.8</v>
      </c>
      <c r="D88" s="18">
        <v>0.2</v>
      </c>
      <c r="E88" s="8">
        <v>4.0999999999999996</v>
      </c>
      <c r="F88" s="29">
        <v>1.3</v>
      </c>
      <c r="G88" s="9">
        <v>19</v>
      </c>
      <c r="H88" s="9">
        <v>33</v>
      </c>
      <c r="I88" s="8">
        <v>0.9</v>
      </c>
      <c r="J88" s="26">
        <v>23</v>
      </c>
      <c r="K88" s="29">
        <v>109.1</v>
      </c>
      <c r="L88" s="17">
        <v>0</v>
      </c>
      <c r="M88" s="27">
        <v>0.1</v>
      </c>
      <c r="N88" s="25"/>
      <c r="O88" s="26">
        <v>17</v>
      </c>
      <c r="P88" s="9">
        <v>380</v>
      </c>
      <c r="Q88" s="15">
        <v>0.03</v>
      </c>
      <c r="R88" s="23">
        <v>0</v>
      </c>
      <c r="S88" s="29">
        <v>0.4</v>
      </c>
      <c r="T88" s="12">
        <v>8</v>
      </c>
      <c r="U88" s="11">
        <v>85</v>
      </c>
    </row>
    <row r="89" spans="1:21" ht="15.6" customHeight="1" x14ac:dyDescent="0.2">
      <c r="A89" s="7" t="s">
        <v>509</v>
      </c>
      <c r="B89" s="11">
        <v>35</v>
      </c>
      <c r="C89" s="14">
        <v>1.7</v>
      </c>
      <c r="D89" s="18">
        <v>0.2</v>
      </c>
      <c r="E89" s="8">
        <v>7.7</v>
      </c>
      <c r="F89" s="29">
        <v>2.5</v>
      </c>
      <c r="G89" s="9">
        <v>62</v>
      </c>
      <c r="H89" s="9">
        <v>33</v>
      </c>
      <c r="I89" s="8">
        <v>2.1</v>
      </c>
      <c r="J89" s="26">
        <v>64</v>
      </c>
      <c r="K89" s="29">
        <v>905.8</v>
      </c>
      <c r="L89" s="25"/>
      <c r="M89" s="25"/>
      <c r="N89" s="25"/>
      <c r="O89" s="25"/>
      <c r="P89" s="9">
        <v>3800</v>
      </c>
      <c r="Q89" s="15">
        <v>7.0000000000000007E-2</v>
      </c>
      <c r="R89" s="23">
        <v>0.1</v>
      </c>
      <c r="S89" s="29">
        <v>1.1000000000000001</v>
      </c>
      <c r="T89" s="12">
        <v>54</v>
      </c>
      <c r="U89" s="11">
        <v>70</v>
      </c>
    </row>
    <row r="90" spans="1:21" ht="24" customHeight="1" x14ac:dyDescent="0.2">
      <c r="A90" s="19" t="s">
        <v>510</v>
      </c>
      <c r="B90" s="11">
        <v>35</v>
      </c>
      <c r="C90" s="14">
        <v>2.2000000000000002</v>
      </c>
      <c r="D90" s="18">
        <v>0.1</v>
      </c>
      <c r="E90" s="8">
        <v>7.4</v>
      </c>
      <c r="F90" s="29">
        <v>1.9</v>
      </c>
      <c r="G90" s="9">
        <v>7</v>
      </c>
      <c r="H90" s="9">
        <v>100</v>
      </c>
      <c r="I90" s="8">
        <v>0.5</v>
      </c>
      <c r="J90" s="26">
        <v>353</v>
      </c>
      <c r="K90" s="29">
        <v>230.2</v>
      </c>
      <c r="L90" s="17">
        <v>0.1</v>
      </c>
      <c r="M90" s="27">
        <v>0.8</v>
      </c>
      <c r="N90" s="26">
        <v>0</v>
      </c>
      <c r="O90" s="26">
        <v>23</v>
      </c>
      <c r="P90" s="9">
        <v>200</v>
      </c>
      <c r="Q90" s="15">
        <v>0.08</v>
      </c>
      <c r="R90" s="23">
        <v>0.16</v>
      </c>
      <c r="S90" s="29">
        <v>0.9</v>
      </c>
      <c r="T90" s="12">
        <v>8</v>
      </c>
      <c r="U90" s="11">
        <v>100</v>
      </c>
    </row>
    <row r="91" spans="1:21" ht="15.6" customHeight="1" x14ac:dyDescent="0.2">
      <c r="A91" s="7" t="s">
        <v>511</v>
      </c>
      <c r="B91" s="11">
        <v>296</v>
      </c>
      <c r="C91" s="14">
        <v>9.4</v>
      </c>
      <c r="D91" s="18">
        <v>1.1000000000000001</v>
      </c>
      <c r="E91" s="8">
        <v>62</v>
      </c>
      <c r="F91" s="25"/>
      <c r="G91" s="9">
        <v>5</v>
      </c>
      <c r="H91" s="9">
        <v>277</v>
      </c>
      <c r="I91" s="8">
        <v>5.3</v>
      </c>
      <c r="J91" s="9">
        <v>2</v>
      </c>
      <c r="K91" s="8">
        <v>0</v>
      </c>
      <c r="L91" s="21">
        <v>0.2</v>
      </c>
      <c r="M91" s="18">
        <v>3.1</v>
      </c>
      <c r="N91" s="25"/>
      <c r="O91" s="25"/>
      <c r="P91" s="25"/>
      <c r="Q91" s="15">
        <v>1.1000000000000001</v>
      </c>
      <c r="R91" s="15">
        <v>0.1</v>
      </c>
      <c r="S91" s="25"/>
      <c r="T91" s="25"/>
      <c r="U91" s="11">
        <v>95</v>
      </c>
    </row>
    <row r="92" spans="1:21" ht="15.6" customHeight="1" x14ac:dyDescent="0.2">
      <c r="A92" s="7" t="s">
        <v>512</v>
      </c>
      <c r="B92" s="11">
        <v>294</v>
      </c>
      <c r="C92" s="14">
        <v>16</v>
      </c>
      <c r="D92" s="18">
        <v>0.9</v>
      </c>
      <c r="E92" s="8">
        <v>64.599999999999994</v>
      </c>
      <c r="F92" s="29">
        <v>46.5</v>
      </c>
      <c r="G92" s="9">
        <v>51</v>
      </c>
      <c r="H92" s="9">
        <v>223</v>
      </c>
      <c r="I92" s="8">
        <v>6.7</v>
      </c>
      <c r="J92" s="26">
        <v>174</v>
      </c>
      <c r="K92" s="29">
        <v>726.1</v>
      </c>
      <c r="L92" s="17">
        <v>0.28999999999999998</v>
      </c>
      <c r="M92" s="27">
        <v>5.5</v>
      </c>
      <c r="N92" s="26">
        <v>0</v>
      </c>
      <c r="O92" s="26">
        <v>11</v>
      </c>
      <c r="P92" s="9">
        <v>0</v>
      </c>
      <c r="Q92" s="15">
        <v>0.11</v>
      </c>
      <c r="R92" s="23">
        <v>0.6</v>
      </c>
      <c r="S92" s="29">
        <v>2.7</v>
      </c>
      <c r="T92" s="12">
        <v>0</v>
      </c>
      <c r="U92" s="11">
        <v>100</v>
      </c>
    </row>
    <row r="93" spans="1:21" ht="15.6" customHeight="1" x14ac:dyDescent="0.2">
      <c r="A93" s="7" t="s">
        <v>513</v>
      </c>
      <c r="B93" s="11">
        <v>21</v>
      </c>
      <c r="C93" s="14">
        <v>3.8</v>
      </c>
      <c r="D93" s="18">
        <v>0.6</v>
      </c>
      <c r="E93" s="8">
        <v>0.9</v>
      </c>
      <c r="F93" s="29">
        <v>5.0999999999999996</v>
      </c>
      <c r="G93" s="9">
        <v>3</v>
      </c>
      <c r="H93" s="9">
        <v>94</v>
      </c>
      <c r="I93" s="8">
        <v>1.7</v>
      </c>
      <c r="J93" s="26">
        <v>17</v>
      </c>
      <c r="K93" s="29">
        <v>33.4</v>
      </c>
      <c r="L93" s="17">
        <v>0.19</v>
      </c>
      <c r="M93" s="27">
        <v>0.1</v>
      </c>
      <c r="N93" s="26">
        <v>0</v>
      </c>
      <c r="O93" s="26">
        <v>1</v>
      </c>
      <c r="P93" s="9">
        <v>0</v>
      </c>
      <c r="Q93" s="15">
        <v>0.1</v>
      </c>
      <c r="R93" s="23">
        <v>0.09</v>
      </c>
      <c r="S93" s="29">
        <v>0.1</v>
      </c>
      <c r="T93" s="12">
        <v>5</v>
      </c>
      <c r="U93" s="11">
        <v>100</v>
      </c>
    </row>
    <row r="94" spans="1:21" ht="15.6" customHeight="1" x14ac:dyDescent="0.2">
      <c r="A94" s="7" t="s">
        <v>514</v>
      </c>
      <c r="B94" s="11">
        <v>30</v>
      </c>
      <c r="C94" s="14">
        <v>3.5</v>
      </c>
      <c r="D94" s="18">
        <v>0.2</v>
      </c>
      <c r="E94" s="8">
        <v>4</v>
      </c>
      <c r="F94" s="8">
        <v>2.4</v>
      </c>
      <c r="G94" s="9">
        <v>14</v>
      </c>
      <c r="H94" s="9">
        <v>117</v>
      </c>
      <c r="I94" s="8">
        <v>1</v>
      </c>
      <c r="J94" s="9">
        <v>6</v>
      </c>
      <c r="K94" s="8">
        <v>300</v>
      </c>
      <c r="L94" s="21">
        <v>0.3</v>
      </c>
      <c r="M94" s="18">
        <v>0.8</v>
      </c>
      <c r="N94" s="25"/>
      <c r="O94" s="9">
        <v>0</v>
      </c>
      <c r="P94" s="9">
        <v>0</v>
      </c>
      <c r="Q94" s="15">
        <v>0.02</v>
      </c>
      <c r="R94" s="15">
        <v>0.2</v>
      </c>
      <c r="S94" s="8">
        <v>0.5</v>
      </c>
      <c r="T94" s="12">
        <v>0</v>
      </c>
      <c r="U94" s="11">
        <v>100</v>
      </c>
    </row>
    <row r="95" spans="1:21" ht="15.6" customHeight="1" x14ac:dyDescent="0.2">
      <c r="A95" s="7" t="s">
        <v>515</v>
      </c>
      <c r="B95" s="11">
        <v>30</v>
      </c>
      <c r="C95" s="14">
        <v>1.9</v>
      </c>
      <c r="D95" s="18">
        <v>0.1</v>
      </c>
      <c r="E95" s="8">
        <v>5.5</v>
      </c>
      <c r="F95" s="8">
        <v>3.6</v>
      </c>
      <c r="G95" s="9">
        <v>9</v>
      </c>
      <c r="H95" s="9">
        <v>83</v>
      </c>
      <c r="I95" s="8">
        <v>0.7</v>
      </c>
      <c r="J95" s="9">
        <v>22</v>
      </c>
      <c r="K95" s="8">
        <v>226</v>
      </c>
      <c r="L95" s="21">
        <v>0</v>
      </c>
      <c r="M95" s="18">
        <v>0.8</v>
      </c>
      <c r="N95" s="25"/>
      <c r="O95" s="9">
        <v>0</v>
      </c>
      <c r="P95" s="9">
        <v>0</v>
      </c>
      <c r="Q95" s="15">
        <v>0.3</v>
      </c>
      <c r="R95" s="15">
        <v>0.2</v>
      </c>
      <c r="S95" s="8">
        <v>1</v>
      </c>
      <c r="T95" s="12">
        <v>0</v>
      </c>
      <c r="U95" s="11">
        <v>100</v>
      </c>
    </row>
    <row r="96" spans="1:21" ht="15.6" customHeight="1" x14ac:dyDescent="0.2">
      <c r="A96" s="7" t="s">
        <v>516</v>
      </c>
      <c r="B96" s="11">
        <v>48</v>
      </c>
      <c r="C96" s="14">
        <v>1.9</v>
      </c>
      <c r="D96" s="18">
        <v>3.2</v>
      </c>
      <c r="E96" s="8">
        <v>2.8</v>
      </c>
      <c r="F96" s="8">
        <v>1</v>
      </c>
      <c r="G96" s="9">
        <v>10</v>
      </c>
      <c r="H96" s="9">
        <v>90</v>
      </c>
      <c r="I96" s="8">
        <v>0.6</v>
      </c>
      <c r="J96" s="9">
        <v>100</v>
      </c>
      <c r="K96" s="8">
        <v>440</v>
      </c>
      <c r="L96" s="21">
        <v>0.6</v>
      </c>
      <c r="M96" s="18">
        <v>0.6</v>
      </c>
      <c r="N96" s="25"/>
      <c r="O96" s="26">
        <v>0</v>
      </c>
      <c r="P96" s="25"/>
      <c r="Q96" s="15">
        <v>0.2</v>
      </c>
      <c r="R96" s="23">
        <v>0.2</v>
      </c>
      <c r="S96" s="29">
        <v>6.5</v>
      </c>
      <c r="T96" s="25"/>
      <c r="U96" s="11">
        <v>95</v>
      </c>
    </row>
    <row r="97" spans="1:21" ht="15.6" customHeight="1" x14ac:dyDescent="0.2">
      <c r="A97" s="7" t="s">
        <v>517</v>
      </c>
      <c r="B97" s="11">
        <v>32</v>
      </c>
      <c r="C97" s="14">
        <v>1.2</v>
      </c>
      <c r="D97" s="18">
        <v>0.3</v>
      </c>
      <c r="E97" s="8">
        <v>7.1</v>
      </c>
      <c r="F97" s="29">
        <v>3.2</v>
      </c>
      <c r="G97" s="9">
        <v>30</v>
      </c>
      <c r="H97" s="9">
        <v>50</v>
      </c>
      <c r="I97" s="8">
        <v>0.1</v>
      </c>
      <c r="J97" s="26">
        <v>3</v>
      </c>
      <c r="K97" s="29">
        <v>524</v>
      </c>
      <c r="L97" s="17">
        <v>0.09</v>
      </c>
      <c r="M97" s="27">
        <v>0.3</v>
      </c>
      <c r="N97" s="26">
        <v>0</v>
      </c>
      <c r="O97" s="26">
        <v>201</v>
      </c>
      <c r="P97" s="9">
        <v>170</v>
      </c>
      <c r="Q97" s="15">
        <v>0.05</v>
      </c>
      <c r="R97" s="23">
        <v>0.03</v>
      </c>
      <c r="S97" s="29">
        <v>0.8</v>
      </c>
      <c r="T97" s="12">
        <v>10</v>
      </c>
      <c r="U97" s="11">
        <v>25</v>
      </c>
    </row>
    <row r="98" spans="1:21" ht="15.6" customHeight="1" x14ac:dyDescent="0.2">
      <c r="A98" s="7" t="s">
        <v>518</v>
      </c>
      <c r="B98" s="11">
        <v>192</v>
      </c>
      <c r="C98" s="18">
        <v>5.4</v>
      </c>
      <c r="D98" s="18">
        <v>0.3</v>
      </c>
      <c r="E98" s="18">
        <v>40.700000000000003</v>
      </c>
      <c r="F98" s="29">
        <v>1.5</v>
      </c>
      <c r="G98" s="11">
        <v>4</v>
      </c>
      <c r="H98" s="12">
        <v>150</v>
      </c>
      <c r="I98" s="18">
        <v>0.7</v>
      </c>
      <c r="J98" s="12">
        <v>60</v>
      </c>
      <c r="K98" s="10">
        <v>241</v>
      </c>
      <c r="L98" s="15">
        <v>0.3</v>
      </c>
      <c r="M98" s="8">
        <v>0.6</v>
      </c>
      <c r="N98" s="25"/>
      <c r="O98" s="25"/>
      <c r="P98" s="25"/>
      <c r="Q98" s="21">
        <v>0.05</v>
      </c>
      <c r="R98" s="21">
        <v>0.2</v>
      </c>
      <c r="S98" s="27">
        <v>0.5</v>
      </c>
      <c r="T98" s="9">
        <v>31</v>
      </c>
      <c r="U98" s="9">
        <v>95</v>
      </c>
    </row>
    <row r="99" spans="1:21" ht="15.6" customHeight="1" x14ac:dyDescent="0.2">
      <c r="A99" s="7" t="s">
        <v>519</v>
      </c>
      <c r="B99" s="11">
        <v>34</v>
      </c>
      <c r="C99" s="18">
        <v>1.9</v>
      </c>
      <c r="D99" s="18">
        <v>0.3</v>
      </c>
      <c r="E99" s="18">
        <v>7.1</v>
      </c>
      <c r="F99" s="29">
        <v>3.5</v>
      </c>
      <c r="G99" s="11">
        <v>162</v>
      </c>
      <c r="H99" s="12">
        <v>41</v>
      </c>
      <c r="I99" s="18">
        <v>4</v>
      </c>
      <c r="J99" s="20">
        <v>59</v>
      </c>
      <c r="K99" s="24">
        <v>388.5</v>
      </c>
      <c r="L99" s="23">
        <v>0.3</v>
      </c>
      <c r="M99" s="29">
        <v>1.2</v>
      </c>
      <c r="N99" s="25"/>
      <c r="O99" s="26">
        <v>2</v>
      </c>
      <c r="P99" s="9">
        <v>3918</v>
      </c>
      <c r="Q99" s="21">
        <v>0.03</v>
      </c>
      <c r="R99" s="25"/>
      <c r="S99" s="27">
        <v>0.4</v>
      </c>
      <c r="T99" s="9">
        <v>20</v>
      </c>
      <c r="U99" s="9">
        <v>70</v>
      </c>
    </row>
    <row r="100" spans="1:21" ht="15.6" customHeight="1" x14ac:dyDescent="0.2">
      <c r="A100" s="7" t="s">
        <v>520</v>
      </c>
      <c r="B100" s="11">
        <v>130</v>
      </c>
      <c r="C100" s="18">
        <v>6.7</v>
      </c>
      <c r="D100" s="18">
        <v>0.3</v>
      </c>
      <c r="E100" s="18">
        <v>25.2</v>
      </c>
      <c r="F100" s="29">
        <v>2.9</v>
      </c>
      <c r="G100" s="11">
        <v>4</v>
      </c>
      <c r="H100" s="12">
        <v>204</v>
      </c>
      <c r="I100" s="18">
        <v>0.5</v>
      </c>
      <c r="J100" s="12">
        <v>1</v>
      </c>
      <c r="K100" s="24">
        <v>397.8</v>
      </c>
      <c r="L100" s="15">
        <v>0.2</v>
      </c>
      <c r="M100" s="8">
        <v>0.5</v>
      </c>
      <c r="N100" s="25"/>
      <c r="O100" s="31">
        <v>165</v>
      </c>
      <c r="P100" s="25"/>
      <c r="Q100" s="21">
        <v>0.8</v>
      </c>
      <c r="R100" s="21">
        <v>0.1</v>
      </c>
      <c r="S100" s="27">
        <v>0.3</v>
      </c>
      <c r="T100" s="9">
        <v>16</v>
      </c>
      <c r="U100" s="9">
        <v>95</v>
      </c>
    </row>
    <row r="101" spans="1:21" ht="24" customHeight="1" x14ac:dyDescent="0.2">
      <c r="A101" s="19" t="s">
        <v>521</v>
      </c>
      <c r="B101" s="11">
        <v>22</v>
      </c>
      <c r="C101" s="18">
        <v>1.1000000000000001</v>
      </c>
      <c r="D101" s="18">
        <v>1</v>
      </c>
      <c r="E101" s="18">
        <v>3.4</v>
      </c>
      <c r="F101" s="8">
        <v>1.1000000000000001</v>
      </c>
      <c r="G101" s="11">
        <v>63</v>
      </c>
      <c r="H101" s="12">
        <v>296</v>
      </c>
      <c r="I101" s="18">
        <v>1</v>
      </c>
      <c r="J101" s="20">
        <v>2</v>
      </c>
      <c r="K101" s="27">
        <v>69.2</v>
      </c>
      <c r="L101" s="23">
        <v>0.3</v>
      </c>
      <c r="M101" s="25"/>
      <c r="N101" s="9">
        <v>0</v>
      </c>
      <c r="O101" s="31">
        <v>197</v>
      </c>
      <c r="P101" s="9">
        <v>116</v>
      </c>
      <c r="Q101" s="21">
        <v>0.02</v>
      </c>
      <c r="R101" s="25"/>
      <c r="S101" s="27">
        <v>0.4</v>
      </c>
      <c r="T101" s="9">
        <v>0</v>
      </c>
      <c r="U101" s="9">
        <v>91</v>
      </c>
    </row>
    <row r="102" spans="1:21" ht="15.6" customHeight="1" x14ac:dyDescent="0.2">
      <c r="A102" s="7" t="s">
        <v>522</v>
      </c>
      <c r="B102" s="11">
        <v>31</v>
      </c>
      <c r="C102" s="18">
        <v>2.2999999999999998</v>
      </c>
      <c r="D102" s="18">
        <v>0.1</v>
      </c>
      <c r="E102" s="18">
        <v>5.3</v>
      </c>
      <c r="F102" s="8">
        <v>2.7</v>
      </c>
      <c r="G102" s="11">
        <v>60</v>
      </c>
      <c r="H102" s="12">
        <v>64</v>
      </c>
      <c r="I102" s="18">
        <v>0.6</v>
      </c>
      <c r="J102" s="12">
        <v>30</v>
      </c>
      <c r="K102" s="10">
        <v>213</v>
      </c>
      <c r="L102" s="15">
        <v>0.1</v>
      </c>
      <c r="M102" s="8">
        <v>0.5</v>
      </c>
      <c r="N102" s="26">
        <v>0</v>
      </c>
      <c r="O102" s="11">
        <v>125</v>
      </c>
      <c r="P102" s="25"/>
      <c r="Q102" s="21">
        <v>0.7</v>
      </c>
      <c r="R102" s="21">
        <v>0.1</v>
      </c>
      <c r="S102" s="18">
        <v>0.3</v>
      </c>
      <c r="T102" s="9">
        <v>46</v>
      </c>
      <c r="U102" s="9">
        <v>92</v>
      </c>
    </row>
    <row r="103" spans="1:21" ht="15.6" customHeight="1" x14ac:dyDescent="0.2">
      <c r="A103" s="7" t="s">
        <v>523</v>
      </c>
      <c r="B103" s="11">
        <v>37</v>
      </c>
      <c r="C103" s="18">
        <v>3.1</v>
      </c>
      <c r="D103" s="18">
        <v>0.2</v>
      </c>
      <c r="E103" s="18">
        <v>7.9</v>
      </c>
      <c r="F103" s="8">
        <v>2.5</v>
      </c>
      <c r="G103" s="11">
        <v>103</v>
      </c>
      <c r="H103" s="12">
        <v>126</v>
      </c>
      <c r="I103" s="18">
        <v>0.8</v>
      </c>
      <c r="J103" s="25"/>
      <c r="K103" s="25"/>
      <c r="L103" s="25"/>
      <c r="M103" s="25"/>
      <c r="N103" s="25"/>
      <c r="O103" s="25"/>
      <c r="P103" s="9">
        <v>2312</v>
      </c>
      <c r="Q103" s="21">
        <v>0.02</v>
      </c>
      <c r="R103" s="25"/>
      <c r="S103" s="25"/>
      <c r="T103" s="9">
        <v>6</v>
      </c>
      <c r="U103" s="9">
        <v>83</v>
      </c>
    </row>
    <row r="104" spans="1:21" ht="15.6" customHeight="1" x14ac:dyDescent="0.2">
      <c r="A104" s="7" t="s">
        <v>524</v>
      </c>
      <c r="B104" s="11">
        <v>38</v>
      </c>
      <c r="C104" s="18">
        <v>2.4</v>
      </c>
      <c r="D104" s="18">
        <v>0.2</v>
      </c>
      <c r="E104" s="18">
        <v>6.6</v>
      </c>
      <c r="F104" s="8">
        <v>5.8</v>
      </c>
      <c r="G104" s="11">
        <v>18</v>
      </c>
      <c r="H104" s="12">
        <v>90</v>
      </c>
      <c r="I104" s="18">
        <v>1.1000000000000001</v>
      </c>
      <c r="J104" s="12">
        <v>7</v>
      </c>
      <c r="K104" s="10">
        <v>443</v>
      </c>
      <c r="L104" s="15">
        <v>0.4</v>
      </c>
      <c r="M104" s="8">
        <v>0.9</v>
      </c>
      <c r="N104" s="25"/>
      <c r="O104" s="9">
        <v>44</v>
      </c>
      <c r="P104" s="25"/>
      <c r="Q104" s="21">
        <v>0.3</v>
      </c>
      <c r="R104" s="21">
        <v>0.1</v>
      </c>
      <c r="S104" s="25"/>
      <c r="T104" s="9">
        <v>8</v>
      </c>
      <c r="U104" s="9">
        <v>70</v>
      </c>
    </row>
    <row r="105" spans="1:21" ht="15.6" customHeight="1" x14ac:dyDescent="0.2">
      <c r="A105" s="7" t="s">
        <v>525</v>
      </c>
      <c r="B105" s="11">
        <v>28</v>
      </c>
      <c r="C105" s="18">
        <v>3.4</v>
      </c>
      <c r="D105" s="18">
        <v>0.7</v>
      </c>
      <c r="E105" s="18">
        <v>3.9</v>
      </c>
      <c r="F105" s="8">
        <v>2</v>
      </c>
      <c r="G105" s="11">
        <v>67</v>
      </c>
      <c r="H105" s="12">
        <v>54</v>
      </c>
      <c r="I105" s="18">
        <v>2.2999999999999998</v>
      </c>
      <c r="J105" s="20">
        <v>65</v>
      </c>
      <c r="K105" s="24">
        <v>250.1</v>
      </c>
      <c r="L105" s="23">
        <v>0.13</v>
      </c>
      <c r="M105" s="29">
        <v>0.4</v>
      </c>
      <c r="N105" s="25"/>
      <c r="O105" s="40">
        <v>2868</v>
      </c>
      <c r="P105" s="9">
        <v>5542</v>
      </c>
      <c r="Q105" s="21">
        <v>7.0000000000000007E-2</v>
      </c>
      <c r="R105" s="21">
        <v>0.36</v>
      </c>
      <c r="S105" s="18">
        <v>2</v>
      </c>
      <c r="T105" s="9">
        <v>17</v>
      </c>
      <c r="U105" s="9">
        <v>60</v>
      </c>
    </row>
    <row r="106" spans="1:21" ht="15.6" customHeight="1" x14ac:dyDescent="0.2">
      <c r="A106" s="7" t="s">
        <v>526</v>
      </c>
      <c r="B106" s="11">
        <v>43</v>
      </c>
      <c r="C106" s="18">
        <v>1.8</v>
      </c>
      <c r="D106" s="18">
        <v>0.2</v>
      </c>
      <c r="E106" s="18">
        <v>8.4</v>
      </c>
      <c r="F106" s="8">
        <v>4.3</v>
      </c>
      <c r="G106" s="11">
        <v>72</v>
      </c>
      <c r="H106" s="12">
        <v>9</v>
      </c>
      <c r="I106" s="18">
        <v>0.7</v>
      </c>
      <c r="J106" s="12">
        <v>30</v>
      </c>
      <c r="K106" s="10">
        <v>361</v>
      </c>
      <c r="L106" s="15">
        <v>0.3</v>
      </c>
      <c r="M106" s="8">
        <v>0.4</v>
      </c>
      <c r="N106" s="25"/>
      <c r="O106" s="39">
        <v>2741</v>
      </c>
      <c r="P106" s="25"/>
      <c r="Q106" s="21">
        <v>0.8</v>
      </c>
      <c r="R106" s="21">
        <v>0.1</v>
      </c>
      <c r="S106" s="27">
        <v>1.1000000000000001</v>
      </c>
      <c r="T106" s="9">
        <v>23</v>
      </c>
      <c r="U106" s="9">
        <v>60</v>
      </c>
    </row>
    <row r="107" spans="1:21" ht="15.6" customHeight="1" x14ac:dyDescent="0.2">
      <c r="A107" s="7" t="s">
        <v>527</v>
      </c>
      <c r="B107" s="11">
        <v>45</v>
      </c>
      <c r="C107" s="18">
        <v>3.3</v>
      </c>
      <c r="D107" s="18">
        <v>0.2</v>
      </c>
      <c r="E107" s="18">
        <v>9</v>
      </c>
      <c r="F107" s="29">
        <v>1.8</v>
      </c>
      <c r="G107" s="11">
        <v>51</v>
      </c>
      <c r="H107" s="12">
        <v>85</v>
      </c>
      <c r="I107" s="18">
        <v>1</v>
      </c>
      <c r="J107" s="20">
        <v>2</v>
      </c>
      <c r="K107" s="24">
        <v>118.4</v>
      </c>
      <c r="L107" s="23">
        <v>0.09</v>
      </c>
      <c r="M107" s="29">
        <v>0.7</v>
      </c>
      <c r="N107" s="25"/>
      <c r="O107" s="26">
        <v>72</v>
      </c>
      <c r="P107" s="9">
        <v>440</v>
      </c>
      <c r="Q107" s="21">
        <v>0.2</v>
      </c>
      <c r="R107" s="17">
        <v>0.1</v>
      </c>
      <c r="S107" s="27">
        <v>0.9</v>
      </c>
      <c r="T107" s="9">
        <v>49</v>
      </c>
      <c r="U107" s="9">
        <v>80</v>
      </c>
    </row>
    <row r="108" spans="1:21" ht="15.6" customHeight="1" x14ac:dyDescent="0.2">
      <c r="A108" s="7" t="s">
        <v>528</v>
      </c>
      <c r="B108" s="11">
        <v>25</v>
      </c>
      <c r="C108" s="18">
        <v>2.2999999999999998</v>
      </c>
      <c r="D108" s="18">
        <v>0.2</v>
      </c>
      <c r="E108" s="18">
        <v>3.5</v>
      </c>
      <c r="F108" s="8">
        <v>2.1</v>
      </c>
      <c r="G108" s="11">
        <v>25</v>
      </c>
      <c r="H108" s="12">
        <v>67</v>
      </c>
      <c r="I108" s="18">
        <v>0.3</v>
      </c>
      <c r="J108" s="12">
        <v>8</v>
      </c>
      <c r="K108" s="18">
        <v>88.4</v>
      </c>
      <c r="L108" s="23">
        <v>0.08</v>
      </c>
      <c r="M108" s="8">
        <v>0.3</v>
      </c>
      <c r="N108" s="25"/>
      <c r="O108" s="9">
        <v>21</v>
      </c>
      <c r="P108" s="25"/>
      <c r="Q108" s="21">
        <v>0.1</v>
      </c>
      <c r="R108" s="21">
        <v>0.1</v>
      </c>
      <c r="S108" s="27">
        <v>0.4</v>
      </c>
      <c r="T108" s="9">
        <v>39</v>
      </c>
      <c r="U108" s="9">
        <v>80</v>
      </c>
    </row>
    <row r="109" spans="1:21" ht="15.6" customHeight="1" x14ac:dyDescent="0.2">
      <c r="A109" s="7" t="s">
        <v>529</v>
      </c>
      <c r="B109" s="11">
        <v>32</v>
      </c>
      <c r="C109" s="18">
        <v>2.9</v>
      </c>
      <c r="D109" s="18">
        <v>0.2</v>
      </c>
      <c r="E109" s="18">
        <v>5.8</v>
      </c>
      <c r="F109" s="29">
        <v>5.5</v>
      </c>
      <c r="G109" s="11">
        <v>63</v>
      </c>
      <c r="H109" s="12">
        <v>37</v>
      </c>
      <c r="I109" s="18">
        <v>0.3</v>
      </c>
      <c r="J109" s="20">
        <v>3</v>
      </c>
      <c r="K109" s="24">
        <v>103.8</v>
      </c>
      <c r="L109" s="23">
        <v>0.18</v>
      </c>
      <c r="M109" s="29">
        <v>0.4</v>
      </c>
      <c r="N109" s="25"/>
      <c r="O109" s="31">
        <v>261</v>
      </c>
      <c r="P109" s="9">
        <v>595</v>
      </c>
      <c r="Q109" s="21">
        <v>0.24</v>
      </c>
      <c r="R109" s="17">
        <v>0.11</v>
      </c>
      <c r="S109" s="27">
        <v>0.7</v>
      </c>
      <c r="T109" s="9">
        <v>19</v>
      </c>
      <c r="U109" s="9">
        <v>96</v>
      </c>
    </row>
    <row r="110" spans="1:21" ht="15.6" customHeight="1" x14ac:dyDescent="0.2">
      <c r="A110" s="7" t="s">
        <v>530</v>
      </c>
      <c r="B110" s="11">
        <v>34</v>
      </c>
      <c r="C110" s="18">
        <v>0.9</v>
      </c>
      <c r="D110" s="18">
        <v>1</v>
      </c>
      <c r="E110" s="18">
        <v>6.7</v>
      </c>
      <c r="F110" s="8">
        <v>2.6</v>
      </c>
      <c r="G110" s="11">
        <v>60</v>
      </c>
      <c r="H110" s="12">
        <v>16</v>
      </c>
      <c r="I110" s="18">
        <v>1</v>
      </c>
      <c r="J110" s="20">
        <v>47</v>
      </c>
      <c r="K110" s="24">
        <v>650.6</v>
      </c>
      <c r="L110" s="25"/>
      <c r="M110" s="25"/>
      <c r="N110" s="9">
        <v>0</v>
      </c>
      <c r="O110" s="26">
        <v>0</v>
      </c>
      <c r="P110" s="9">
        <v>73</v>
      </c>
      <c r="Q110" s="21">
        <v>0</v>
      </c>
      <c r="R110" s="17">
        <v>0.02</v>
      </c>
      <c r="S110" s="27">
        <v>0.8</v>
      </c>
      <c r="T110" s="9">
        <v>0</v>
      </c>
      <c r="U110" s="9">
        <v>100</v>
      </c>
    </row>
    <row r="111" spans="1:21" ht="15.6" customHeight="1" x14ac:dyDescent="0.2">
      <c r="A111" s="7" t="s">
        <v>531</v>
      </c>
      <c r="B111" s="11">
        <v>118</v>
      </c>
      <c r="C111" s="18">
        <v>1.5</v>
      </c>
      <c r="D111" s="18">
        <v>0.3</v>
      </c>
      <c r="E111" s="18">
        <v>27.2</v>
      </c>
      <c r="F111" s="29">
        <v>5</v>
      </c>
      <c r="G111" s="11">
        <v>28</v>
      </c>
      <c r="H111" s="12">
        <v>32</v>
      </c>
      <c r="I111" s="18">
        <v>0.9</v>
      </c>
      <c r="J111" s="20">
        <v>2</v>
      </c>
      <c r="K111" s="24">
        <v>500.9</v>
      </c>
      <c r="L111" s="23">
        <v>0.09</v>
      </c>
      <c r="M111" s="29">
        <v>0.1</v>
      </c>
      <c r="N111" s="25"/>
      <c r="O111" s="26">
        <v>0</v>
      </c>
      <c r="P111" s="9">
        <v>20</v>
      </c>
      <c r="Q111" s="21">
        <v>0.1</v>
      </c>
      <c r="R111" s="17">
        <v>0.03</v>
      </c>
      <c r="S111" s="27">
        <v>0.9</v>
      </c>
      <c r="T111" s="9">
        <v>19</v>
      </c>
      <c r="U111" s="9">
        <v>77</v>
      </c>
    </row>
    <row r="112" spans="1:21" ht="15.6" customHeight="1" x14ac:dyDescent="0.2">
      <c r="A112" s="7" t="s">
        <v>532</v>
      </c>
      <c r="B112" s="11">
        <v>51</v>
      </c>
      <c r="C112" s="18">
        <v>1.8</v>
      </c>
      <c r="D112" s="18">
        <v>0.6</v>
      </c>
      <c r="E112" s="18">
        <v>9.6</v>
      </c>
      <c r="F112" s="29">
        <v>5</v>
      </c>
      <c r="G112" s="11">
        <v>23</v>
      </c>
      <c r="H112" s="12">
        <v>29</v>
      </c>
      <c r="I112" s="18">
        <v>0.9</v>
      </c>
      <c r="J112" s="20">
        <v>22</v>
      </c>
      <c r="K112" s="24">
        <v>275.3</v>
      </c>
      <c r="L112" s="23">
        <v>0.15</v>
      </c>
      <c r="M112" s="29">
        <v>0.9</v>
      </c>
      <c r="N112" s="25"/>
      <c r="O112" s="31">
        <v>201</v>
      </c>
      <c r="P112" s="9">
        <v>105</v>
      </c>
      <c r="Q112" s="21">
        <v>0.13</v>
      </c>
      <c r="R112" s="17">
        <v>0.12</v>
      </c>
      <c r="S112" s="27">
        <v>0.6</v>
      </c>
      <c r="T112" s="9">
        <v>41</v>
      </c>
      <c r="U112" s="9">
        <v>83</v>
      </c>
    </row>
    <row r="113" spans="1:21" ht="15.6" customHeight="1" x14ac:dyDescent="0.2">
      <c r="A113" s="7" t="s">
        <v>533</v>
      </c>
      <c r="B113" s="11">
        <v>26</v>
      </c>
      <c r="C113" s="18">
        <v>1.7</v>
      </c>
      <c r="D113" s="18">
        <v>0.4</v>
      </c>
      <c r="E113" s="18">
        <v>3.8</v>
      </c>
      <c r="F113" s="29">
        <v>1</v>
      </c>
      <c r="G113" s="11">
        <v>103</v>
      </c>
      <c r="H113" s="12">
        <v>39</v>
      </c>
      <c r="I113" s="18">
        <v>3.6</v>
      </c>
      <c r="J113" s="20">
        <v>4</v>
      </c>
      <c r="K113" s="24">
        <v>240.5</v>
      </c>
      <c r="L113" s="23">
        <v>0.23</v>
      </c>
      <c r="M113" s="29">
        <v>0.9</v>
      </c>
      <c r="N113" s="25"/>
      <c r="O113" s="26">
        <v>0</v>
      </c>
      <c r="P113" s="9">
        <v>2550</v>
      </c>
      <c r="Q113" s="21">
        <v>0.03</v>
      </c>
      <c r="R113" s="17">
        <v>0.09</v>
      </c>
      <c r="S113" s="27">
        <v>0.2</v>
      </c>
      <c r="T113" s="9">
        <v>25</v>
      </c>
      <c r="U113" s="9">
        <v>80</v>
      </c>
    </row>
    <row r="114" spans="1:21" ht="15.6" customHeight="1" x14ac:dyDescent="0.2">
      <c r="A114" s="7" t="s">
        <v>534</v>
      </c>
      <c r="B114" s="11">
        <v>8</v>
      </c>
      <c r="C114" s="18">
        <v>0.2</v>
      </c>
      <c r="D114" s="18">
        <v>0.2</v>
      </c>
      <c r="E114" s="18">
        <v>1.4</v>
      </c>
      <c r="F114" s="8">
        <v>0.3</v>
      </c>
      <c r="G114" s="11">
        <v>29</v>
      </c>
      <c r="H114" s="12">
        <v>95</v>
      </c>
      <c r="I114" s="18">
        <v>0.8</v>
      </c>
      <c r="J114" s="20">
        <v>2</v>
      </c>
      <c r="K114" s="27">
        <v>57.1</v>
      </c>
      <c r="L114" s="23">
        <v>0.02</v>
      </c>
      <c r="M114" s="29">
        <v>0.1</v>
      </c>
      <c r="N114" s="9">
        <v>0</v>
      </c>
      <c r="O114" s="26">
        <v>18</v>
      </c>
      <c r="P114" s="9">
        <v>314</v>
      </c>
      <c r="Q114" s="21">
        <v>0.01</v>
      </c>
      <c r="R114" s="17">
        <v>0.02</v>
      </c>
      <c r="S114" s="27">
        <v>0.1</v>
      </c>
      <c r="T114" s="9">
        <v>1</v>
      </c>
      <c r="U114" s="9">
        <v>55</v>
      </c>
    </row>
    <row r="115" spans="1:21" ht="15.6" customHeight="1" x14ac:dyDescent="0.2">
      <c r="A115" s="7" t="s">
        <v>535</v>
      </c>
      <c r="B115" s="11">
        <v>10</v>
      </c>
      <c r="C115" s="18">
        <v>0.5</v>
      </c>
      <c r="D115" s="18">
        <v>0.2</v>
      </c>
      <c r="E115" s="18">
        <v>2</v>
      </c>
      <c r="F115" s="8">
        <v>0.6</v>
      </c>
      <c r="G115" s="11">
        <v>20</v>
      </c>
      <c r="H115" s="12">
        <v>98</v>
      </c>
      <c r="I115" s="18">
        <v>1</v>
      </c>
      <c r="J115" s="20">
        <v>10</v>
      </c>
      <c r="K115" s="27">
        <v>82.1</v>
      </c>
      <c r="L115" s="23">
        <v>0.03</v>
      </c>
      <c r="M115" s="29">
        <v>0.1</v>
      </c>
      <c r="N115" s="9">
        <v>0</v>
      </c>
      <c r="O115" s="26">
        <v>19</v>
      </c>
      <c r="P115" s="9">
        <v>21</v>
      </c>
      <c r="Q115" s="21">
        <v>0.02</v>
      </c>
      <c r="R115" s="17">
        <v>0.03</v>
      </c>
      <c r="S115" s="27">
        <v>0.1</v>
      </c>
      <c r="T115" s="9">
        <v>3</v>
      </c>
      <c r="U115" s="9">
        <v>82</v>
      </c>
    </row>
    <row r="116" spans="1:21" ht="24" customHeight="1" x14ac:dyDescent="0.2">
      <c r="A116" s="19" t="s">
        <v>536</v>
      </c>
      <c r="B116" s="11">
        <v>9</v>
      </c>
      <c r="C116" s="18">
        <v>0.5</v>
      </c>
      <c r="D116" s="18">
        <v>0.1</v>
      </c>
      <c r="E116" s="18">
        <v>1.9</v>
      </c>
      <c r="F116" s="8">
        <v>0.7</v>
      </c>
      <c r="G116" s="11">
        <v>15</v>
      </c>
      <c r="H116" s="12">
        <v>102</v>
      </c>
      <c r="I116" s="18">
        <v>0.6</v>
      </c>
      <c r="J116" s="20">
        <v>2</v>
      </c>
      <c r="K116" s="27">
        <v>78.900000000000006</v>
      </c>
      <c r="L116" s="23">
        <v>0.02</v>
      </c>
      <c r="M116" s="29">
        <v>0.1</v>
      </c>
      <c r="N116" s="9">
        <v>0</v>
      </c>
      <c r="O116" s="26">
        <v>25</v>
      </c>
      <c r="P116" s="9">
        <v>0</v>
      </c>
      <c r="Q116" s="21">
        <v>0.02</v>
      </c>
      <c r="R116" s="17">
        <v>0.02</v>
      </c>
      <c r="S116" s="27">
        <v>0.1</v>
      </c>
      <c r="T116" s="9">
        <v>5</v>
      </c>
      <c r="U116" s="9">
        <v>89</v>
      </c>
    </row>
    <row r="117" spans="1:21" ht="15.6" customHeight="1" x14ac:dyDescent="0.2">
      <c r="A117" s="7" t="s">
        <v>537</v>
      </c>
      <c r="B117" s="11">
        <v>99</v>
      </c>
      <c r="C117" s="18">
        <v>3.3</v>
      </c>
      <c r="D117" s="18">
        <v>0.1</v>
      </c>
      <c r="E117" s="18">
        <v>21.2</v>
      </c>
      <c r="F117" s="8">
        <v>10.3</v>
      </c>
      <c r="G117" s="11">
        <v>50</v>
      </c>
      <c r="H117" s="12">
        <v>99</v>
      </c>
      <c r="I117" s="18">
        <v>13.1</v>
      </c>
      <c r="J117" s="12">
        <v>15</v>
      </c>
      <c r="K117" s="10">
        <v>567</v>
      </c>
      <c r="L117" s="15">
        <v>0.2</v>
      </c>
      <c r="M117" s="8">
        <v>0.6</v>
      </c>
      <c r="N117" s="25"/>
      <c r="O117" s="9">
        <v>5</v>
      </c>
      <c r="P117" s="25"/>
      <c r="Q117" s="17">
        <v>0.2</v>
      </c>
      <c r="R117" s="17">
        <v>0.19</v>
      </c>
      <c r="S117" s="18">
        <v>0.1</v>
      </c>
      <c r="T117" s="25"/>
      <c r="U117" s="9">
        <v>80</v>
      </c>
    </row>
    <row r="118" spans="1:21" ht="15.6" customHeight="1" x14ac:dyDescent="0.2">
      <c r="A118" s="7" t="s">
        <v>538</v>
      </c>
      <c r="B118" s="11">
        <v>25</v>
      </c>
      <c r="C118" s="18">
        <v>2.4</v>
      </c>
      <c r="D118" s="18">
        <v>0.2</v>
      </c>
      <c r="E118" s="18">
        <v>4.9000000000000004</v>
      </c>
      <c r="F118" s="29">
        <v>1.6</v>
      </c>
      <c r="G118" s="11">
        <v>22</v>
      </c>
      <c r="H118" s="12">
        <v>72</v>
      </c>
      <c r="I118" s="18">
        <v>1.1000000000000001</v>
      </c>
      <c r="J118" s="20">
        <v>47</v>
      </c>
      <c r="K118" s="24">
        <v>187</v>
      </c>
      <c r="L118" s="23">
        <v>0.04</v>
      </c>
      <c r="M118" s="29">
        <v>0.3</v>
      </c>
      <c r="N118" s="25"/>
      <c r="O118" s="26">
        <v>24</v>
      </c>
      <c r="P118" s="9">
        <v>90</v>
      </c>
      <c r="Q118" s="21">
        <v>0.11</v>
      </c>
      <c r="R118" s="17">
        <v>0.09</v>
      </c>
      <c r="S118" s="27">
        <v>0.6</v>
      </c>
      <c r="T118" s="9">
        <v>69</v>
      </c>
      <c r="U118" s="9">
        <v>57</v>
      </c>
    </row>
    <row r="119" spans="1:21" ht="15.6" customHeight="1" x14ac:dyDescent="0.2">
      <c r="A119" s="7" t="s">
        <v>539</v>
      </c>
      <c r="B119" s="11">
        <v>29</v>
      </c>
      <c r="C119" s="18">
        <v>1.4</v>
      </c>
      <c r="D119" s="18">
        <v>0.2</v>
      </c>
      <c r="E119" s="18">
        <v>5.3</v>
      </c>
      <c r="F119" s="29">
        <v>1.9</v>
      </c>
      <c r="G119" s="11">
        <v>46</v>
      </c>
      <c r="H119" s="12">
        <v>31</v>
      </c>
      <c r="I119" s="18">
        <v>0.5</v>
      </c>
      <c r="J119" s="20">
        <v>28</v>
      </c>
      <c r="K119" s="24">
        <v>236.8</v>
      </c>
      <c r="L119" s="23">
        <v>0.28999999999999998</v>
      </c>
      <c r="M119" s="29">
        <v>0.3</v>
      </c>
      <c r="N119" s="25"/>
      <c r="O119" s="26">
        <v>46</v>
      </c>
      <c r="P119" s="9">
        <v>80</v>
      </c>
      <c r="Q119" s="21">
        <v>0.06</v>
      </c>
      <c r="R119" s="17">
        <v>7.0000000000000007E-2</v>
      </c>
      <c r="S119" s="27">
        <v>0.3</v>
      </c>
      <c r="T119" s="9">
        <v>50</v>
      </c>
      <c r="U119" s="9">
        <v>75</v>
      </c>
    </row>
    <row r="120" spans="1:21" ht="15.6" customHeight="1" x14ac:dyDescent="0.2">
      <c r="A120" s="7" t="s">
        <v>540</v>
      </c>
      <c r="B120" s="11">
        <v>128</v>
      </c>
      <c r="C120" s="18">
        <v>8.3000000000000007</v>
      </c>
      <c r="D120" s="18">
        <v>0.7</v>
      </c>
      <c r="E120" s="18">
        <v>22.1</v>
      </c>
      <c r="F120" s="25"/>
      <c r="G120" s="11">
        <v>17</v>
      </c>
      <c r="H120" s="12">
        <v>12</v>
      </c>
      <c r="I120" s="18">
        <v>2.7</v>
      </c>
      <c r="J120" s="25"/>
      <c r="K120" s="25"/>
      <c r="L120" s="25"/>
      <c r="M120" s="25"/>
      <c r="N120" s="25"/>
      <c r="O120" s="25"/>
      <c r="P120" s="9">
        <v>80</v>
      </c>
      <c r="Q120" s="21">
        <v>0.11</v>
      </c>
      <c r="R120" s="25"/>
      <c r="S120" s="25"/>
      <c r="T120" s="9">
        <v>31</v>
      </c>
      <c r="U120" s="9">
        <v>68</v>
      </c>
    </row>
    <row r="121" spans="1:21" ht="15.6" customHeight="1" x14ac:dyDescent="0.2">
      <c r="A121" s="7" t="s">
        <v>541</v>
      </c>
      <c r="B121" s="11">
        <v>46</v>
      </c>
      <c r="C121" s="18">
        <v>3</v>
      </c>
      <c r="D121" s="18">
        <v>0.3</v>
      </c>
      <c r="E121" s="18">
        <v>7.9</v>
      </c>
      <c r="F121" s="29">
        <v>3.3</v>
      </c>
      <c r="G121" s="11">
        <v>56</v>
      </c>
      <c r="H121" s="12">
        <v>47</v>
      </c>
      <c r="I121" s="18">
        <v>1.1000000000000001</v>
      </c>
      <c r="J121" s="20">
        <v>2</v>
      </c>
      <c r="K121" s="24">
        <v>249.3</v>
      </c>
      <c r="L121" s="23">
        <v>0.09</v>
      </c>
      <c r="M121" s="29">
        <v>0.4</v>
      </c>
      <c r="N121" s="25"/>
      <c r="O121" s="26">
        <v>66</v>
      </c>
      <c r="P121" s="9">
        <v>870</v>
      </c>
      <c r="Q121" s="21">
        <v>0.09</v>
      </c>
      <c r="R121" s="17">
        <v>0.09</v>
      </c>
      <c r="S121" s="27">
        <v>0.5</v>
      </c>
      <c r="T121" s="9">
        <v>17</v>
      </c>
      <c r="U121" s="9">
        <v>70</v>
      </c>
    </row>
    <row r="122" spans="1:21" ht="15.6" customHeight="1" x14ac:dyDescent="0.2">
      <c r="A122" s="7" t="s">
        <v>542</v>
      </c>
      <c r="B122" s="11">
        <v>45</v>
      </c>
      <c r="C122" s="18">
        <v>2.2000000000000002</v>
      </c>
      <c r="D122" s="18">
        <v>0.3</v>
      </c>
      <c r="E122" s="18">
        <v>10.3</v>
      </c>
      <c r="F122" s="29">
        <v>4.8</v>
      </c>
      <c r="G122" s="11">
        <v>52</v>
      </c>
      <c r="H122" s="12">
        <v>50</v>
      </c>
      <c r="I122" s="18">
        <v>1.1000000000000001</v>
      </c>
      <c r="J122" s="20">
        <v>21</v>
      </c>
      <c r="K122" s="24">
        <v>439.5</v>
      </c>
      <c r="L122" s="23">
        <v>0.11</v>
      </c>
      <c r="M122" s="29">
        <v>0.5</v>
      </c>
      <c r="N122" s="25"/>
      <c r="O122" s="40">
        <v>2685</v>
      </c>
      <c r="P122" s="9">
        <v>40</v>
      </c>
      <c r="Q122" s="21">
        <v>0.11</v>
      </c>
      <c r="R122" s="17">
        <v>0.2</v>
      </c>
      <c r="S122" s="27">
        <v>1.8</v>
      </c>
      <c r="T122" s="9">
        <v>17</v>
      </c>
      <c r="U122" s="9">
        <v>52</v>
      </c>
    </row>
    <row r="123" spans="1:21" ht="24" customHeight="1" x14ac:dyDescent="0.2">
      <c r="A123" s="19" t="s">
        <v>543</v>
      </c>
      <c r="B123" s="11">
        <v>42</v>
      </c>
      <c r="C123" s="18">
        <v>3.8</v>
      </c>
      <c r="D123" s="8">
        <v>0.6</v>
      </c>
      <c r="E123" s="8">
        <v>7.8</v>
      </c>
      <c r="F123" s="29">
        <v>4.9000000000000004</v>
      </c>
      <c r="G123" s="11">
        <v>76</v>
      </c>
      <c r="H123" s="11">
        <v>91</v>
      </c>
      <c r="I123" s="18">
        <v>2.5</v>
      </c>
      <c r="J123" s="31">
        <v>22</v>
      </c>
      <c r="K123" s="45">
        <v>449.1</v>
      </c>
      <c r="L123" s="23">
        <v>0.11</v>
      </c>
      <c r="M123" s="22">
        <v>0.5</v>
      </c>
      <c r="N123" s="25"/>
      <c r="O123" s="40">
        <v>2744</v>
      </c>
      <c r="P123" s="11">
        <v>500</v>
      </c>
      <c r="Q123" s="21">
        <v>0.11</v>
      </c>
      <c r="R123" s="17">
        <v>0.2</v>
      </c>
      <c r="S123" s="27">
        <v>1.8</v>
      </c>
      <c r="T123" s="11">
        <v>59</v>
      </c>
      <c r="U123" s="9">
        <v>100</v>
      </c>
    </row>
    <row r="124" spans="1:21" ht="15.6" customHeight="1" x14ac:dyDescent="0.2">
      <c r="A124" s="7" t="s">
        <v>544</v>
      </c>
      <c r="B124" s="11">
        <v>111</v>
      </c>
      <c r="C124" s="18">
        <v>4.5</v>
      </c>
      <c r="D124" s="8">
        <v>1.1000000000000001</v>
      </c>
      <c r="E124" s="8">
        <v>20.7</v>
      </c>
      <c r="F124" s="8">
        <v>5</v>
      </c>
      <c r="G124" s="11">
        <v>117</v>
      </c>
      <c r="H124" s="11">
        <v>179</v>
      </c>
      <c r="I124" s="18">
        <v>2.6</v>
      </c>
      <c r="J124" s="25"/>
      <c r="K124" s="25"/>
      <c r="L124" s="25"/>
      <c r="M124" s="25"/>
      <c r="N124" s="9">
        <v>0</v>
      </c>
      <c r="O124" s="25"/>
      <c r="P124" s="11">
        <v>1267</v>
      </c>
      <c r="Q124" s="21">
        <v>7.0000000000000007E-2</v>
      </c>
      <c r="R124" s="25"/>
      <c r="S124" s="25"/>
      <c r="T124" s="11">
        <v>7</v>
      </c>
      <c r="U124" s="9">
        <v>100</v>
      </c>
    </row>
    <row r="125" spans="1:21" ht="15.6" customHeight="1" x14ac:dyDescent="0.2">
      <c r="A125" s="7" t="s">
        <v>545</v>
      </c>
      <c r="B125" s="11">
        <v>22</v>
      </c>
      <c r="C125" s="18">
        <v>0.4</v>
      </c>
      <c r="D125" s="8">
        <v>0.2</v>
      </c>
      <c r="E125" s="8">
        <v>4.7</v>
      </c>
      <c r="F125" s="29">
        <v>1.3</v>
      </c>
      <c r="G125" s="11">
        <v>3</v>
      </c>
      <c r="H125" s="11">
        <v>54</v>
      </c>
      <c r="I125" s="18">
        <v>0.5</v>
      </c>
      <c r="J125" s="11">
        <v>2</v>
      </c>
      <c r="K125" s="45">
        <v>200</v>
      </c>
      <c r="L125" s="15">
        <v>0.1</v>
      </c>
      <c r="M125" s="14">
        <v>0.3</v>
      </c>
      <c r="N125" s="25"/>
      <c r="O125" s="26">
        <v>7</v>
      </c>
      <c r="P125" s="25"/>
      <c r="Q125" s="21">
        <v>0.1</v>
      </c>
      <c r="R125" s="21">
        <v>0.03</v>
      </c>
      <c r="S125" s="27">
        <v>0.4</v>
      </c>
      <c r="T125" s="11">
        <v>1</v>
      </c>
      <c r="U125" s="9">
        <v>57</v>
      </c>
    </row>
    <row r="126" spans="1:21" ht="15.6" customHeight="1" x14ac:dyDescent="0.2">
      <c r="A126" s="7" t="s">
        <v>546</v>
      </c>
      <c r="B126" s="11">
        <v>19</v>
      </c>
      <c r="C126" s="18">
        <v>0.6</v>
      </c>
      <c r="D126" s="8">
        <v>0.2</v>
      </c>
      <c r="E126" s="8">
        <v>3.8</v>
      </c>
      <c r="F126" s="29">
        <v>0.6</v>
      </c>
      <c r="G126" s="11">
        <v>12</v>
      </c>
      <c r="H126" s="11">
        <v>18</v>
      </c>
      <c r="I126" s="18">
        <v>0.6</v>
      </c>
      <c r="J126" s="31">
        <v>2</v>
      </c>
      <c r="K126" s="45">
        <v>168.2</v>
      </c>
      <c r="L126" s="23">
        <v>0.03</v>
      </c>
      <c r="M126" s="22">
        <v>0.8</v>
      </c>
      <c r="N126" s="25"/>
      <c r="O126" s="26">
        <v>11</v>
      </c>
      <c r="P126" s="11">
        <v>70</v>
      </c>
      <c r="Q126" s="21">
        <v>0.04</v>
      </c>
      <c r="R126" s="17">
        <v>0.02</v>
      </c>
      <c r="S126" s="27">
        <v>0.4</v>
      </c>
      <c r="T126" s="11">
        <v>10</v>
      </c>
      <c r="U126" s="9">
        <v>80</v>
      </c>
    </row>
    <row r="127" spans="1:21" ht="15.6" customHeight="1" x14ac:dyDescent="0.2">
      <c r="A127" s="7" t="s">
        <v>547</v>
      </c>
      <c r="B127" s="11">
        <v>51</v>
      </c>
      <c r="C127" s="18">
        <v>1.7</v>
      </c>
      <c r="D127" s="8">
        <v>0.5</v>
      </c>
      <c r="E127" s="8">
        <v>10</v>
      </c>
      <c r="F127" s="8">
        <v>2.7</v>
      </c>
      <c r="G127" s="11">
        <v>40</v>
      </c>
      <c r="H127" s="11">
        <v>180</v>
      </c>
      <c r="I127" s="18">
        <v>0.7</v>
      </c>
      <c r="J127" s="11">
        <v>280</v>
      </c>
      <c r="K127" s="13">
        <v>220</v>
      </c>
      <c r="L127" s="23">
        <v>0.35</v>
      </c>
      <c r="M127" s="14">
        <v>1.5</v>
      </c>
      <c r="N127" s="25"/>
      <c r="O127" s="39">
        <v>1569</v>
      </c>
      <c r="P127" s="25"/>
      <c r="Q127" s="21">
        <v>0.2</v>
      </c>
      <c r="R127" s="21">
        <v>0</v>
      </c>
      <c r="S127" s="18">
        <v>0.1</v>
      </c>
      <c r="T127" s="11">
        <v>2</v>
      </c>
      <c r="U127" s="9">
        <v>74</v>
      </c>
    </row>
    <row r="128" spans="1:21" ht="15.6" customHeight="1" x14ac:dyDescent="0.2">
      <c r="A128" s="7" t="s">
        <v>548</v>
      </c>
      <c r="B128" s="11">
        <v>30</v>
      </c>
      <c r="C128" s="18">
        <v>0.6</v>
      </c>
      <c r="D128" s="8">
        <v>0.1</v>
      </c>
      <c r="E128" s="8">
        <v>6.7</v>
      </c>
      <c r="F128" s="29">
        <v>6.2</v>
      </c>
      <c r="G128" s="11">
        <v>14</v>
      </c>
      <c r="H128" s="11">
        <v>25</v>
      </c>
      <c r="I128" s="18">
        <v>0.5</v>
      </c>
      <c r="J128" s="31">
        <v>3</v>
      </c>
      <c r="K128" s="45">
        <v>167.1</v>
      </c>
      <c r="L128" s="23">
        <v>0.16</v>
      </c>
      <c r="M128" s="22">
        <v>1</v>
      </c>
      <c r="N128" s="25"/>
      <c r="O128" s="26">
        <v>48</v>
      </c>
      <c r="P128" s="11">
        <v>20</v>
      </c>
      <c r="Q128" s="21">
        <v>0.02</v>
      </c>
      <c r="R128" s="17">
        <v>0</v>
      </c>
      <c r="S128" s="27">
        <v>0.6</v>
      </c>
      <c r="T128" s="11">
        <v>18</v>
      </c>
      <c r="U128" s="9">
        <v>83</v>
      </c>
    </row>
    <row r="129" spans="1:21" ht="15.6" customHeight="1" x14ac:dyDescent="0.2">
      <c r="A129" s="7" t="s">
        <v>549</v>
      </c>
      <c r="B129" s="11">
        <v>32</v>
      </c>
      <c r="C129" s="18">
        <v>1.1000000000000001</v>
      </c>
      <c r="D129" s="8">
        <v>0.1</v>
      </c>
      <c r="E129" s="8">
        <v>6.6</v>
      </c>
      <c r="F129" s="29">
        <v>0.5</v>
      </c>
      <c r="G129" s="11">
        <v>45</v>
      </c>
      <c r="H129" s="11">
        <v>64</v>
      </c>
      <c r="I129" s="18">
        <v>1.4</v>
      </c>
      <c r="J129" s="31">
        <v>1</v>
      </c>
      <c r="K129" s="45">
        <v>356.2</v>
      </c>
      <c r="L129" s="23">
        <v>0.13</v>
      </c>
      <c r="M129" s="22">
        <v>0.3</v>
      </c>
      <c r="N129" s="25"/>
      <c r="O129" s="31">
        <v>712</v>
      </c>
      <c r="P129" s="11">
        <v>180</v>
      </c>
      <c r="Q129" s="21">
        <v>0.08</v>
      </c>
      <c r="R129" s="17">
        <v>0.12</v>
      </c>
      <c r="S129" s="27">
        <v>0.6</v>
      </c>
      <c r="T129" s="11">
        <v>52</v>
      </c>
      <c r="U129" s="9">
        <v>77</v>
      </c>
    </row>
    <row r="130" spans="1:21" ht="15.6" customHeight="1" x14ac:dyDescent="0.2">
      <c r="A130" s="7" t="s">
        <v>550</v>
      </c>
      <c r="B130" s="11">
        <v>34</v>
      </c>
      <c r="C130" s="18">
        <v>2.2000000000000002</v>
      </c>
      <c r="D130" s="8">
        <v>0.3</v>
      </c>
      <c r="E130" s="8">
        <v>5.5</v>
      </c>
      <c r="F130" s="8">
        <v>2.9</v>
      </c>
      <c r="G130" s="11">
        <v>10</v>
      </c>
      <c r="H130" s="11">
        <v>58</v>
      </c>
      <c r="I130" s="18">
        <v>0.4</v>
      </c>
      <c r="J130" s="11">
        <v>3</v>
      </c>
      <c r="K130" s="13">
        <v>155</v>
      </c>
      <c r="L130" s="15">
        <v>0.2</v>
      </c>
      <c r="M130" s="14">
        <v>0.4</v>
      </c>
      <c r="N130" s="25"/>
      <c r="O130" s="9">
        <v>38</v>
      </c>
      <c r="P130" s="25"/>
      <c r="Q130" s="21">
        <v>0.3</v>
      </c>
      <c r="R130" s="17">
        <v>7.0000000000000007E-2</v>
      </c>
      <c r="S130" s="27">
        <v>0.4</v>
      </c>
      <c r="T130" s="11">
        <v>4</v>
      </c>
      <c r="U130" s="25"/>
    </row>
    <row r="131" spans="1:21" ht="15.6" customHeight="1" x14ac:dyDescent="0.2">
      <c r="A131" s="7" t="s">
        <v>551</v>
      </c>
      <c r="B131" s="11">
        <v>21</v>
      </c>
      <c r="C131" s="18">
        <v>0.9</v>
      </c>
      <c r="D131" s="8">
        <v>0.1</v>
      </c>
      <c r="E131" s="8">
        <v>4.2</v>
      </c>
      <c r="F131" s="29">
        <v>1.4</v>
      </c>
      <c r="G131" s="11">
        <v>35</v>
      </c>
      <c r="H131" s="11">
        <v>26</v>
      </c>
      <c r="I131" s="18">
        <v>0.6</v>
      </c>
      <c r="J131" s="31">
        <v>49</v>
      </c>
      <c r="K131" s="45">
        <v>109.3</v>
      </c>
      <c r="L131" s="23">
        <v>0.03</v>
      </c>
      <c r="M131" s="22">
        <v>0.2</v>
      </c>
      <c r="N131" s="25"/>
      <c r="O131" s="26">
        <v>0</v>
      </c>
      <c r="P131" s="11">
        <v>10</v>
      </c>
      <c r="Q131" s="21">
        <v>0.03</v>
      </c>
      <c r="R131" s="17">
        <v>0.04</v>
      </c>
      <c r="S131" s="27">
        <v>0.3</v>
      </c>
      <c r="T131" s="11">
        <v>32</v>
      </c>
      <c r="U131" s="9">
        <v>87</v>
      </c>
    </row>
    <row r="132" spans="1:21" ht="15.6" customHeight="1" x14ac:dyDescent="0.2">
      <c r="A132" s="7" t="s">
        <v>552</v>
      </c>
      <c r="B132" s="11">
        <v>38</v>
      </c>
      <c r="C132" s="18">
        <v>1.1000000000000001</v>
      </c>
      <c r="D132" s="8">
        <v>0.3</v>
      </c>
      <c r="E132" s="8">
        <v>7.6</v>
      </c>
      <c r="F132" s="29">
        <v>2</v>
      </c>
      <c r="G132" s="11">
        <v>7</v>
      </c>
      <c r="H132" s="11">
        <v>55</v>
      </c>
      <c r="I132" s="18">
        <v>1</v>
      </c>
      <c r="J132" s="11">
        <v>2</v>
      </c>
      <c r="K132" s="25"/>
      <c r="L132" s="15">
        <v>0.1</v>
      </c>
      <c r="M132" s="14">
        <v>0.3</v>
      </c>
      <c r="N132" s="25"/>
      <c r="O132" s="26">
        <v>25</v>
      </c>
      <c r="P132" s="25"/>
      <c r="Q132" s="21">
        <v>0.2</v>
      </c>
      <c r="R132" s="21">
        <v>0.1</v>
      </c>
      <c r="S132" s="27">
        <v>0.6</v>
      </c>
      <c r="T132" s="11">
        <v>17</v>
      </c>
      <c r="U132" s="9">
        <v>95</v>
      </c>
    </row>
    <row r="133" spans="1:21" ht="24" customHeight="1" x14ac:dyDescent="0.2">
      <c r="A133" s="7" t="s">
        <v>553</v>
      </c>
      <c r="B133" s="11">
        <v>66</v>
      </c>
      <c r="C133" s="18">
        <v>5</v>
      </c>
      <c r="D133" s="8">
        <v>0.7</v>
      </c>
      <c r="E133" s="8">
        <v>13.3</v>
      </c>
      <c r="F133" s="25"/>
      <c r="G133" s="11">
        <v>163</v>
      </c>
      <c r="H133" s="11">
        <v>75</v>
      </c>
      <c r="I133" s="18">
        <v>2.8</v>
      </c>
      <c r="J133" s="25"/>
      <c r="K133" s="25"/>
      <c r="L133" s="25"/>
      <c r="M133" s="25"/>
      <c r="N133" s="25"/>
      <c r="O133" s="25"/>
      <c r="P133" s="11">
        <v>1000</v>
      </c>
      <c r="Q133" s="21">
        <v>0.1</v>
      </c>
      <c r="R133" s="25"/>
      <c r="S133" s="25"/>
      <c r="T133" s="87">
        <v>100</v>
      </c>
      <c r="U133" s="9">
        <v>60</v>
      </c>
    </row>
    <row r="134" spans="1:21" ht="15.6" customHeight="1" x14ac:dyDescent="0.2">
      <c r="A134" s="7" t="s">
        <v>554</v>
      </c>
      <c r="B134" s="11">
        <v>33</v>
      </c>
      <c r="C134" s="18">
        <v>2.2999999999999998</v>
      </c>
      <c r="D134" s="8">
        <v>0.5</v>
      </c>
      <c r="E134" s="8">
        <v>4.7</v>
      </c>
      <c r="F134" s="8">
        <v>1.8</v>
      </c>
      <c r="G134" s="11">
        <v>60</v>
      </c>
      <c r="H134" s="11">
        <v>30</v>
      </c>
      <c r="I134" s="18">
        <v>3.1</v>
      </c>
      <c r="J134" s="11">
        <v>20</v>
      </c>
      <c r="K134" s="13">
        <v>100</v>
      </c>
      <c r="L134" s="15">
        <v>0.1</v>
      </c>
      <c r="M134" s="14">
        <v>0.4</v>
      </c>
      <c r="N134" s="25"/>
      <c r="O134" s="39">
        <v>1575</v>
      </c>
      <c r="P134" s="25"/>
      <c r="Q134" s="21">
        <v>0.2</v>
      </c>
      <c r="R134" s="21">
        <v>0.1</v>
      </c>
      <c r="S134" s="18">
        <v>0.1</v>
      </c>
      <c r="T134" s="11">
        <v>12</v>
      </c>
      <c r="U134" s="9">
        <v>85</v>
      </c>
    </row>
    <row r="135" spans="1:21" ht="15.6" customHeight="1" x14ac:dyDescent="0.2">
      <c r="A135" s="7" t="s">
        <v>555</v>
      </c>
      <c r="B135" s="11">
        <v>57</v>
      </c>
      <c r="C135" s="18">
        <v>2</v>
      </c>
      <c r="D135" s="8">
        <v>0.4</v>
      </c>
      <c r="E135" s="8">
        <v>11.3</v>
      </c>
      <c r="F135" s="29">
        <v>8.3000000000000007</v>
      </c>
      <c r="G135" s="11">
        <v>45</v>
      </c>
      <c r="H135" s="11">
        <v>29</v>
      </c>
      <c r="I135" s="18">
        <v>0.5</v>
      </c>
      <c r="J135" s="31">
        <v>1</v>
      </c>
      <c r="K135" s="45">
        <v>246.5</v>
      </c>
      <c r="L135" s="23">
        <v>0.04</v>
      </c>
      <c r="M135" s="22">
        <v>0.1</v>
      </c>
      <c r="N135" s="25"/>
      <c r="O135" s="26">
        <v>21</v>
      </c>
      <c r="P135" s="11">
        <v>25</v>
      </c>
      <c r="Q135" s="21">
        <v>7.0000000000000007E-2</v>
      </c>
      <c r="R135" s="17">
        <v>0.06</v>
      </c>
      <c r="S135" s="27">
        <v>0.7</v>
      </c>
      <c r="T135" s="11">
        <v>9</v>
      </c>
      <c r="U135" s="9">
        <v>80</v>
      </c>
    </row>
    <row r="136" spans="1:21" ht="15.6" customHeight="1" x14ac:dyDescent="0.2">
      <c r="A136" s="7" t="s">
        <v>556</v>
      </c>
      <c r="B136" s="11">
        <v>19</v>
      </c>
      <c r="C136" s="18">
        <v>1</v>
      </c>
      <c r="D136" s="8">
        <v>0.4</v>
      </c>
      <c r="E136" s="8">
        <v>3.6</v>
      </c>
      <c r="F136" s="8">
        <v>1.3</v>
      </c>
      <c r="G136" s="11">
        <v>31</v>
      </c>
      <c r="H136" s="11">
        <v>65</v>
      </c>
      <c r="I136" s="18">
        <v>0.9</v>
      </c>
      <c r="J136" s="31">
        <v>5</v>
      </c>
      <c r="K136" s="45">
        <v>277.7</v>
      </c>
      <c r="L136" s="23">
        <v>0.03</v>
      </c>
      <c r="M136" s="22">
        <v>0.8</v>
      </c>
      <c r="N136" s="9">
        <v>0</v>
      </c>
      <c r="O136" s="31">
        <v>197</v>
      </c>
      <c r="P136" s="11">
        <v>80</v>
      </c>
      <c r="Q136" s="21">
        <v>0.18</v>
      </c>
      <c r="R136" s="17">
        <v>0.04</v>
      </c>
      <c r="S136" s="27">
        <v>0.4</v>
      </c>
      <c r="T136" s="11">
        <v>58</v>
      </c>
      <c r="U136" s="9">
        <v>80</v>
      </c>
    </row>
    <row r="137" spans="1:21" ht="15.6" customHeight="1" x14ac:dyDescent="0.2">
      <c r="A137" s="7" t="s">
        <v>557</v>
      </c>
      <c r="B137" s="11">
        <v>19</v>
      </c>
      <c r="C137" s="18">
        <v>0.6</v>
      </c>
      <c r="D137" s="8">
        <v>0.1</v>
      </c>
      <c r="E137" s="8">
        <v>3.9</v>
      </c>
      <c r="F137" s="8">
        <v>1</v>
      </c>
      <c r="G137" s="11">
        <v>20</v>
      </c>
      <c r="H137" s="11">
        <v>10</v>
      </c>
      <c r="I137" s="18">
        <v>0.4</v>
      </c>
      <c r="J137" s="11">
        <v>130</v>
      </c>
      <c r="K137" s="14">
        <v>30</v>
      </c>
      <c r="L137" s="15">
        <v>0.1</v>
      </c>
      <c r="M137" s="14">
        <v>0.1</v>
      </c>
      <c r="N137" s="25"/>
      <c r="O137" s="26">
        <v>69</v>
      </c>
      <c r="P137" s="25"/>
      <c r="Q137" s="21">
        <v>0.1</v>
      </c>
      <c r="R137" s="21">
        <v>0.1</v>
      </c>
      <c r="S137" s="18">
        <v>0.1</v>
      </c>
      <c r="T137" s="11">
        <v>9</v>
      </c>
      <c r="U137" s="9">
        <v>97</v>
      </c>
    </row>
    <row r="138" spans="1:21" ht="15.6" customHeight="1" x14ac:dyDescent="0.2">
      <c r="A138" s="7" t="s">
        <v>558</v>
      </c>
      <c r="B138" s="11">
        <v>29</v>
      </c>
      <c r="C138" s="18">
        <v>2.1</v>
      </c>
      <c r="D138" s="8">
        <v>0.1</v>
      </c>
      <c r="E138" s="8">
        <v>4.9000000000000004</v>
      </c>
      <c r="F138" s="29">
        <v>2.1</v>
      </c>
      <c r="G138" s="11">
        <v>50</v>
      </c>
      <c r="H138" s="11">
        <v>16</v>
      </c>
      <c r="I138" s="18">
        <v>0.4</v>
      </c>
      <c r="J138" s="31">
        <v>22</v>
      </c>
      <c r="K138" s="45">
        <v>211.2</v>
      </c>
      <c r="L138" s="23">
        <v>0.01</v>
      </c>
      <c r="M138" s="22">
        <v>0</v>
      </c>
      <c r="N138" s="25"/>
      <c r="O138" s="26">
        <v>0</v>
      </c>
      <c r="P138" s="11">
        <v>50</v>
      </c>
      <c r="Q138" s="21">
        <v>0.02</v>
      </c>
      <c r="R138" s="17">
        <v>0.03</v>
      </c>
      <c r="S138" s="27">
        <v>0.3</v>
      </c>
      <c r="T138" s="11">
        <v>19</v>
      </c>
      <c r="U138" s="9">
        <v>65</v>
      </c>
    </row>
    <row r="139" spans="1:21" ht="15.6" customHeight="1" x14ac:dyDescent="0.2">
      <c r="A139" s="7" t="s">
        <v>559</v>
      </c>
      <c r="B139" s="11">
        <v>92</v>
      </c>
      <c r="C139" s="18">
        <v>5.4</v>
      </c>
      <c r="D139" s="8">
        <v>1.1000000000000001</v>
      </c>
      <c r="E139" s="8">
        <v>15.2</v>
      </c>
      <c r="F139" s="29">
        <v>2</v>
      </c>
      <c r="G139" s="11">
        <v>14</v>
      </c>
      <c r="H139" s="11">
        <v>170</v>
      </c>
      <c r="I139" s="18">
        <v>1.6</v>
      </c>
      <c r="J139" s="11">
        <v>55</v>
      </c>
      <c r="K139" s="13">
        <v>221</v>
      </c>
      <c r="L139" s="15">
        <v>0.2</v>
      </c>
      <c r="M139" s="14">
        <v>0.8</v>
      </c>
      <c r="N139" s="25"/>
      <c r="O139" s="31">
        <v>114</v>
      </c>
      <c r="P139" s="25"/>
      <c r="Q139" s="21">
        <v>0.8</v>
      </c>
      <c r="R139" s="21">
        <v>0.1</v>
      </c>
      <c r="S139" s="27">
        <v>6.1</v>
      </c>
      <c r="T139" s="11">
        <v>34</v>
      </c>
      <c r="U139" s="9">
        <v>36</v>
      </c>
    </row>
    <row r="140" spans="1:21" ht="24" customHeight="1" x14ac:dyDescent="0.2">
      <c r="A140" s="7" t="s">
        <v>560</v>
      </c>
      <c r="B140" s="11">
        <v>53</v>
      </c>
      <c r="C140" s="18">
        <v>3.7</v>
      </c>
      <c r="D140" s="8">
        <v>1</v>
      </c>
      <c r="E140" s="8">
        <v>9</v>
      </c>
      <c r="F140" s="8">
        <v>0</v>
      </c>
      <c r="G140" s="11">
        <v>193</v>
      </c>
      <c r="H140" s="11">
        <v>84</v>
      </c>
      <c r="I140" s="18">
        <v>4.3</v>
      </c>
      <c r="J140" s="31">
        <v>18</v>
      </c>
      <c r="K140" s="46" t="s">
        <v>561</v>
      </c>
      <c r="L140" s="23">
        <v>0.2</v>
      </c>
      <c r="M140" s="22">
        <v>1.4</v>
      </c>
      <c r="N140" s="25"/>
      <c r="O140" s="40">
        <v>2940</v>
      </c>
      <c r="P140" s="11">
        <v>8230</v>
      </c>
      <c r="Q140" s="21">
        <v>0.11</v>
      </c>
      <c r="R140" s="17">
        <v>0.28999999999999998</v>
      </c>
      <c r="S140" s="27">
        <v>0.7</v>
      </c>
      <c r="T140" s="32" t="s">
        <v>562</v>
      </c>
      <c r="U140" s="9">
        <v>95</v>
      </c>
    </row>
    <row r="141" spans="1:21" ht="24" customHeight="1" x14ac:dyDescent="0.2">
      <c r="A141" s="19" t="s">
        <v>563</v>
      </c>
      <c r="B141" s="11">
        <v>33</v>
      </c>
      <c r="C141" s="18">
        <v>4.5</v>
      </c>
      <c r="D141" s="8">
        <v>0.4</v>
      </c>
      <c r="E141" s="8">
        <v>2.8</v>
      </c>
      <c r="F141" s="25"/>
      <c r="G141" s="11">
        <v>13</v>
      </c>
      <c r="H141" s="11">
        <v>75</v>
      </c>
      <c r="I141" s="18">
        <v>2.9</v>
      </c>
      <c r="J141" s="11">
        <v>2</v>
      </c>
      <c r="K141" s="14">
        <v>0</v>
      </c>
      <c r="L141" s="15">
        <v>0.2</v>
      </c>
      <c r="M141" s="14">
        <v>0.6</v>
      </c>
      <c r="N141" s="25"/>
      <c r="O141" s="25"/>
      <c r="P141" s="25"/>
      <c r="Q141" s="21">
        <v>0.5</v>
      </c>
      <c r="R141" s="21">
        <v>0.1</v>
      </c>
      <c r="S141" s="25"/>
      <c r="T141" s="11">
        <v>41</v>
      </c>
      <c r="U141" s="9">
        <v>70</v>
      </c>
    </row>
    <row r="142" spans="1:21" ht="15.6" customHeight="1" x14ac:dyDescent="0.2">
      <c r="A142" s="7" t="s">
        <v>564</v>
      </c>
      <c r="B142" s="11">
        <v>76</v>
      </c>
      <c r="C142" s="18">
        <v>3.6</v>
      </c>
      <c r="D142" s="8">
        <v>0.3</v>
      </c>
      <c r="E142" s="8">
        <v>14.6</v>
      </c>
      <c r="F142" s="8">
        <v>7.1</v>
      </c>
      <c r="G142" s="11">
        <v>119</v>
      </c>
      <c r="H142" s="11">
        <v>84</v>
      </c>
      <c r="I142" s="18">
        <v>3.3</v>
      </c>
      <c r="J142" s="11">
        <v>1</v>
      </c>
      <c r="K142" s="13">
        <v>631</v>
      </c>
      <c r="L142" s="15">
        <v>0.6</v>
      </c>
      <c r="M142" s="14">
        <v>1.4</v>
      </c>
      <c r="N142" s="25"/>
      <c r="O142" s="39">
        <v>4762</v>
      </c>
      <c r="P142" s="25"/>
      <c r="Q142" s="21">
        <v>0.6</v>
      </c>
      <c r="R142" s="21">
        <v>0.6</v>
      </c>
      <c r="S142" s="25"/>
      <c r="T142" s="11">
        <v>6</v>
      </c>
      <c r="U142" s="25"/>
    </row>
    <row r="143" spans="1:21" ht="15.6" customHeight="1" x14ac:dyDescent="0.2">
      <c r="A143" s="7" t="s">
        <v>565</v>
      </c>
      <c r="B143" s="11">
        <v>25</v>
      </c>
      <c r="C143" s="18">
        <v>0.8</v>
      </c>
      <c r="D143" s="8">
        <v>0.1</v>
      </c>
      <c r="E143" s="8">
        <v>5.3</v>
      </c>
      <c r="F143" s="8">
        <v>9.6999999999999993</v>
      </c>
      <c r="G143" s="11">
        <v>3</v>
      </c>
      <c r="H143" s="11">
        <v>5</v>
      </c>
      <c r="I143" s="18">
        <v>0.5</v>
      </c>
      <c r="J143" s="11">
        <v>3</v>
      </c>
      <c r="K143" s="13">
        <v>206</v>
      </c>
      <c r="L143" s="15">
        <v>0.1</v>
      </c>
      <c r="M143" s="14">
        <v>0.4</v>
      </c>
      <c r="N143" s="25"/>
      <c r="O143" s="26">
        <v>10</v>
      </c>
      <c r="P143" s="25"/>
      <c r="Q143" s="21">
        <v>0.2</v>
      </c>
      <c r="R143" s="17">
        <v>7.0000000000000007E-2</v>
      </c>
      <c r="S143" s="27">
        <v>0.5</v>
      </c>
      <c r="T143" s="11">
        <v>0</v>
      </c>
      <c r="U143" s="9">
        <v>28</v>
      </c>
    </row>
    <row r="144" spans="1:21" ht="15.6" customHeight="1" x14ac:dyDescent="0.2">
      <c r="A144" s="7" t="s">
        <v>566</v>
      </c>
      <c r="B144" s="11">
        <v>75</v>
      </c>
      <c r="C144" s="18">
        <v>1.6</v>
      </c>
      <c r="D144" s="8">
        <v>0.6</v>
      </c>
      <c r="E144" s="8">
        <v>15.8</v>
      </c>
      <c r="F144" s="8">
        <v>10</v>
      </c>
      <c r="G144" s="11">
        <v>55</v>
      </c>
      <c r="H144" s="11">
        <v>97</v>
      </c>
      <c r="I144" s="18">
        <v>0.6</v>
      </c>
      <c r="J144" s="11">
        <v>20</v>
      </c>
      <c r="K144" s="13">
        <v>234</v>
      </c>
      <c r="L144" s="15">
        <v>0.4</v>
      </c>
      <c r="M144" s="14">
        <v>0.4</v>
      </c>
      <c r="N144" s="25"/>
      <c r="O144" s="26">
        <v>51</v>
      </c>
      <c r="P144" s="25"/>
      <c r="Q144" s="21">
        <v>0.4</v>
      </c>
      <c r="R144" s="21">
        <v>0.1</v>
      </c>
      <c r="S144" s="27">
        <v>1.3</v>
      </c>
      <c r="T144" s="11">
        <v>38</v>
      </c>
      <c r="U144" s="9">
        <v>95</v>
      </c>
    </row>
    <row r="145" spans="1:21" ht="15.6" customHeight="1" x14ac:dyDescent="0.2">
      <c r="A145" s="7" t="s">
        <v>567</v>
      </c>
      <c r="B145" s="11">
        <v>41</v>
      </c>
      <c r="C145" s="18">
        <v>1.4</v>
      </c>
      <c r="D145" s="8">
        <v>0.3</v>
      </c>
      <c r="E145" s="8">
        <v>8.1</v>
      </c>
      <c r="F145" s="8">
        <v>2.2000000000000002</v>
      </c>
      <c r="G145" s="11">
        <v>80</v>
      </c>
      <c r="H145" s="11">
        <v>20</v>
      </c>
      <c r="I145" s="18">
        <v>1.6</v>
      </c>
      <c r="J145" s="11">
        <v>250</v>
      </c>
      <c r="K145" s="13">
        <v>380</v>
      </c>
      <c r="L145" s="15">
        <v>0.2</v>
      </c>
      <c r="M145" s="14">
        <v>0.4</v>
      </c>
      <c r="N145" s="25"/>
      <c r="O145" s="39">
        <v>1958</v>
      </c>
      <c r="P145" s="25"/>
      <c r="Q145" s="21">
        <v>0.2</v>
      </c>
      <c r="R145" s="21">
        <v>0</v>
      </c>
      <c r="S145" s="18">
        <v>0.1</v>
      </c>
      <c r="T145" s="11">
        <v>7</v>
      </c>
      <c r="U145" s="9">
        <v>100</v>
      </c>
    </row>
    <row r="146" spans="1:21" ht="24" customHeight="1" x14ac:dyDescent="0.2">
      <c r="A146" s="7" t="s">
        <v>568</v>
      </c>
      <c r="B146" s="11">
        <v>28</v>
      </c>
      <c r="C146" s="18">
        <v>2.2999999999999998</v>
      </c>
      <c r="D146" s="8">
        <v>0.3</v>
      </c>
      <c r="E146" s="8">
        <v>4</v>
      </c>
      <c r="F146" s="29">
        <v>2.5</v>
      </c>
      <c r="G146" s="11">
        <v>220</v>
      </c>
      <c r="H146" s="11">
        <v>38</v>
      </c>
      <c r="I146" s="18">
        <v>2.9</v>
      </c>
      <c r="J146" s="31">
        <v>22</v>
      </c>
      <c r="K146" s="45">
        <v>436.5</v>
      </c>
      <c r="L146" s="23">
        <v>0.12</v>
      </c>
      <c r="M146" s="22">
        <v>0.2</v>
      </c>
      <c r="N146" s="25"/>
      <c r="O146" s="40">
        <v>2042</v>
      </c>
      <c r="P146" s="11">
        <v>6460</v>
      </c>
      <c r="Q146" s="21">
        <v>0.09</v>
      </c>
      <c r="R146" s="17">
        <v>0.23</v>
      </c>
      <c r="S146" s="27">
        <v>0.7</v>
      </c>
      <c r="T146" s="32" t="s">
        <v>569</v>
      </c>
      <c r="U146" s="9">
        <v>87</v>
      </c>
    </row>
    <row r="147" spans="1:21" ht="24" customHeight="1" x14ac:dyDescent="0.2">
      <c r="A147" s="19" t="s">
        <v>570</v>
      </c>
      <c r="B147" s="11">
        <v>9</v>
      </c>
      <c r="C147" s="18">
        <v>1</v>
      </c>
      <c r="D147" s="18">
        <v>0.1</v>
      </c>
      <c r="E147" s="18">
        <v>1.7</v>
      </c>
      <c r="F147" s="8">
        <v>0.8</v>
      </c>
      <c r="G147" s="11">
        <v>56</v>
      </c>
      <c r="H147" s="12">
        <v>42</v>
      </c>
      <c r="I147" s="18">
        <v>1.1000000000000001</v>
      </c>
      <c r="J147" s="20">
        <v>5</v>
      </c>
      <c r="K147" s="45">
        <v>193.1</v>
      </c>
      <c r="L147" s="23">
        <v>0.05</v>
      </c>
      <c r="M147" s="29">
        <v>0.1</v>
      </c>
      <c r="N147" s="9">
        <v>0</v>
      </c>
      <c r="O147" s="31">
        <v>862</v>
      </c>
      <c r="P147" s="9">
        <v>832</v>
      </c>
      <c r="Q147" s="21">
        <v>0.05</v>
      </c>
      <c r="R147" s="21">
        <v>0.18</v>
      </c>
      <c r="S147" s="18">
        <v>0.4</v>
      </c>
      <c r="T147" s="9">
        <v>3</v>
      </c>
      <c r="U147" s="9">
        <v>79</v>
      </c>
    </row>
    <row r="148" spans="1:21" ht="15.6" customHeight="1" x14ac:dyDescent="0.2">
      <c r="A148" s="7" t="s">
        <v>571</v>
      </c>
      <c r="B148" s="11">
        <v>30</v>
      </c>
      <c r="C148" s="18">
        <v>1.9</v>
      </c>
      <c r="D148" s="18">
        <v>0.5</v>
      </c>
      <c r="E148" s="18">
        <v>4.4000000000000004</v>
      </c>
      <c r="F148" s="8">
        <v>2.7</v>
      </c>
      <c r="G148" s="11">
        <v>100</v>
      </c>
      <c r="H148" s="12">
        <v>58</v>
      </c>
      <c r="I148" s="18">
        <v>1.6</v>
      </c>
      <c r="J148" s="12">
        <v>27</v>
      </c>
      <c r="K148" s="13">
        <v>217</v>
      </c>
      <c r="L148" s="15">
        <v>0.1</v>
      </c>
      <c r="M148" s="8">
        <v>0.7</v>
      </c>
      <c r="N148" s="25"/>
      <c r="O148" s="39">
        <v>1340</v>
      </c>
      <c r="P148" s="25"/>
      <c r="Q148" s="21">
        <v>0.2</v>
      </c>
      <c r="R148" s="21">
        <v>0.1</v>
      </c>
      <c r="S148" s="18">
        <v>0.6</v>
      </c>
      <c r="T148" s="9">
        <v>33</v>
      </c>
      <c r="U148" s="9">
        <v>85</v>
      </c>
    </row>
    <row r="149" spans="1:21" ht="15.6" customHeight="1" x14ac:dyDescent="0.2">
      <c r="A149" s="7" t="s">
        <v>572</v>
      </c>
      <c r="B149" s="11">
        <v>19</v>
      </c>
      <c r="C149" s="18">
        <v>1.3</v>
      </c>
      <c r="D149" s="18">
        <v>0.2</v>
      </c>
      <c r="E149" s="18">
        <v>2.9</v>
      </c>
      <c r="F149" s="8">
        <v>2.2000000000000002</v>
      </c>
      <c r="G149" s="11">
        <v>92</v>
      </c>
      <c r="H149" s="12">
        <v>45</v>
      </c>
      <c r="I149" s="18">
        <v>1.2</v>
      </c>
      <c r="J149" s="12">
        <v>17</v>
      </c>
      <c r="K149" s="13">
        <v>145</v>
      </c>
      <c r="L149" s="15">
        <v>0.1</v>
      </c>
      <c r="M149" s="8">
        <v>0.4</v>
      </c>
      <c r="N149" s="25"/>
      <c r="O149" s="11">
        <v>815</v>
      </c>
      <c r="P149" s="25"/>
      <c r="Q149" s="21">
        <v>0.2</v>
      </c>
      <c r="R149" s="21">
        <v>0.1</v>
      </c>
      <c r="S149" s="18">
        <v>0.1</v>
      </c>
      <c r="T149" s="9">
        <v>36</v>
      </c>
      <c r="U149" s="9">
        <v>85</v>
      </c>
    </row>
    <row r="150" spans="1:21" ht="15.6" customHeight="1" x14ac:dyDescent="0.2">
      <c r="A150" s="7" t="s">
        <v>573</v>
      </c>
      <c r="B150" s="11">
        <v>18</v>
      </c>
      <c r="C150" s="18">
        <v>1.2</v>
      </c>
      <c r="D150" s="18">
        <v>0.2</v>
      </c>
      <c r="E150" s="18">
        <v>2.9</v>
      </c>
      <c r="F150" s="29">
        <v>1.8</v>
      </c>
      <c r="G150" s="11">
        <v>22</v>
      </c>
      <c r="H150" s="12">
        <v>25</v>
      </c>
      <c r="I150" s="18">
        <v>0.5</v>
      </c>
      <c r="J150" s="20">
        <v>19</v>
      </c>
      <c r="K150" s="45">
        <v>186.4</v>
      </c>
      <c r="L150" s="23">
        <v>0.03</v>
      </c>
      <c r="M150" s="29">
        <v>0.2</v>
      </c>
      <c r="N150" s="25"/>
      <c r="O150" s="40">
        <v>1526</v>
      </c>
      <c r="P150" s="9">
        <v>540</v>
      </c>
      <c r="Q150" s="21">
        <v>0.04</v>
      </c>
      <c r="R150" s="17">
        <v>0.13</v>
      </c>
      <c r="S150" s="27">
        <v>0.4</v>
      </c>
      <c r="T150" s="9">
        <v>8</v>
      </c>
      <c r="U150" s="9">
        <v>69</v>
      </c>
    </row>
    <row r="151" spans="1:21" ht="15.6" customHeight="1" x14ac:dyDescent="0.2">
      <c r="A151" s="7" t="s">
        <v>574</v>
      </c>
      <c r="B151" s="11">
        <v>17</v>
      </c>
      <c r="C151" s="18">
        <v>3.1</v>
      </c>
      <c r="D151" s="18">
        <v>0.2</v>
      </c>
      <c r="E151" s="18">
        <v>2.2000000000000002</v>
      </c>
      <c r="F151" s="8">
        <v>0.7</v>
      </c>
      <c r="G151" s="11">
        <v>95</v>
      </c>
      <c r="H151" s="12">
        <v>152</v>
      </c>
      <c r="I151" s="18">
        <v>2.4</v>
      </c>
      <c r="J151" s="20">
        <v>65</v>
      </c>
      <c r="K151" s="45">
        <v>260.7</v>
      </c>
      <c r="L151" s="23">
        <v>0.11</v>
      </c>
      <c r="M151" s="29">
        <v>0.2</v>
      </c>
      <c r="N151" s="9">
        <v>0</v>
      </c>
      <c r="O151" s="40">
        <v>1230</v>
      </c>
      <c r="P151" s="9">
        <v>3727</v>
      </c>
      <c r="Q151" s="21">
        <v>0.09</v>
      </c>
      <c r="R151" s="17">
        <v>0.14000000000000001</v>
      </c>
      <c r="S151" s="27">
        <v>0.7</v>
      </c>
      <c r="T151" s="9">
        <v>56</v>
      </c>
      <c r="U151" s="9">
        <v>70</v>
      </c>
    </row>
    <row r="152" spans="1:21" ht="15.6" customHeight="1" x14ac:dyDescent="0.2">
      <c r="A152" s="7" t="s">
        <v>575</v>
      </c>
      <c r="B152" s="11">
        <v>23</v>
      </c>
      <c r="C152" s="18">
        <v>1</v>
      </c>
      <c r="D152" s="18">
        <v>0.1</v>
      </c>
      <c r="E152" s="18">
        <v>4.5999999999999996</v>
      </c>
      <c r="F152" s="29">
        <v>2</v>
      </c>
      <c r="G152" s="11">
        <v>50</v>
      </c>
      <c r="H152" s="12">
        <v>40</v>
      </c>
      <c r="I152" s="18">
        <v>1</v>
      </c>
      <c r="J152" s="20">
        <v>64</v>
      </c>
      <c r="K152" s="45">
        <v>258.8</v>
      </c>
      <c r="L152" s="23">
        <v>0.08</v>
      </c>
      <c r="M152" s="29">
        <v>0.4</v>
      </c>
      <c r="N152" s="25"/>
      <c r="O152" s="26">
        <v>63</v>
      </c>
      <c r="P152" s="9">
        <v>130</v>
      </c>
      <c r="Q152" s="21">
        <v>0.03</v>
      </c>
      <c r="R152" s="17">
        <v>7.0000000000000007E-2</v>
      </c>
      <c r="S152" s="27">
        <v>0.4</v>
      </c>
      <c r="T152" s="9">
        <v>11</v>
      </c>
      <c r="U152" s="9">
        <v>63</v>
      </c>
    </row>
    <row r="153" spans="1:21" ht="15.6" customHeight="1" x14ac:dyDescent="0.2">
      <c r="A153" s="7" t="s">
        <v>576</v>
      </c>
      <c r="B153" s="11">
        <v>34</v>
      </c>
      <c r="C153" s="18">
        <v>3.7</v>
      </c>
      <c r="D153" s="18">
        <v>1.2</v>
      </c>
      <c r="E153" s="18">
        <v>4.3</v>
      </c>
      <c r="F153" s="8">
        <v>1.1000000000000001</v>
      </c>
      <c r="G153" s="11">
        <v>166</v>
      </c>
      <c r="H153" s="12">
        <v>74</v>
      </c>
      <c r="I153" s="18">
        <v>0.8</v>
      </c>
      <c r="J153" s="20">
        <v>19</v>
      </c>
      <c r="K153" s="22">
        <v>93.3</v>
      </c>
      <c r="L153" s="23">
        <v>0.16</v>
      </c>
      <c r="M153" s="29">
        <v>0.4</v>
      </c>
      <c r="N153" s="25"/>
      <c r="O153" s="26">
        <v>41</v>
      </c>
      <c r="P153" s="9">
        <v>20</v>
      </c>
      <c r="Q153" s="21">
        <v>0.09</v>
      </c>
      <c r="R153" s="21">
        <v>0.15</v>
      </c>
      <c r="S153" s="18">
        <v>1.1000000000000001</v>
      </c>
      <c r="T153" s="9">
        <v>5</v>
      </c>
      <c r="U153" s="9">
        <v>100</v>
      </c>
    </row>
    <row r="154" spans="1:21" ht="24" customHeight="1" x14ac:dyDescent="0.2">
      <c r="A154" s="19" t="s">
        <v>577</v>
      </c>
      <c r="B154" s="11">
        <v>76</v>
      </c>
      <c r="C154" s="18">
        <v>9</v>
      </c>
      <c r="D154" s="18">
        <v>2.6</v>
      </c>
      <c r="E154" s="18">
        <v>6.4</v>
      </c>
      <c r="F154" s="29">
        <v>0.7</v>
      </c>
      <c r="G154" s="11">
        <v>50</v>
      </c>
      <c r="H154" s="12">
        <v>65</v>
      </c>
      <c r="I154" s="18">
        <v>1</v>
      </c>
      <c r="J154" s="20">
        <v>5</v>
      </c>
      <c r="K154" s="45">
        <v>212.4</v>
      </c>
      <c r="L154" s="23">
        <v>0.26</v>
      </c>
      <c r="M154" s="29">
        <v>0.7</v>
      </c>
      <c r="N154" s="25"/>
      <c r="O154" s="26">
        <v>0</v>
      </c>
      <c r="P154" s="9">
        <v>110</v>
      </c>
      <c r="Q154" s="21">
        <v>0.23</v>
      </c>
      <c r="R154" s="17">
        <v>0.19</v>
      </c>
      <c r="S154" s="27">
        <v>1.2</v>
      </c>
      <c r="T154" s="9">
        <v>15</v>
      </c>
      <c r="U154" s="9">
        <v>100</v>
      </c>
    </row>
    <row r="155" spans="1:21" ht="24" customHeight="1" x14ac:dyDescent="0.2">
      <c r="A155" s="19" t="s">
        <v>578</v>
      </c>
      <c r="B155" s="11">
        <v>40</v>
      </c>
      <c r="C155" s="18">
        <v>5</v>
      </c>
      <c r="D155" s="18">
        <v>0.2</v>
      </c>
      <c r="E155" s="18">
        <v>5.8</v>
      </c>
      <c r="F155" s="29">
        <v>2.6</v>
      </c>
      <c r="G155" s="11">
        <v>57</v>
      </c>
      <c r="H155" s="12">
        <v>88</v>
      </c>
      <c r="I155" s="18">
        <v>1</v>
      </c>
      <c r="J155" s="20">
        <v>2</v>
      </c>
      <c r="K155" s="45">
        <v>226.8</v>
      </c>
      <c r="L155" s="23">
        <v>7.0000000000000007E-2</v>
      </c>
      <c r="M155" s="29">
        <v>0.5</v>
      </c>
      <c r="N155" s="25"/>
      <c r="O155" s="31">
        <v>299</v>
      </c>
      <c r="P155" s="9">
        <v>0</v>
      </c>
      <c r="Q155" s="21">
        <v>7.0000000000000007E-2</v>
      </c>
      <c r="R155" s="17">
        <v>0.08</v>
      </c>
      <c r="S155" s="27">
        <v>0.8</v>
      </c>
      <c r="T155" s="9">
        <v>15</v>
      </c>
      <c r="U155" s="9">
        <v>90</v>
      </c>
    </row>
    <row r="156" spans="1:21" ht="24" customHeight="1" x14ac:dyDescent="0.2">
      <c r="A156" s="19" t="s">
        <v>579</v>
      </c>
      <c r="B156" s="11">
        <v>30</v>
      </c>
      <c r="C156" s="18">
        <v>4.5999999999999996</v>
      </c>
      <c r="D156" s="18">
        <v>0.4</v>
      </c>
      <c r="E156" s="18">
        <v>3</v>
      </c>
      <c r="F156" s="29">
        <v>0.8</v>
      </c>
      <c r="G156" s="11">
        <v>40</v>
      </c>
      <c r="H156" s="12">
        <v>80</v>
      </c>
      <c r="I156" s="18">
        <v>2</v>
      </c>
      <c r="J156" s="20">
        <v>699</v>
      </c>
      <c r="K156" s="25"/>
      <c r="L156" s="23">
        <v>0.2</v>
      </c>
      <c r="M156" s="29">
        <v>1.1000000000000001</v>
      </c>
      <c r="N156" s="25"/>
      <c r="O156" s="26">
        <v>12</v>
      </c>
      <c r="P156" s="9">
        <v>0</v>
      </c>
      <c r="Q156" s="21">
        <v>0.08</v>
      </c>
      <c r="R156" s="17">
        <v>0.2</v>
      </c>
      <c r="S156" s="27">
        <v>1.2</v>
      </c>
      <c r="T156" s="9">
        <v>50</v>
      </c>
      <c r="U156" s="9">
        <v>20</v>
      </c>
    </row>
    <row r="157" spans="1:21" ht="15.6" customHeight="1" x14ac:dyDescent="0.2">
      <c r="A157" s="7" t="s">
        <v>580</v>
      </c>
      <c r="B157" s="11">
        <v>34</v>
      </c>
      <c r="C157" s="18">
        <v>2</v>
      </c>
      <c r="D157" s="18">
        <v>0.1</v>
      </c>
      <c r="E157" s="18">
        <v>7.9</v>
      </c>
      <c r="F157" s="29">
        <v>4.9000000000000004</v>
      </c>
      <c r="G157" s="11">
        <v>50</v>
      </c>
      <c r="H157" s="12">
        <v>30</v>
      </c>
      <c r="I157" s="18">
        <v>2</v>
      </c>
      <c r="J157" s="20">
        <v>3</v>
      </c>
      <c r="K157" s="45">
        <v>333.3</v>
      </c>
      <c r="L157" s="23">
        <v>0.12</v>
      </c>
      <c r="M157" s="29">
        <v>0.2</v>
      </c>
      <c r="N157" s="25"/>
      <c r="O157" s="26">
        <v>23</v>
      </c>
      <c r="P157" s="9">
        <v>750</v>
      </c>
      <c r="Q157" s="21">
        <v>0.08</v>
      </c>
      <c r="R157" s="17">
        <v>0.05</v>
      </c>
      <c r="S157" s="27">
        <v>0.9</v>
      </c>
      <c r="T157" s="9">
        <v>8</v>
      </c>
      <c r="U157" s="9">
        <v>95</v>
      </c>
    </row>
    <row r="158" spans="1:21" ht="24" customHeight="1" x14ac:dyDescent="0.2">
      <c r="A158" s="7" t="s">
        <v>581</v>
      </c>
      <c r="B158" s="11">
        <v>302</v>
      </c>
      <c r="C158" s="18">
        <v>8.3000000000000007</v>
      </c>
      <c r="D158" s="18">
        <v>1.7</v>
      </c>
      <c r="E158" s="18">
        <v>72.599999999999994</v>
      </c>
      <c r="F158" s="29">
        <v>21.2</v>
      </c>
      <c r="G158" s="11">
        <v>370</v>
      </c>
      <c r="H158" s="12">
        <v>180</v>
      </c>
      <c r="I158" s="18">
        <v>22.2</v>
      </c>
      <c r="J158" s="20">
        <v>9</v>
      </c>
      <c r="K158" s="14">
        <v>0</v>
      </c>
      <c r="L158" s="46" t="s">
        <v>582</v>
      </c>
      <c r="M158" s="29">
        <v>1</v>
      </c>
      <c r="N158" s="25"/>
      <c r="O158" s="31">
        <v>187</v>
      </c>
      <c r="P158" s="9">
        <v>750</v>
      </c>
      <c r="Q158" s="21">
        <v>0.4</v>
      </c>
      <c r="R158" s="17">
        <v>0.17</v>
      </c>
      <c r="S158" s="27">
        <v>5.0999999999999996</v>
      </c>
      <c r="T158" s="9">
        <v>0</v>
      </c>
      <c r="U158" s="9">
        <v>100</v>
      </c>
    </row>
    <row r="159" spans="1:21" ht="15.6" customHeight="1" x14ac:dyDescent="0.2">
      <c r="A159" s="7" t="s">
        <v>583</v>
      </c>
      <c r="B159" s="11">
        <v>28</v>
      </c>
      <c r="C159" s="18">
        <v>1.1000000000000001</v>
      </c>
      <c r="D159" s="18">
        <v>0.2</v>
      </c>
      <c r="E159" s="18">
        <v>5.5</v>
      </c>
      <c r="F159" s="29">
        <v>2.1</v>
      </c>
      <c r="G159" s="11">
        <v>15</v>
      </c>
      <c r="H159" s="12">
        <v>37</v>
      </c>
      <c r="I159" s="18">
        <v>0.4</v>
      </c>
      <c r="J159" s="20">
        <v>9</v>
      </c>
      <c r="K159" s="45">
        <v>187</v>
      </c>
      <c r="L159" s="23">
        <v>0.1</v>
      </c>
      <c r="M159" s="29">
        <v>0.1</v>
      </c>
      <c r="N159" s="25"/>
      <c r="O159" s="26">
        <v>46</v>
      </c>
      <c r="P159" s="9">
        <v>30</v>
      </c>
      <c r="Q159" s="21">
        <v>0.04</v>
      </c>
      <c r="R159" s="17">
        <v>0.03</v>
      </c>
      <c r="S159" s="27">
        <v>0.5</v>
      </c>
      <c r="T159" s="9">
        <v>5</v>
      </c>
      <c r="U159" s="9">
        <v>100</v>
      </c>
    </row>
    <row r="160" spans="1:21" ht="15.6" customHeight="1" x14ac:dyDescent="0.2">
      <c r="A160" s="7" t="s">
        <v>584</v>
      </c>
      <c r="B160" s="11">
        <v>37</v>
      </c>
      <c r="C160" s="18">
        <v>2</v>
      </c>
      <c r="D160" s="18">
        <v>0.4</v>
      </c>
      <c r="E160" s="18">
        <v>6.3</v>
      </c>
      <c r="F160" s="8">
        <v>3.2</v>
      </c>
      <c r="G160" s="11">
        <v>13</v>
      </c>
      <c r="H160" s="12">
        <v>59</v>
      </c>
      <c r="I160" s="18">
        <v>1.5</v>
      </c>
      <c r="J160" s="12">
        <v>3</v>
      </c>
      <c r="K160" s="13">
        <v>155</v>
      </c>
      <c r="L160" s="15">
        <v>0.3</v>
      </c>
      <c r="M160" s="8">
        <v>0.3</v>
      </c>
      <c r="N160" s="25"/>
      <c r="O160" s="9">
        <v>97</v>
      </c>
      <c r="P160" s="25"/>
      <c r="Q160" s="21">
        <v>0.2</v>
      </c>
      <c r="R160" s="21">
        <v>0.1</v>
      </c>
      <c r="S160" s="27">
        <v>0.8</v>
      </c>
      <c r="T160" s="9">
        <v>4</v>
      </c>
      <c r="U160" s="25"/>
    </row>
    <row r="161" spans="1:21" ht="15.6" customHeight="1" x14ac:dyDescent="0.2">
      <c r="A161" s="7" t="s">
        <v>585</v>
      </c>
      <c r="B161" s="11">
        <v>52</v>
      </c>
      <c r="C161" s="18">
        <v>2.1</v>
      </c>
      <c r="D161" s="18">
        <v>1.1000000000000001</v>
      </c>
      <c r="E161" s="18">
        <v>8.6</v>
      </c>
      <c r="F161" s="8">
        <v>1.4</v>
      </c>
      <c r="G161" s="11">
        <v>16</v>
      </c>
      <c r="H161" s="12">
        <v>40</v>
      </c>
      <c r="I161" s="18">
        <v>1.1000000000000001</v>
      </c>
      <c r="J161" s="25"/>
      <c r="K161" s="25"/>
      <c r="L161" s="25"/>
      <c r="M161" s="25"/>
      <c r="N161" s="9">
        <v>0</v>
      </c>
      <c r="O161" s="25"/>
      <c r="P161" s="9">
        <v>8048</v>
      </c>
      <c r="Q161" s="21">
        <v>0.42</v>
      </c>
      <c r="R161" s="21">
        <v>0.06</v>
      </c>
      <c r="S161" s="18">
        <v>0</v>
      </c>
      <c r="T161" s="9">
        <v>12</v>
      </c>
      <c r="U161" s="9">
        <v>100</v>
      </c>
    </row>
    <row r="162" spans="1:21" ht="24" customHeight="1" x14ac:dyDescent="0.2">
      <c r="A162" s="19" t="s">
        <v>586</v>
      </c>
      <c r="B162" s="11">
        <v>52</v>
      </c>
      <c r="C162" s="18">
        <v>1.1000000000000001</v>
      </c>
      <c r="D162" s="18">
        <v>0.4</v>
      </c>
      <c r="E162" s="18">
        <v>11.2</v>
      </c>
      <c r="F162" s="8">
        <v>3.2</v>
      </c>
      <c r="G162" s="11">
        <v>19</v>
      </c>
      <c r="H162" s="12">
        <v>39</v>
      </c>
      <c r="I162" s="18">
        <v>1.1000000000000001</v>
      </c>
      <c r="J162" s="20">
        <v>14</v>
      </c>
      <c r="K162" s="25"/>
      <c r="L162" s="23">
        <v>0.16</v>
      </c>
      <c r="M162" s="29">
        <v>1</v>
      </c>
      <c r="N162" s="9">
        <v>0</v>
      </c>
      <c r="O162" s="26">
        <v>85</v>
      </c>
      <c r="P162" s="9">
        <v>600</v>
      </c>
      <c r="Q162" s="21">
        <v>0.23</v>
      </c>
      <c r="R162" s="21">
        <v>0.04</v>
      </c>
      <c r="S162" s="18">
        <v>0</v>
      </c>
      <c r="T162" s="9">
        <v>6</v>
      </c>
      <c r="U162" s="9">
        <v>100</v>
      </c>
    </row>
    <row r="163" spans="1:21" ht="15.6" customHeight="1" x14ac:dyDescent="0.2">
      <c r="A163" s="7" t="s">
        <v>587</v>
      </c>
      <c r="B163" s="11">
        <v>45</v>
      </c>
      <c r="C163" s="18">
        <v>1.9</v>
      </c>
      <c r="D163" s="18">
        <v>0.8</v>
      </c>
      <c r="E163" s="18">
        <v>7.5</v>
      </c>
      <c r="F163" s="8">
        <v>5.0999999999999996</v>
      </c>
      <c r="G163" s="11">
        <v>19</v>
      </c>
      <c r="H163" s="12">
        <v>268</v>
      </c>
      <c r="I163" s="18">
        <v>1</v>
      </c>
      <c r="J163" s="12">
        <v>167</v>
      </c>
      <c r="K163" s="13">
        <v>142</v>
      </c>
      <c r="L163" s="15">
        <v>0.6</v>
      </c>
      <c r="M163" s="8">
        <v>0.2</v>
      </c>
      <c r="N163" s="25"/>
      <c r="O163" s="11">
        <v>552</v>
      </c>
      <c r="P163" s="25"/>
      <c r="Q163" s="21">
        <v>0.2</v>
      </c>
      <c r="R163" s="21">
        <v>0.4</v>
      </c>
      <c r="S163" s="25"/>
      <c r="T163" s="9">
        <v>4</v>
      </c>
      <c r="U163" s="25"/>
    </row>
    <row r="164" spans="1:21" ht="15.6" customHeight="1" x14ac:dyDescent="0.2">
      <c r="A164" s="7" t="s">
        <v>588</v>
      </c>
      <c r="B164" s="11">
        <v>25</v>
      </c>
      <c r="C164" s="18">
        <v>2.1</v>
      </c>
      <c r="D164" s="18">
        <v>0.1</v>
      </c>
      <c r="E164" s="18">
        <v>5.3</v>
      </c>
      <c r="F164" s="8">
        <v>0.5</v>
      </c>
      <c r="G164" s="11">
        <v>38</v>
      </c>
      <c r="H164" s="12">
        <v>24</v>
      </c>
      <c r="I164" s="18">
        <v>0.7</v>
      </c>
      <c r="J164" s="20">
        <v>9</v>
      </c>
      <c r="K164" s="22">
        <v>53.7</v>
      </c>
      <c r="L164" s="23">
        <v>0.09</v>
      </c>
      <c r="M164" s="29">
        <v>0.2</v>
      </c>
      <c r="N164" s="9">
        <v>0</v>
      </c>
      <c r="O164" s="26">
        <v>83</v>
      </c>
      <c r="P164" s="9">
        <v>24</v>
      </c>
      <c r="Q164" s="21">
        <v>0.15</v>
      </c>
      <c r="R164" s="17">
        <v>0.06</v>
      </c>
      <c r="S164" s="27">
        <v>0.7</v>
      </c>
      <c r="T164" s="9">
        <v>8</v>
      </c>
      <c r="U164" s="9">
        <v>100</v>
      </c>
    </row>
    <row r="165" spans="1:21" ht="15.6" customHeight="1" x14ac:dyDescent="0.2">
      <c r="A165" s="7" t="s">
        <v>589</v>
      </c>
      <c r="B165" s="11">
        <v>20</v>
      </c>
      <c r="C165" s="18">
        <v>1</v>
      </c>
      <c r="D165" s="18">
        <v>0.2</v>
      </c>
      <c r="E165" s="18">
        <v>3.5</v>
      </c>
      <c r="F165" s="29">
        <v>0.4</v>
      </c>
      <c r="G165" s="11">
        <v>7</v>
      </c>
      <c r="H165" s="12">
        <v>15</v>
      </c>
      <c r="I165" s="18">
        <v>0.4</v>
      </c>
      <c r="J165" s="20">
        <v>10</v>
      </c>
      <c r="K165" s="45">
        <v>225.2</v>
      </c>
      <c r="L165" s="23">
        <v>0.06</v>
      </c>
      <c r="M165" s="29">
        <v>0.1</v>
      </c>
      <c r="N165" s="25"/>
      <c r="O165" s="31">
        <v>266</v>
      </c>
      <c r="P165" s="9">
        <v>600</v>
      </c>
      <c r="Q165" s="21">
        <v>0.05</v>
      </c>
      <c r="R165" s="17">
        <v>0.03</v>
      </c>
      <c r="S165" s="27">
        <v>0.7</v>
      </c>
      <c r="T165" s="9">
        <v>10</v>
      </c>
      <c r="U165" s="9">
        <v>100</v>
      </c>
    </row>
    <row r="166" spans="1:21" ht="15.6" customHeight="1" x14ac:dyDescent="0.2">
      <c r="A166" s="7" t="s">
        <v>590</v>
      </c>
      <c r="B166" s="11">
        <v>24</v>
      </c>
      <c r="C166" s="18">
        <v>1.3</v>
      </c>
      <c r="D166" s="18">
        <v>0.5</v>
      </c>
      <c r="E166" s="18">
        <v>4.7</v>
      </c>
      <c r="F166" s="8">
        <v>1.5</v>
      </c>
      <c r="G166" s="11">
        <v>8</v>
      </c>
      <c r="H166" s="12">
        <v>77</v>
      </c>
      <c r="I166" s="18">
        <v>0.6</v>
      </c>
      <c r="J166" s="20">
        <v>10</v>
      </c>
      <c r="K166" s="45">
        <v>164.9</v>
      </c>
      <c r="L166" s="23">
        <v>0.14000000000000001</v>
      </c>
      <c r="M166" s="29">
        <v>0.2</v>
      </c>
      <c r="N166" s="25"/>
      <c r="O166" s="31">
        <v>575</v>
      </c>
      <c r="P166" s="9">
        <v>2083</v>
      </c>
      <c r="Q166" s="21">
        <v>0.06</v>
      </c>
      <c r="R166" s="17">
        <v>7.0000000000000007E-2</v>
      </c>
      <c r="S166" s="27">
        <v>0.4</v>
      </c>
      <c r="T166" s="9">
        <v>34</v>
      </c>
      <c r="U166" s="9">
        <v>100</v>
      </c>
    </row>
    <row r="167" spans="1:21" ht="15.6" customHeight="1" x14ac:dyDescent="0.2">
      <c r="A167" s="7" t="s">
        <v>591</v>
      </c>
      <c r="B167" s="11">
        <v>24</v>
      </c>
      <c r="C167" s="18">
        <v>2</v>
      </c>
      <c r="D167" s="18">
        <v>0.7</v>
      </c>
      <c r="E167" s="18">
        <v>3.3</v>
      </c>
      <c r="F167" s="29">
        <v>1.8</v>
      </c>
      <c r="G167" s="11">
        <v>5</v>
      </c>
      <c r="H167" s="12">
        <v>27</v>
      </c>
      <c r="I167" s="18">
        <v>0.5</v>
      </c>
      <c r="J167" s="20">
        <v>10</v>
      </c>
      <c r="K167" s="45">
        <v>210</v>
      </c>
      <c r="L167" s="23">
        <v>7.0000000000000007E-2</v>
      </c>
      <c r="M167" s="29">
        <v>0.2</v>
      </c>
      <c r="N167" s="25"/>
      <c r="O167" s="31">
        <v>384</v>
      </c>
      <c r="P167" s="9">
        <v>320</v>
      </c>
      <c r="Q167" s="21">
        <v>7.0000000000000007E-2</v>
      </c>
      <c r="R167" s="17">
        <v>0.04</v>
      </c>
      <c r="S167" s="27">
        <v>0.7</v>
      </c>
      <c r="T167" s="9">
        <v>30</v>
      </c>
      <c r="U167" s="9">
        <v>95</v>
      </c>
    </row>
    <row r="168" spans="1:21" ht="24" customHeight="1" x14ac:dyDescent="0.2">
      <c r="A168" s="19" t="s">
        <v>592</v>
      </c>
      <c r="B168" s="11">
        <v>82</v>
      </c>
      <c r="C168" s="18">
        <v>5.8</v>
      </c>
      <c r="D168" s="18">
        <v>1.3</v>
      </c>
      <c r="E168" s="18">
        <v>11.7</v>
      </c>
      <c r="F168" s="8">
        <v>4.8</v>
      </c>
      <c r="G168" s="11">
        <v>70</v>
      </c>
      <c r="H168" s="12">
        <v>266</v>
      </c>
      <c r="I168" s="18">
        <v>2.4</v>
      </c>
      <c r="J168" s="25"/>
      <c r="K168" s="25"/>
      <c r="L168" s="25"/>
      <c r="M168" s="25"/>
      <c r="N168" s="25"/>
      <c r="O168" s="25"/>
      <c r="P168" s="9">
        <v>58</v>
      </c>
      <c r="Q168" s="21">
        <v>0.11</v>
      </c>
      <c r="R168" s="17">
        <v>0.15</v>
      </c>
      <c r="S168" s="25"/>
      <c r="T168" s="9">
        <v>3</v>
      </c>
      <c r="U168" s="9">
        <v>89</v>
      </c>
    </row>
    <row r="169" spans="1:21" ht="15.6" customHeight="1" x14ac:dyDescent="0.2">
      <c r="A169" s="7" t="s">
        <v>593</v>
      </c>
      <c r="B169" s="11">
        <v>39</v>
      </c>
      <c r="C169" s="18">
        <v>2</v>
      </c>
      <c r="D169" s="18">
        <v>0.2</v>
      </c>
      <c r="E169" s="18">
        <v>7.2</v>
      </c>
      <c r="F169" s="8">
        <v>2.5</v>
      </c>
      <c r="G169" s="11">
        <v>57</v>
      </c>
      <c r="H169" s="12">
        <v>49</v>
      </c>
      <c r="I169" s="25"/>
      <c r="J169" s="12">
        <v>4</v>
      </c>
      <c r="K169" s="13">
        <v>447</v>
      </c>
      <c r="L169" s="15">
        <v>0.2</v>
      </c>
      <c r="M169" s="8">
        <v>1.4</v>
      </c>
      <c r="N169" s="25"/>
      <c r="O169" s="9">
        <v>16</v>
      </c>
      <c r="P169" s="25"/>
      <c r="Q169" s="21">
        <v>0.1</v>
      </c>
      <c r="R169" s="21">
        <v>0.1</v>
      </c>
      <c r="S169" s="25"/>
      <c r="T169" s="9">
        <v>8</v>
      </c>
      <c r="U169" s="25"/>
    </row>
    <row r="170" spans="1:21" ht="15.6" customHeight="1" x14ac:dyDescent="0.2">
      <c r="A170" s="7" t="s">
        <v>594</v>
      </c>
      <c r="B170" s="11">
        <v>34</v>
      </c>
      <c r="C170" s="18">
        <v>2.4</v>
      </c>
      <c r="D170" s="18">
        <v>0.3</v>
      </c>
      <c r="E170" s="18">
        <v>5.5</v>
      </c>
      <c r="F170" s="8">
        <v>2.2000000000000002</v>
      </c>
      <c r="G170" s="11">
        <v>89</v>
      </c>
      <c r="H170" s="12">
        <v>79</v>
      </c>
      <c r="I170" s="18">
        <v>1.3</v>
      </c>
      <c r="J170" s="12">
        <v>8</v>
      </c>
      <c r="K170" s="13">
        <v>552</v>
      </c>
      <c r="L170" s="15">
        <v>0.2</v>
      </c>
      <c r="M170" s="8">
        <v>1.9</v>
      </c>
      <c r="N170" s="25"/>
      <c r="O170" s="9">
        <v>14</v>
      </c>
      <c r="P170" s="25"/>
      <c r="Q170" s="21">
        <v>0.2</v>
      </c>
      <c r="R170" s="25"/>
      <c r="S170" s="25"/>
      <c r="T170" s="9">
        <v>9</v>
      </c>
      <c r="U170" s="25"/>
    </row>
    <row r="171" spans="1:21" ht="15.6" customHeight="1" x14ac:dyDescent="0.2">
      <c r="A171" s="7" t="s">
        <v>595</v>
      </c>
      <c r="B171" s="11">
        <v>36</v>
      </c>
      <c r="C171" s="18">
        <v>1</v>
      </c>
      <c r="D171" s="18">
        <v>0.6</v>
      </c>
      <c r="E171" s="8">
        <v>7.9</v>
      </c>
      <c r="F171" s="18">
        <v>1</v>
      </c>
      <c r="G171" s="9">
        <v>45</v>
      </c>
      <c r="H171" s="9">
        <v>74</v>
      </c>
      <c r="I171" s="8">
        <v>1</v>
      </c>
      <c r="J171" s="9">
        <v>70</v>
      </c>
      <c r="K171" s="8">
        <v>245</v>
      </c>
      <c r="L171" s="17">
        <v>0.06</v>
      </c>
      <c r="M171" s="27">
        <v>0.3</v>
      </c>
      <c r="N171" s="25"/>
      <c r="O171" s="26">
        <v>3784</v>
      </c>
      <c r="P171" s="9">
        <v>7125</v>
      </c>
      <c r="Q171" s="15">
        <v>0.04</v>
      </c>
      <c r="R171" s="15">
        <v>0.04</v>
      </c>
      <c r="S171" s="8">
        <v>1</v>
      </c>
      <c r="T171" s="12">
        <v>18</v>
      </c>
      <c r="U171" s="11">
        <v>80</v>
      </c>
    </row>
    <row r="172" spans="1:21" ht="15.6" customHeight="1" x14ac:dyDescent="0.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30"/>
    </row>
    <row r="173" spans="1:21" ht="15.6" customHeight="1" x14ac:dyDescent="0.2">
      <c r="A173" s="7" t="s">
        <v>596</v>
      </c>
      <c r="B173" s="11">
        <v>30</v>
      </c>
      <c r="C173" s="18">
        <v>1.3</v>
      </c>
      <c r="D173" s="18">
        <v>0.7</v>
      </c>
      <c r="E173" s="8">
        <v>5.8</v>
      </c>
      <c r="F173" s="18">
        <v>1.2</v>
      </c>
      <c r="G173" s="9">
        <v>239</v>
      </c>
      <c r="H173" s="9">
        <v>35</v>
      </c>
      <c r="I173" s="8">
        <v>5.7</v>
      </c>
      <c r="J173" s="26">
        <v>15</v>
      </c>
      <c r="K173" s="29">
        <v>431</v>
      </c>
      <c r="L173" s="17">
        <v>0.1</v>
      </c>
      <c r="M173" s="27">
        <v>0.3</v>
      </c>
      <c r="N173" s="9">
        <v>0</v>
      </c>
      <c r="O173" s="26">
        <v>2699</v>
      </c>
      <c r="P173" s="9">
        <v>3750</v>
      </c>
      <c r="Q173" s="15">
        <v>0.02</v>
      </c>
      <c r="R173" s="23">
        <v>0.1</v>
      </c>
      <c r="S173" s="29">
        <v>0.9</v>
      </c>
      <c r="T173" s="12">
        <v>32</v>
      </c>
      <c r="U173" s="11">
        <v>100</v>
      </c>
    </row>
    <row r="174" spans="1:21" ht="15.6" customHeight="1" x14ac:dyDescent="0.2">
      <c r="A174" s="7" t="s">
        <v>597</v>
      </c>
      <c r="B174" s="11">
        <v>23</v>
      </c>
      <c r="C174" s="18">
        <v>1.2</v>
      </c>
      <c r="D174" s="18">
        <v>0.6</v>
      </c>
      <c r="E174" s="8">
        <v>3.7</v>
      </c>
      <c r="F174" s="18">
        <v>1.1000000000000001</v>
      </c>
      <c r="G174" s="9">
        <v>150</v>
      </c>
      <c r="H174" s="9">
        <v>35</v>
      </c>
      <c r="I174" s="8">
        <v>0.5</v>
      </c>
      <c r="J174" s="26">
        <v>16</v>
      </c>
      <c r="K174" s="29">
        <v>308.39999999999998</v>
      </c>
      <c r="L174" s="17">
        <v>0.2</v>
      </c>
      <c r="M174" s="27">
        <v>0.3</v>
      </c>
      <c r="N174" s="9">
        <v>0</v>
      </c>
      <c r="O174" s="26">
        <v>3282</v>
      </c>
      <c r="P174" s="9">
        <v>2864</v>
      </c>
      <c r="Q174" s="15">
        <v>0.02</v>
      </c>
      <c r="R174" s="23">
        <v>0.1</v>
      </c>
      <c r="S174" s="29">
        <v>0.9</v>
      </c>
      <c r="T174" s="12">
        <v>19</v>
      </c>
      <c r="U174" s="11">
        <v>100</v>
      </c>
    </row>
    <row r="175" spans="1:21" ht="15.75" customHeight="1" x14ac:dyDescent="0.2">
      <c r="A175" s="7" t="s">
        <v>598</v>
      </c>
      <c r="B175" s="11">
        <v>30</v>
      </c>
      <c r="C175" s="18">
        <v>2.2000000000000002</v>
      </c>
      <c r="D175" s="18">
        <v>0.2</v>
      </c>
      <c r="E175" s="8">
        <v>6.4</v>
      </c>
      <c r="F175" s="18">
        <v>1.5</v>
      </c>
      <c r="G175" s="9">
        <v>107</v>
      </c>
      <c r="H175" s="9">
        <v>47</v>
      </c>
      <c r="I175" s="8">
        <v>0.5</v>
      </c>
      <c r="J175" s="26">
        <v>7</v>
      </c>
      <c r="K175" s="29">
        <v>138.9</v>
      </c>
      <c r="L175" s="17">
        <v>0.1</v>
      </c>
      <c r="M175" s="27">
        <v>0.3</v>
      </c>
      <c r="N175" s="25"/>
      <c r="O175" s="26">
        <v>1</v>
      </c>
      <c r="P175" s="9">
        <v>402</v>
      </c>
      <c r="Q175" s="15">
        <v>0.01</v>
      </c>
      <c r="R175" s="23">
        <v>0.28999999999999998</v>
      </c>
      <c r="S175" s="29">
        <v>2</v>
      </c>
      <c r="T175" s="12">
        <v>8</v>
      </c>
      <c r="U175" s="11">
        <v>100</v>
      </c>
    </row>
    <row r="176" spans="1:21" ht="24" customHeight="1" x14ac:dyDescent="0.2">
      <c r="A176" s="19" t="s">
        <v>599</v>
      </c>
      <c r="B176" s="11">
        <v>40</v>
      </c>
      <c r="C176" s="18">
        <v>3.7</v>
      </c>
      <c r="D176" s="18">
        <v>0.3</v>
      </c>
      <c r="E176" s="8">
        <v>8</v>
      </c>
      <c r="F176" s="18">
        <v>1.8</v>
      </c>
      <c r="G176" s="9">
        <v>111</v>
      </c>
      <c r="H176" s="9">
        <v>66</v>
      </c>
      <c r="I176" s="8">
        <v>3.7</v>
      </c>
      <c r="J176" s="26">
        <v>6</v>
      </c>
      <c r="K176" s="29">
        <v>419.5</v>
      </c>
      <c r="L176" s="17">
        <v>0.2</v>
      </c>
      <c r="M176" s="27">
        <v>0.3</v>
      </c>
      <c r="N176" s="9">
        <v>0</v>
      </c>
      <c r="O176" s="26">
        <v>2645</v>
      </c>
      <c r="P176" s="9">
        <v>5781</v>
      </c>
      <c r="Q176" s="15">
        <v>0.15</v>
      </c>
      <c r="R176" s="23">
        <v>0.2</v>
      </c>
      <c r="S176" s="29">
        <v>0.9</v>
      </c>
      <c r="T176" s="12">
        <v>11</v>
      </c>
      <c r="U176" s="11">
        <v>100</v>
      </c>
    </row>
    <row r="177" spans="1:21" ht="15.6" customHeight="1" x14ac:dyDescent="0.2">
      <c r="A177" s="7" t="s">
        <v>600</v>
      </c>
      <c r="B177" s="11">
        <v>53</v>
      </c>
      <c r="C177" s="18">
        <v>5.3</v>
      </c>
      <c r="D177" s="18">
        <v>0.9</v>
      </c>
      <c r="E177" s="8">
        <v>9.1</v>
      </c>
      <c r="F177" s="18">
        <v>1.2</v>
      </c>
      <c r="G177" s="9">
        <v>185</v>
      </c>
      <c r="H177" s="9">
        <v>102</v>
      </c>
      <c r="I177" s="8">
        <v>3.1</v>
      </c>
      <c r="J177" s="26">
        <v>16</v>
      </c>
      <c r="K177" s="29">
        <v>291.3</v>
      </c>
      <c r="L177" s="17">
        <v>0.3</v>
      </c>
      <c r="M177" s="27">
        <v>1.3</v>
      </c>
      <c r="N177" s="9">
        <v>0</v>
      </c>
      <c r="O177" s="52">
        <v>11131</v>
      </c>
      <c r="P177" s="9">
        <v>9000</v>
      </c>
      <c r="Q177" s="15">
        <v>0</v>
      </c>
      <c r="R177" s="23">
        <v>0.3</v>
      </c>
      <c r="S177" s="29">
        <v>2.2000000000000002</v>
      </c>
      <c r="T177" s="12">
        <v>66</v>
      </c>
      <c r="U177" s="11">
        <v>100</v>
      </c>
    </row>
    <row r="178" spans="1:21" ht="15.6" customHeight="1" x14ac:dyDescent="0.2">
      <c r="A178" s="7" t="s">
        <v>601</v>
      </c>
      <c r="B178" s="11">
        <v>61</v>
      </c>
      <c r="C178" s="18">
        <v>6.1</v>
      </c>
      <c r="D178" s="18">
        <v>0.9</v>
      </c>
      <c r="E178" s="8">
        <v>10</v>
      </c>
      <c r="F178" s="18">
        <v>0.9</v>
      </c>
      <c r="G178" s="9">
        <v>255</v>
      </c>
      <c r="H178" s="9">
        <v>36</v>
      </c>
      <c r="I178" s="8">
        <v>2.1</v>
      </c>
      <c r="J178" s="26">
        <v>45</v>
      </c>
      <c r="K178" s="29">
        <v>181.2</v>
      </c>
      <c r="L178" s="17">
        <v>0.1</v>
      </c>
      <c r="M178" s="27">
        <v>0.6</v>
      </c>
      <c r="N178" s="25"/>
      <c r="O178" s="26">
        <v>3972</v>
      </c>
      <c r="P178" s="9">
        <v>6071</v>
      </c>
      <c r="Q178" s="15">
        <v>0.1</v>
      </c>
      <c r="R178" s="23">
        <v>0.1</v>
      </c>
      <c r="S178" s="29">
        <v>4</v>
      </c>
      <c r="T178" s="12">
        <v>13</v>
      </c>
      <c r="U178" s="11">
        <v>100</v>
      </c>
    </row>
    <row r="179" spans="1:21" ht="24" customHeight="1" x14ac:dyDescent="0.2">
      <c r="A179" s="19" t="s">
        <v>602</v>
      </c>
      <c r="B179" s="11">
        <v>63</v>
      </c>
      <c r="C179" s="18">
        <v>3.8</v>
      </c>
      <c r="D179" s="18">
        <v>1.5</v>
      </c>
      <c r="E179" s="8">
        <v>11.5</v>
      </c>
      <c r="F179" s="18">
        <v>2.4</v>
      </c>
      <c r="G179" s="9">
        <v>300</v>
      </c>
      <c r="H179" s="9">
        <v>43</v>
      </c>
      <c r="I179" s="8">
        <v>6</v>
      </c>
      <c r="J179" s="25"/>
      <c r="K179" s="25"/>
      <c r="L179" s="25"/>
      <c r="M179" s="25"/>
      <c r="N179" s="25"/>
      <c r="O179" s="26">
        <v>2</v>
      </c>
      <c r="P179" s="9">
        <v>4900</v>
      </c>
      <c r="Q179" s="15">
        <v>0.08</v>
      </c>
      <c r="R179" s="23">
        <v>0.1</v>
      </c>
      <c r="S179" s="29">
        <v>5.2</v>
      </c>
      <c r="T179" s="12">
        <v>11</v>
      </c>
      <c r="U179" s="11">
        <v>100</v>
      </c>
    </row>
    <row r="180" spans="1:21" ht="15.6" customHeight="1" x14ac:dyDescent="0.2">
      <c r="A180" s="7" t="s">
        <v>603</v>
      </c>
      <c r="B180" s="11">
        <v>31</v>
      </c>
      <c r="C180" s="18">
        <v>3.7</v>
      </c>
      <c r="D180" s="18">
        <v>0.6</v>
      </c>
      <c r="E180" s="8">
        <v>4.8</v>
      </c>
      <c r="F180" s="18">
        <v>1.6</v>
      </c>
      <c r="G180" s="9">
        <v>160</v>
      </c>
      <c r="H180" s="9">
        <v>50</v>
      </c>
      <c r="I180" s="8">
        <v>2.6</v>
      </c>
      <c r="J180" s="26">
        <v>13</v>
      </c>
      <c r="K180" s="29">
        <v>14</v>
      </c>
      <c r="L180" s="17">
        <v>0.1</v>
      </c>
      <c r="M180" s="27">
        <v>2</v>
      </c>
      <c r="N180" s="25"/>
      <c r="O180" s="26">
        <v>3897</v>
      </c>
      <c r="P180" s="9">
        <v>4150</v>
      </c>
      <c r="Q180" s="15">
        <v>0.02</v>
      </c>
      <c r="R180" s="23">
        <v>0.1</v>
      </c>
      <c r="S180" s="29">
        <v>1.7</v>
      </c>
      <c r="T180" s="12">
        <v>34</v>
      </c>
      <c r="U180" s="11">
        <v>100</v>
      </c>
    </row>
    <row r="181" spans="1:21" ht="15.6" customHeight="1" x14ac:dyDescent="0.2">
      <c r="A181" s="7" t="s">
        <v>604</v>
      </c>
      <c r="B181" s="11">
        <v>27</v>
      </c>
      <c r="C181" s="18">
        <v>1.3</v>
      </c>
      <c r="D181" s="18">
        <v>0.2</v>
      </c>
      <c r="E181" s="8">
        <v>5.9</v>
      </c>
      <c r="F181" s="18">
        <v>1.6</v>
      </c>
      <c r="G181" s="9">
        <v>119</v>
      </c>
      <c r="H181" s="9">
        <v>41</v>
      </c>
      <c r="I181" s="8">
        <v>1.4</v>
      </c>
      <c r="J181" s="26">
        <v>3</v>
      </c>
      <c r="K181" s="29">
        <v>519.4</v>
      </c>
      <c r="L181" s="17">
        <v>0.5</v>
      </c>
      <c r="M181" s="27">
        <v>0.5</v>
      </c>
      <c r="N181" s="9">
        <v>0</v>
      </c>
      <c r="O181" s="26">
        <v>4641</v>
      </c>
      <c r="P181" s="9">
        <v>2682</v>
      </c>
      <c r="Q181" s="15">
        <v>0</v>
      </c>
      <c r="R181" s="23">
        <v>0.6</v>
      </c>
      <c r="S181" s="29">
        <v>1.9</v>
      </c>
      <c r="T181" s="12">
        <v>7</v>
      </c>
      <c r="U181" s="11">
        <v>100</v>
      </c>
    </row>
    <row r="182" spans="1:21" ht="24" customHeight="1" x14ac:dyDescent="0.2">
      <c r="A182" s="19" t="s">
        <v>605</v>
      </c>
      <c r="B182" s="11">
        <v>56</v>
      </c>
      <c r="C182" s="18">
        <v>3.1</v>
      </c>
      <c r="D182" s="18">
        <v>0.3</v>
      </c>
      <c r="E182" s="8">
        <v>13</v>
      </c>
      <c r="F182" s="18">
        <v>1.5</v>
      </c>
      <c r="G182" s="9">
        <v>78</v>
      </c>
      <c r="H182" s="9">
        <v>52</v>
      </c>
      <c r="I182" s="8">
        <v>4.3</v>
      </c>
      <c r="J182" s="26">
        <v>28</v>
      </c>
      <c r="K182" s="29">
        <v>472.8</v>
      </c>
      <c r="L182" s="17">
        <v>0.1</v>
      </c>
      <c r="M182" s="27">
        <v>0.4</v>
      </c>
      <c r="N182" s="25"/>
      <c r="O182" s="26">
        <v>5277</v>
      </c>
      <c r="P182" s="9">
        <v>5397</v>
      </c>
      <c r="Q182" s="15">
        <v>0</v>
      </c>
      <c r="R182" s="23">
        <v>0.2</v>
      </c>
      <c r="S182" s="29">
        <v>1.1000000000000001</v>
      </c>
      <c r="T182" s="12">
        <v>14</v>
      </c>
      <c r="U182" s="11">
        <v>100</v>
      </c>
    </row>
    <row r="183" spans="1:21" ht="24" customHeight="1" x14ac:dyDescent="0.2">
      <c r="A183" s="19" t="s">
        <v>606</v>
      </c>
      <c r="B183" s="11">
        <v>39</v>
      </c>
      <c r="C183" s="18">
        <v>3</v>
      </c>
      <c r="D183" s="18">
        <v>0.6</v>
      </c>
      <c r="E183" s="8">
        <v>7.6</v>
      </c>
      <c r="F183" s="18">
        <v>1.7</v>
      </c>
      <c r="G183" s="9">
        <v>100</v>
      </c>
      <c r="H183" s="9">
        <v>91</v>
      </c>
      <c r="I183" s="8">
        <v>1.2</v>
      </c>
      <c r="J183" s="26">
        <v>28</v>
      </c>
      <c r="K183" s="29">
        <v>199</v>
      </c>
      <c r="L183" s="17">
        <v>0.11</v>
      </c>
      <c r="M183" s="27">
        <v>0.5</v>
      </c>
      <c r="N183" s="9">
        <v>0</v>
      </c>
      <c r="O183" s="26">
        <v>131</v>
      </c>
      <c r="P183" s="9">
        <v>205</v>
      </c>
      <c r="Q183" s="15">
        <v>0.02</v>
      </c>
      <c r="R183" s="23">
        <v>0.1</v>
      </c>
      <c r="S183" s="29">
        <v>0.3</v>
      </c>
      <c r="T183" s="12">
        <v>20</v>
      </c>
      <c r="U183" s="11">
        <v>100</v>
      </c>
    </row>
    <row r="184" spans="1:21" ht="15.6" customHeight="1" x14ac:dyDescent="0.2">
      <c r="A184" s="7" t="s">
        <v>607</v>
      </c>
      <c r="B184" s="11">
        <v>30</v>
      </c>
      <c r="C184" s="18">
        <v>2.2999999999999998</v>
      </c>
      <c r="D184" s="18">
        <v>0.4</v>
      </c>
      <c r="E184" s="8">
        <v>5.8</v>
      </c>
      <c r="F184" s="18">
        <v>1.4</v>
      </c>
      <c r="G184" s="9">
        <v>71</v>
      </c>
      <c r="H184" s="9">
        <v>68</v>
      </c>
      <c r="I184" s="8">
        <v>0.8</v>
      </c>
      <c r="J184" s="26">
        <v>24</v>
      </c>
      <c r="K184" s="29">
        <v>114.5</v>
      </c>
      <c r="L184" s="17">
        <v>0.1</v>
      </c>
      <c r="M184" s="27">
        <v>0.4</v>
      </c>
      <c r="N184" s="9">
        <v>0</v>
      </c>
      <c r="O184" s="26">
        <v>128</v>
      </c>
      <c r="P184" s="9">
        <v>162</v>
      </c>
      <c r="Q184" s="15">
        <v>0</v>
      </c>
      <c r="R184" s="23">
        <v>7.0000000000000007E-2</v>
      </c>
      <c r="S184" s="29">
        <v>0.2</v>
      </c>
      <c r="T184" s="12">
        <v>15</v>
      </c>
      <c r="U184" s="11">
        <v>100</v>
      </c>
    </row>
    <row r="185" spans="1:21" ht="15.6" customHeight="1" x14ac:dyDescent="0.2">
      <c r="A185" s="7" t="s">
        <v>608</v>
      </c>
      <c r="B185" s="11">
        <v>30</v>
      </c>
      <c r="C185" s="18">
        <v>3.2</v>
      </c>
      <c r="D185" s="18">
        <v>0.7</v>
      </c>
      <c r="E185" s="8">
        <v>4.7</v>
      </c>
      <c r="F185" s="18">
        <v>1.8</v>
      </c>
      <c r="G185" s="9">
        <v>70</v>
      </c>
      <c r="H185" s="9">
        <v>49</v>
      </c>
      <c r="I185" s="8">
        <v>4.4000000000000004</v>
      </c>
      <c r="J185" s="26">
        <v>45</v>
      </c>
      <c r="K185" s="29">
        <v>184.9</v>
      </c>
      <c r="L185" s="17">
        <v>0.1</v>
      </c>
      <c r="M185" s="27">
        <v>0.3</v>
      </c>
      <c r="N185" s="9">
        <v>0</v>
      </c>
      <c r="O185" s="26">
        <v>2370</v>
      </c>
      <c r="P185" s="9">
        <v>5837</v>
      </c>
      <c r="Q185" s="15">
        <v>0.03</v>
      </c>
      <c r="R185" s="23">
        <v>0.28000000000000003</v>
      </c>
      <c r="S185" s="29">
        <v>1.4</v>
      </c>
      <c r="T185" s="12">
        <v>11</v>
      </c>
      <c r="U185" s="11">
        <v>100</v>
      </c>
    </row>
    <row r="186" spans="1:21" ht="15.6" customHeight="1" x14ac:dyDescent="0.2">
      <c r="A186" s="7" t="s">
        <v>609</v>
      </c>
      <c r="B186" s="11">
        <v>22</v>
      </c>
      <c r="C186" s="18">
        <v>2.5</v>
      </c>
      <c r="D186" s="18">
        <v>0.6</v>
      </c>
      <c r="E186" s="8">
        <v>3.1</v>
      </c>
      <c r="F186" s="18">
        <v>1.2</v>
      </c>
      <c r="G186" s="9">
        <v>50</v>
      </c>
      <c r="H186" s="9">
        <v>51</v>
      </c>
      <c r="I186" s="8">
        <v>3.5</v>
      </c>
      <c r="J186" s="26">
        <v>31</v>
      </c>
      <c r="K186" s="29">
        <v>98</v>
      </c>
      <c r="L186" s="17">
        <v>0.1</v>
      </c>
      <c r="M186" s="27">
        <v>0.3</v>
      </c>
      <c r="N186" s="9">
        <v>0</v>
      </c>
      <c r="O186" s="26">
        <v>2370</v>
      </c>
      <c r="P186" s="9">
        <v>4325</v>
      </c>
      <c r="Q186" s="15">
        <v>0.01</v>
      </c>
      <c r="R186" s="23">
        <v>0.22</v>
      </c>
      <c r="S186" s="29">
        <v>1.2</v>
      </c>
      <c r="T186" s="12">
        <v>13</v>
      </c>
      <c r="U186" s="11">
        <v>100</v>
      </c>
    </row>
    <row r="187" spans="1:21" ht="15.6" customHeight="1" x14ac:dyDescent="0.2">
      <c r="A187" s="7" t="s">
        <v>610</v>
      </c>
      <c r="B187" s="11">
        <v>16</v>
      </c>
      <c r="C187" s="18">
        <v>0.8</v>
      </c>
      <c r="D187" s="18">
        <v>0.2</v>
      </c>
      <c r="E187" s="8">
        <v>3.4</v>
      </c>
      <c r="F187" s="18">
        <v>1.2</v>
      </c>
      <c r="G187" s="9">
        <v>16</v>
      </c>
      <c r="H187" s="9">
        <v>33</v>
      </c>
      <c r="I187" s="8">
        <v>0.5</v>
      </c>
      <c r="J187" s="26">
        <v>4</v>
      </c>
      <c r="K187" s="29">
        <v>236</v>
      </c>
      <c r="L187" s="17">
        <v>0</v>
      </c>
      <c r="M187" s="27">
        <v>0.7</v>
      </c>
      <c r="N187" s="25"/>
      <c r="O187" s="26">
        <v>187</v>
      </c>
      <c r="P187" s="9">
        <v>65</v>
      </c>
      <c r="Q187" s="15">
        <v>0.15</v>
      </c>
      <c r="R187" s="23">
        <v>0.04</v>
      </c>
      <c r="S187" s="29">
        <v>0.3</v>
      </c>
      <c r="T187" s="12">
        <v>35</v>
      </c>
      <c r="U187" s="11">
        <v>100</v>
      </c>
    </row>
    <row r="188" spans="1:21" ht="15.6" customHeight="1" x14ac:dyDescent="0.2">
      <c r="A188" s="7" t="s">
        <v>611</v>
      </c>
      <c r="B188" s="11">
        <v>19</v>
      </c>
      <c r="C188" s="18">
        <v>2.7</v>
      </c>
      <c r="D188" s="18">
        <v>0.2</v>
      </c>
      <c r="E188" s="8">
        <v>2.9</v>
      </c>
      <c r="F188" s="18">
        <v>0.7</v>
      </c>
      <c r="G188" s="9">
        <v>83</v>
      </c>
      <c r="H188" s="9">
        <v>74</v>
      </c>
      <c r="I188" s="8">
        <v>1.4</v>
      </c>
      <c r="J188" s="26">
        <v>24</v>
      </c>
      <c r="K188" s="29">
        <v>160.69999999999999</v>
      </c>
      <c r="L188" s="17">
        <v>0.05</v>
      </c>
      <c r="M188" s="27">
        <v>0.2</v>
      </c>
      <c r="N188" s="25"/>
      <c r="O188" s="26">
        <v>2499</v>
      </c>
      <c r="P188" s="9">
        <v>3700</v>
      </c>
      <c r="Q188" s="15">
        <v>0.08</v>
      </c>
      <c r="R188" s="23">
        <v>0.2</v>
      </c>
      <c r="S188" s="29">
        <v>0.6</v>
      </c>
      <c r="T188" s="12">
        <v>27</v>
      </c>
      <c r="U188" s="11">
        <v>100</v>
      </c>
    </row>
    <row r="189" spans="1:21" ht="15.6" customHeight="1" x14ac:dyDescent="0.2">
      <c r="A189" s="7" t="s">
        <v>612</v>
      </c>
      <c r="B189" s="11">
        <v>88</v>
      </c>
      <c r="C189" s="18">
        <v>3.2</v>
      </c>
      <c r="D189" s="18">
        <v>2.1</v>
      </c>
      <c r="E189" s="8">
        <v>14</v>
      </c>
      <c r="F189" s="18">
        <v>0.7</v>
      </c>
      <c r="G189" s="9">
        <v>168</v>
      </c>
      <c r="H189" s="9">
        <v>50</v>
      </c>
      <c r="I189" s="8">
        <v>5.7</v>
      </c>
      <c r="J189" s="25"/>
      <c r="K189" s="25"/>
      <c r="L189" s="25"/>
      <c r="M189" s="25"/>
      <c r="N189" s="9">
        <v>2</v>
      </c>
      <c r="O189" s="25"/>
      <c r="P189" s="9">
        <v>613</v>
      </c>
      <c r="Q189" s="15">
        <v>0.05</v>
      </c>
      <c r="R189" s="25"/>
      <c r="S189" s="25"/>
      <c r="T189" s="12">
        <v>0</v>
      </c>
      <c r="U189" s="11">
        <v>100</v>
      </c>
    </row>
    <row r="190" spans="1:21" ht="15.6" customHeight="1" x14ac:dyDescent="0.2">
      <c r="A190" s="7" t="s">
        <v>613</v>
      </c>
      <c r="B190" s="11">
        <v>28</v>
      </c>
      <c r="C190" s="18">
        <v>3</v>
      </c>
      <c r="D190" s="18">
        <v>0.8</v>
      </c>
      <c r="E190" s="8">
        <v>4</v>
      </c>
      <c r="F190" s="18">
        <v>1</v>
      </c>
      <c r="G190" s="9">
        <v>52</v>
      </c>
      <c r="H190" s="9">
        <v>73</v>
      </c>
      <c r="I190" s="8">
        <v>0.5</v>
      </c>
      <c r="J190" s="26">
        <v>18</v>
      </c>
      <c r="K190" s="29">
        <v>58.3</v>
      </c>
      <c r="L190" s="17">
        <v>0.19</v>
      </c>
      <c r="M190" s="27">
        <v>0.4</v>
      </c>
      <c r="N190" s="25"/>
      <c r="O190" s="26">
        <v>46</v>
      </c>
      <c r="P190" s="9">
        <v>18</v>
      </c>
      <c r="Q190" s="15">
        <v>0.1</v>
      </c>
      <c r="R190" s="23">
        <v>0</v>
      </c>
      <c r="S190" s="29">
        <v>0.9</v>
      </c>
      <c r="T190" s="12">
        <v>2</v>
      </c>
      <c r="U190" s="11">
        <v>87</v>
      </c>
    </row>
    <row r="191" spans="1:21" ht="24" customHeight="1" x14ac:dyDescent="0.2">
      <c r="A191" s="19" t="s">
        <v>614</v>
      </c>
      <c r="B191" s="11">
        <v>23</v>
      </c>
      <c r="C191" s="18">
        <v>1.8</v>
      </c>
      <c r="D191" s="18">
        <v>0.1</v>
      </c>
      <c r="E191" s="8">
        <v>4.9000000000000004</v>
      </c>
      <c r="F191" s="18">
        <v>0.4</v>
      </c>
      <c r="G191" s="9">
        <v>40</v>
      </c>
      <c r="H191" s="9">
        <v>13</v>
      </c>
      <c r="I191" s="8">
        <v>0.5</v>
      </c>
      <c r="J191" s="26">
        <v>9</v>
      </c>
      <c r="K191" s="29">
        <v>57</v>
      </c>
      <c r="L191" s="17">
        <v>67.099999999999994</v>
      </c>
      <c r="M191" s="27">
        <v>0.2</v>
      </c>
      <c r="N191" s="9">
        <v>0</v>
      </c>
      <c r="O191" s="26">
        <v>99</v>
      </c>
      <c r="P191" s="9">
        <v>20</v>
      </c>
      <c r="Q191" s="15">
        <v>0</v>
      </c>
      <c r="R191" s="23">
        <v>7.0000000000000007E-2</v>
      </c>
      <c r="S191" s="29">
        <v>0.7</v>
      </c>
      <c r="T191" s="12">
        <v>1</v>
      </c>
      <c r="U191" s="11">
        <v>100</v>
      </c>
    </row>
    <row r="192" spans="1:21" ht="15.6" customHeight="1" x14ac:dyDescent="0.2">
      <c r="A192" s="7" t="s">
        <v>615</v>
      </c>
      <c r="B192" s="11">
        <v>28</v>
      </c>
      <c r="C192" s="18">
        <v>0.7</v>
      </c>
      <c r="D192" s="18">
        <v>0.5</v>
      </c>
      <c r="E192" s="8">
        <v>6.3</v>
      </c>
      <c r="F192" s="18">
        <v>0.8</v>
      </c>
      <c r="G192" s="9">
        <v>46</v>
      </c>
      <c r="H192" s="9">
        <v>28</v>
      </c>
      <c r="I192" s="8">
        <v>0.6</v>
      </c>
      <c r="J192" s="26">
        <v>41</v>
      </c>
      <c r="K192" s="29">
        <v>117.3</v>
      </c>
      <c r="L192" s="17">
        <v>0.1</v>
      </c>
      <c r="M192" s="27">
        <v>0.2</v>
      </c>
      <c r="N192" s="9">
        <v>0</v>
      </c>
      <c r="O192" s="26">
        <v>3824</v>
      </c>
      <c r="P192" s="9">
        <v>5396</v>
      </c>
      <c r="Q192" s="15">
        <v>0.01</v>
      </c>
      <c r="R192" s="23">
        <v>0.03</v>
      </c>
      <c r="S192" s="29">
        <v>0.7</v>
      </c>
      <c r="T192" s="12">
        <v>12</v>
      </c>
      <c r="U192" s="11">
        <v>100</v>
      </c>
    </row>
    <row r="193" spans="1:21" ht="15.6" customHeight="1" x14ac:dyDescent="0.2">
      <c r="A193" s="7" t="s">
        <v>616</v>
      </c>
      <c r="B193" s="11">
        <v>37</v>
      </c>
      <c r="C193" s="18">
        <v>1</v>
      </c>
      <c r="D193" s="18">
        <v>0.6</v>
      </c>
      <c r="E193" s="8">
        <v>8.3000000000000007</v>
      </c>
      <c r="F193" s="18">
        <v>1.1000000000000001</v>
      </c>
      <c r="G193" s="9">
        <v>44</v>
      </c>
      <c r="H193" s="9">
        <v>30</v>
      </c>
      <c r="I193" s="8">
        <v>0.6</v>
      </c>
      <c r="J193" s="26">
        <v>43</v>
      </c>
      <c r="K193" s="29">
        <v>122.5</v>
      </c>
      <c r="L193" s="17">
        <v>0.11</v>
      </c>
      <c r="M193" s="27">
        <v>0.3</v>
      </c>
      <c r="N193" s="9">
        <v>0</v>
      </c>
      <c r="O193" s="26">
        <v>3994</v>
      </c>
      <c r="P193" s="9">
        <v>7150</v>
      </c>
      <c r="Q193" s="15">
        <v>0.02</v>
      </c>
      <c r="R193" s="23">
        <v>0.03</v>
      </c>
      <c r="S193" s="29">
        <v>0.8</v>
      </c>
      <c r="T193" s="12">
        <v>14</v>
      </c>
      <c r="U193" s="11">
        <v>100</v>
      </c>
    </row>
    <row r="194" spans="1:21" ht="19.5" customHeight="1" x14ac:dyDescent="0.2">
      <c r="A194" s="7" t="s">
        <v>617</v>
      </c>
      <c r="B194" s="11">
        <v>98</v>
      </c>
      <c r="C194" s="18">
        <v>3.9</v>
      </c>
      <c r="D194" s="18">
        <v>2.6</v>
      </c>
      <c r="E194" s="8">
        <v>14.8</v>
      </c>
      <c r="F194" s="18">
        <v>0.5</v>
      </c>
      <c r="G194" s="9">
        <v>314</v>
      </c>
      <c r="H194" s="9">
        <v>17</v>
      </c>
      <c r="I194" s="8">
        <v>1.2</v>
      </c>
      <c r="J194" s="9">
        <v>483</v>
      </c>
      <c r="K194" s="25"/>
      <c r="L194" s="25"/>
      <c r="M194" s="25"/>
      <c r="N194" s="9">
        <v>10</v>
      </c>
      <c r="O194" s="25"/>
      <c r="P194" s="9">
        <v>146</v>
      </c>
      <c r="Q194" s="15">
        <v>0.28000000000000003</v>
      </c>
      <c r="R194" s="25"/>
      <c r="S194" s="25"/>
      <c r="T194" s="12">
        <v>5</v>
      </c>
      <c r="U194" s="11">
        <v>100</v>
      </c>
    </row>
    <row r="195" spans="1:21" ht="15.6" customHeight="1" x14ac:dyDescent="0.2">
      <c r="A195" s="7" t="s">
        <v>618</v>
      </c>
      <c r="B195" s="11">
        <v>126</v>
      </c>
      <c r="C195" s="8">
        <v>3.4</v>
      </c>
      <c r="D195" s="8">
        <v>7.9</v>
      </c>
      <c r="E195" s="18">
        <v>10.3</v>
      </c>
      <c r="F195" s="18">
        <v>5.4</v>
      </c>
      <c r="G195" s="11">
        <v>180</v>
      </c>
      <c r="H195" s="12">
        <v>1</v>
      </c>
      <c r="I195" s="18">
        <v>2.9</v>
      </c>
      <c r="J195" s="11">
        <v>290</v>
      </c>
      <c r="K195" s="10">
        <v>181</v>
      </c>
      <c r="L195" s="15">
        <v>0.3</v>
      </c>
      <c r="M195" s="8">
        <v>1.2</v>
      </c>
      <c r="N195" s="25"/>
      <c r="O195" s="39">
        <v>3263</v>
      </c>
      <c r="P195" s="25"/>
      <c r="Q195" s="21">
        <v>0.2</v>
      </c>
      <c r="R195" s="25"/>
      <c r="S195" s="25"/>
      <c r="T195" s="25"/>
      <c r="U195" s="9">
        <v>100</v>
      </c>
    </row>
    <row r="196" spans="1:21" ht="24" customHeight="1" x14ac:dyDescent="0.2">
      <c r="A196" s="7" t="s">
        <v>619</v>
      </c>
      <c r="B196" s="11">
        <v>113</v>
      </c>
      <c r="C196" s="8">
        <v>0.9</v>
      </c>
      <c r="D196" s="8">
        <v>7.2</v>
      </c>
      <c r="E196" s="18">
        <v>11.2</v>
      </c>
      <c r="F196" s="18">
        <v>4.7</v>
      </c>
      <c r="G196" s="11">
        <v>63</v>
      </c>
      <c r="H196" s="12">
        <v>5</v>
      </c>
      <c r="I196" s="18">
        <v>1.5</v>
      </c>
      <c r="J196" s="39">
        <v>1413</v>
      </c>
      <c r="K196" s="32" t="s">
        <v>620</v>
      </c>
      <c r="L196" s="15">
        <v>0.7</v>
      </c>
      <c r="M196" s="8">
        <v>3.8</v>
      </c>
      <c r="N196" s="25"/>
      <c r="O196" s="9">
        <v>6</v>
      </c>
      <c r="P196" s="25"/>
      <c r="Q196" s="21">
        <v>0.1</v>
      </c>
      <c r="R196" s="25"/>
      <c r="S196" s="18">
        <v>0.5</v>
      </c>
      <c r="T196" s="25"/>
      <c r="U196" s="9">
        <v>100</v>
      </c>
    </row>
    <row r="197" spans="1:21" ht="15.6" customHeight="1" x14ac:dyDescent="0.2">
      <c r="A197" s="7" t="s">
        <v>621</v>
      </c>
      <c r="B197" s="11">
        <v>277</v>
      </c>
      <c r="C197" s="8">
        <v>2.4</v>
      </c>
      <c r="D197" s="8">
        <v>25</v>
      </c>
      <c r="E197" s="18">
        <v>10.7</v>
      </c>
      <c r="F197" s="18">
        <v>4.5999999999999996</v>
      </c>
      <c r="G197" s="11">
        <v>120</v>
      </c>
      <c r="H197" s="12">
        <v>40</v>
      </c>
      <c r="I197" s="18">
        <v>2.4</v>
      </c>
      <c r="J197" s="11">
        <v>240</v>
      </c>
      <c r="K197" s="10">
        <v>320</v>
      </c>
      <c r="L197" s="15">
        <v>0.2</v>
      </c>
      <c r="M197" s="8">
        <v>0.9</v>
      </c>
      <c r="N197" s="25"/>
      <c r="O197" s="39">
        <v>1578</v>
      </c>
      <c r="P197" s="25"/>
      <c r="Q197" s="21">
        <v>0.1</v>
      </c>
      <c r="R197" s="21">
        <v>0.2</v>
      </c>
      <c r="S197" s="18">
        <v>0</v>
      </c>
      <c r="T197" s="9">
        <v>11</v>
      </c>
      <c r="U197" s="9">
        <v>100</v>
      </c>
    </row>
    <row r="198" spans="1:21" ht="15.6" customHeight="1" x14ac:dyDescent="0.2">
      <c r="A198" s="7" t="s">
        <v>622</v>
      </c>
      <c r="B198" s="11">
        <v>65</v>
      </c>
      <c r="C198" s="8">
        <v>1.1000000000000001</v>
      </c>
      <c r="D198" s="8">
        <v>5.2</v>
      </c>
      <c r="E198" s="18">
        <v>3.5</v>
      </c>
      <c r="F198" s="18">
        <v>3.1</v>
      </c>
      <c r="G198" s="11">
        <v>179</v>
      </c>
      <c r="H198" s="12">
        <v>72</v>
      </c>
      <c r="I198" s="18">
        <v>8.3000000000000007</v>
      </c>
      <c r="J198" s="9">
        <v>53</v>
      </c>
      <c r="K198" s="10">
        <v>427</v>
      </c>
      <c r="L198" s="15">
        <v>0.4</v>
      </c>
      <c r="M198" s="8">
        <v>0.2</v>
      </c>
      <c r="N198" s="25"/>
      <c r="O198" s="9">
        <v>44</v>
      </c>
      <c r="P198" s="25"/>
      <c r="Q198" s="21">
        <v>0.3</v>
      </c>
      <c r="R198" s="25"/>
      <c r="S198" s="18">
        <v>4.4000000000000004</v>
      </c>
      <c r="T198" s="25"/>
      <c r="U198" s="9">
        <v>100</v>
      </c>
    </row>
    <row r="199" spans="1:21" ht="15.6" customHeight="1" x14ac:dyDescent="0.2">
      <c r="A199" s="7" t="s">
        <v>623</v>
      </c>
      <c r="B199" s="11">
        <v>186</v>
      </c>
      <c r="C199" s="8">
        <v>11.7</v>
      </c>
      <c r="D199" s="8">
        <v>9.6999999999999993</v>
      </c>
      <c r="E199" s="18">
        <v>13</v>
      </c>
      <c r="F199" s="18">
        <v>2.1</v>
      </c>
      <c r="G199" s="11">
        <v>771</v>
      </c>
      <c r="H199" s="12">
        <v>322</v>
      </c>
      <c r="I199" s="18">
        <v>26</v>
      </c>
      <c r="J199" s="25"/>
      <c r="K199" s="25"/>
      <c r="L199" s="25"/>
      <c r="M199" s="25"/>
      <c r="N199" s="9">
        <v>18</v>
      </c>
      <c r="O199" s="25"/>
      <c r="P199" s="9">
        <v>179</v>
      </c>
      <c r="Q199" s="21">
        <v>0.27</v>
      </c>
      <c r="R199" s="25"/>
      <c r="S199" s="25"/>
      <c r="T199" s="9">
        <v>2</v>
      </c>
      <c r="U199" s="9">
        <v>100</v>
      </c>
    </row>
    <row r="200" spans="1:21" ht="15.6" customHeight="1" x14ac:dyDescent="0.2">
      <c r="A200" s="7" t="s">
        <v>624</v>
      </c>
      <c r="B200" s="11">
        <v>141</v>
      </c>
      <c r="C200" s="8">
        <v>4.4000000000000004</v>
      </c>
      <c r="D200" s="8">
        <v>10.199999999999999</v>
      </c>
      <c r="E200" s="18">
        <v>8</v>
      </c>
      <c r="F200" s="18">
        <v>1.8</v>
      </c>
      <c r="G200" s="11">
        <v>149</v>
      </c>
      <c r="H200" s="12">
        <v>121</v>
      </c>
      <c r="I200" s="18">
        <v>14.5</v>
      </c>
      <c r="J200" s="25"/>
      <c r="K200" s="25"/>
      <c r="L200" s="25"/>
      <c r="M200" s="25"/>
      <c r="N200" s="9">
        <v>13</v>
      </c>
      <c r="O200" s="25"/>
      <c r="P200" s="9">
        <v>8610</v>
      </c>
      <c r="Q200" s="21">
        <v>0.25</v>
      </c>
      <c r="R200" s="25"/>
      <c r="S200" s="25"/>
      <c r="T200" s="9">
        <v>1</v>
      </c>
      <c r="U200" s="9">
        <v>100</v>
      </c>
    </row>
    <row r="201" spans="1:21" ht="15.6" customHeight="1" x14ac:dyDescent="0.2">
      <c r="A201" s="7" t="s">
        <v>625</v>
      </c>
      <c r="B201" s="11">
        <v>102</v>
      </c>
      <c r="C201" s="8">
        <v>3.2</v>
      </c>
      <c r="D201" s="8">
        <v>6</v>
      </c>
      <c r="E201" s="18">
        <v>8.6999999999999993</v>
      </c>
      <c r="F201" s="18">
        <v>4.3</v>
      </c>
      <c r="G201" s="11">
        <v>41</v>
      </c>
      <c r="H201" s="12">
        <v>93</v>
      </c>
      <c r="I201" s="18">
        <v>0.5</v>
      </c>
      <c r="J201" s="11">
        <v>443</v>
      </c>
      <c r="K201" s="10">
        <v>518</v>
      </c>
      <c r="L201" s="15">
        <v>0.3</v>
      </c>
      <c r="M201" s="8">
        <v>0.7</v>
      </c>
      <c r="N201" s="25"/>
      <c r="O201" s="39">
        <v>1123</v>
      </c>
      <c r="P201" s="25"/>
      <c r="Q201" s="21">
        <v>0.3</v>
      </c>
      <c r="R201" s="21">
        <v>0.4</v>
      </c>
      <c r="S201" s="18">
        <v>0.4</v>
      </c>
      <c r="T201" s="9">
        <v>19</v>
      </c>
      <c r="U201" s="9">
        <v>100</v>
      </c>
    </row>
    <row r="202" spans="1:21" ht="19.5" customHeight="1" x14ac:dyDescent="0.2">
      <c r="A202" s="7" t="s">
        <v>626</v>
      </c>
      <c r="B202" s="11">
        <v>97</v>
      </c>
      <c r="C202" s="8">
        <v>5.8</v>
      </c>
      <c r="D202" s="8">
        <v>6.3</v>
      </c>
      <c r="E202" s="18">
        <v>4.2</v>
      </c>
      <c r="F202" s="18">
        <v>0.6</v>
      </c>
      <c r="G202" s="11">
        <v>287</v>
      </c>
      <c r="H202" s="12">
        <v>89</v>
      </c>
      <c r="I202" s="18">
        <v>1.8</v>
      </c>
      <c r="J202" s="11">
        <v>405</v>
      </c>
      <c r="K202" s="25"/>
      <c r="L202" s="25"/>
      <c r="M202" s="25"/>
      <c r="N202" s="9">
        <v>45</v>
      </c>
      <c r="O202" s="25"/>
      <c r="P202" s="9">
        <v>1640</v>
      </c>
      <c r="Q202" s="21">
        <v>0.21</v>
      </c>
      <c r="R202" s="25"/>
      <c r="S202" s="25"/>
      <c r="T202" s="9">
        <v>1</v>
      </c>
      <c r="U202" s="9">
        <v>100</v>
      </c>
    </row>
    <row r="203" spans="1:21" ht="15.6" customHeight="1" x14ac:dyDescent="0.2">
      <c r="A203" s="7" t="s">
        <v>627</v>
      </c>
      <c r="B203" s="11">
        <v>137</v>
      </c>
      <c r="C203" s="8">
        <v>6.1</v>
      </c>
      <c r="D203" s="8">
        <v>3.2</v>
      </c>
      <c r="E203" s="18">
        <v>21</v>
      </c>
      <c r="F203" s="18">
        <v>1.1000000000000001</v>
      </c>
      <c r="G203" s="11">
        <v>301</v>
      </c>
      <c r="H203" s="12">
        <v>135</v>
      </c>
      <c r="I203" s="18">
        <v>7.5</v>
      </c>
      <c r="J203" s="25"/>
      <c r="K203" s="25"/>
      <c r="L203" s="25"/>
      <c r="M203" s="25"/>
      <c r="N203" s="9">
        <v>3</v>
      </c>
      <c r="O203" s="25"/>
      <c r="P203" s="9">
        <v>5929</v>
      </c>
      <c r="Q203" s="21">
        <v>0.1</v>
      </c>
      <c r="R203" s="25"/>
      <c r="S203" s="25"/>
      <c r="T203" s="9">
        <v>1</v>
      </c>
      <c r="U203" s="9">
        <v>100</v>
      </c>
    </row>
    <row r="204" spans="1:21" ht="15.6" customHeight="1" x14ac:dyDescent="0.2">
      <c r="A204" s="7" t="s">
        <v>628</v>
      </c>
      <c r="B204" s="11">
        <v>160</v>
      </c>
      <c r="C204" s="8">
        <v>3.3</v>
      </c>
      <c r="D204" s="8">
        <v>9.1999999999999993</v>
      </c>
      <c r="E204" s="18">
        <v>16</v>
      </c>
      <c r="F204" s="18">
        <v>2.2999999999999998</v>
      </c>
      <c r="G204" s="11">
        <v>62</v>
      </c>
      <c r="H204" s="12">
        <v>55</v>
      </c>
      <c r="I204" s="18">
        <v>12.8</v>
      </c>
      <c r="J204" s="25"/>
      <c r="K204" s="25"/>
      <c r="L204" s="25"/>
      <c r="M204" s="25"/>
      <c r="N204" s="9">
        <v>0</v>
      </c>
      <c r="O204" s="25"/>
      <c r="P204" s="9">
        <v>166</v>
      </c>
      <c r="Q204" s="21">
        <v>0.15</v>
      </c>
      <c r="R204" s="25"/>
      <c r="S204" s="25"/>
      <c r="T204" s="9">
        <v>0</v>
      </c>
      <c r="U204" s="9">
        <v>100</v>
      </c>
    </row>
    <row r="205" spans="1:21" ht="15.6" customHeight="1" x14ac:dyDescent="0.2">
      <c r="A205" s="7" t="s">
        <v>629</v>
      </c>
      <c r="B205" s="11">
        <v>143</v>
      </c>
      <c r="C205" s="8">
        <v>4</v>
      </c>
      <c r="D205" s="8">
        <v>11.4</v>
      </c>
      <c r="E205" s="18">
        <v>6</v>
      </c>
      <c r="F205" s="18">
        <v>1.4</v>
      </c>
      <c r="G205" s="11">
        <v>548</v>
      </c>
      <c r="H205" s="12">
        <v>124</v>
      </c>
      <c r="I205" s="18">
        <v>1.7</v>
      </c>
      <c r="J205" s="25"/>
      <c r="K205" s="25"/>
      <c r="L205" s="25"/>
      <c r="M205" s="25"/>
      <c r="N205" s="9">
        <v>11</v>
      </c>
      <c r="O205" s="25"/>
      <c r="P205" s="9">
        <v>9802</v>
      </c>
      <c r="Q205" s="21">
        <v>0.35</v>
      </c>
      <c r="R205" s="25"/>
      <c r="S205" s="25"/>
      <c r="T205" s="9">
        <v>1</v>
      </c>
      <c r="U205" s="9">
        <v>100</v>
      </c>
    </row>
    <row r="206" spans="1:21" ht="15.6" customHeight="1" x14ac:dyDescent="0.2">
      <c r="A206" s="7" t="s">
        <v>630</v>
      </c>
      <c r="B206" s="11">
        <v>176</v>
      </c>
      <c r="C206" s="8">
        <v>7.3</v>
      </c>
      <c r="D206" s="8">
        <v>14.9</v>
      </c>
      <c r="E206" s="18">
        <v>3.2</v>
      </c>
      <c r="F206" s="25"/>
      <c r="G206" s="11">
        <v>39</v>
      </c>
      <c r="H206" s="12">
        <v>54</v>
      </c>
      <c r="I206" s="18">
        <v>1.4</v>
      </c>
      <c r="J206" s="11">
        <v>257</v>
      </c>
      <c r="K206" s="10">
        <v>285</v>
      </c>
      <c r="L206" s="15">
        <v>0.3</v>
      </c>
      <c r="M206" s="8">
        <v>0.6</v>
      </c>
      <c r="N206" s="25"/>
      <c r="O206" s="25"/>
      <c r="P206" s="25"/>
      <c r="Q206" s="25"/>
      <c r="R206" s="25"/>
      <c r="S206" s="25"/>
      <c r="T206" s="25"/>
      <c r="U206" s="9">
        <v>100</v>
      </c>
    </row>
    <row r="207" spans="1:21" ht="15.6" customHeight="1" x14ac:dyDescent="0.2">
      <c r="A207" s="7" t="s">
        <v>631</v>
      </c>
      <c r="B207" s="11">
        <v>110</v>
      </c>
      <c r="C207" s="8">
        <v>4.5</v>
      </c>
      <c r="D207" s="8">
        <v>6.9</v>
      </c>
      <c r="E207" s="18">
        <v>7.1</v>
      </c>
      <c r="F207" s="18">
        <v>3.9</v>
      </c>
      <c r="G207" s="11">
        <v>26</v>
      </c>
      <c r="H207" s="12">
        <v>77</v>
      </c>
      <c r="I207" s="18">
        <v>0</v>
      </c>
      <c r="J207" s="11">
        <v>178</v>
      </c>
      <c r="K207" s="10">
        <v>131</v>
      </c>
      <c r="L207" s="15">
        <v>0.2</v>
      </c>
      <c r="M207" s="8">
        <v>0.7</v>
      </c>
      <c r="N207" s="25"/>
      <c r="O207" s="9">
        <v>46</v>
      </c>
      <c r="P207" s="25"/>
      <c r="Q207" s="21">
        <v>0.1</v>
      </c>
      <c r="R207" s="25"/>
      <c r="S207" s="18">
        <v>3.7</v>
      </c>
      <c r="T207" s="9">
        <v>23</v>
      </c>
      <c r="U207" s="9">
        <v>100</v>
      </c>
    </row>
    <row r="208" spans="1:21" ht="15.6" customHeight="1" x14ac:dyDescent="0.2">
      <c r="A208" s="7" t="s">
        <v>632</v>
      </c>
      <c r="B208" s="11">
        <v>38</v>
      </c>
      <c r="C208" s="8">
        <v>2.4</v>
      </c>
      <c r="D208" s="8">
        <v>2</v>
      </c>
      <c r="E208" s="18">
        <v>2.6</v>
      </c>
      <c r="F208" s="18">
        <v>1.5</v>
      </c>
      <c r="G208" s="11">
        <v>126</v>
      </c>
      <c r="H208" s="12">
        <v>68</v>
      </c>
      <c r="I208" s="18">
        <v>0</v>
      </c>
      <c r="J208" s="11">
        <v>170</v>
      </c>
      <c r="K208" s="18">
        <v>43</v>
      </c>
      <c r="L208" s="15">
        <v>0</v>
      </c>
      <c r="M208" s="8">
        <v>0.3</v>
      </c>
      <c r="N208" s="25"/>
      <c r="O208" s="9">
        <v>40</v>
      </c>
      <c r="P208" s="25"/>
      <c r="Q208" s="21">
        <v>0.1</v>
      </c>
      <c r="R208" s="25"/>
      <c r="S208" s="18">
        <v>3.7</v>
      </c>
      <c r="T208" s="9">
        <v>22</v>
      </c>
      <c r="U208" s="9">
        <v>100</v>
      </c>
    </row>
    <row r="209" spans="1:21" ht="15.6" customHeight="1" x14ac:dyDescent="0.2">
      <c r="A209" s="7" t="s">
        <v>633</v>
      </c>
      <c r="B209" s="11">
        <v>92</v>
      </c>
      <c r="C209" s="8">
        <v>2.2000000000000002</v>
      </c>
      <c r="D209" s="8">
        <v>3.3</v>
      </c>
      <c r="E209" s="18">
        <v>14.1</v>
      </c>
      <c r="F209" s="18">
        <v>1.4</v>
      </c>
      <c r="G209" s="11">
        <v>174</v>
      </c>
      <c r="H209" s="12">
        <v>85</v>
      </c>
      <c r="I209" s="18">
        <v>2.4</v>
      </c>
      <c r="J209" s="25"/>
      <c r="K209" s="25"/>
      <c r="L209" s="25"/>
      <c r="M209" s="25"/>
      <c r="N209" s="9">
        <v>0</v>
      </c>
      <c r="O209" s="25"/>
      <c r="P209" s="9">
        <v>1</v>
      </c>
      <c r="Q209" s="21">
        <v>0.08</v>
      </c>
      <c r="R209" s="25"/>
      <c r="S209" s="25"/>
      <c r="T209" s="9">
        <v>3</v>
      </c>
      <c r="U209" s="9">
        <v>100</v>
      </c>
    </row>
    <row r="210" spans="1:21" ht="15.6" customHeight="1" x14ac:dyDescent="0.2">
      <c r="A210" s="7" t="s">
        <v>634</v>
      </c>
      <c r="B210" s="11">
        <v>586</v>
      </c>
      <c r="C210" s="8">
        <v>4.9000000000000004</v>
      </c>
      <c r="D210" s="8">
        <v>40.6</v>
      </c>
      <c r="E210" s="18">
        <v>50.2</v>
      </c>
      <c r="F210" s="18">
        <v>0.5</v>
      </c>
      <c r="G210" s="11">
        <v>236</v>
      </c>
      <c r="H210" s="12">
        <v>117</v>
      </c>
      <c r="I210" s="18">
        <v>3.6</v>
      </c>
      <c r="J210" s="25"/>
      <c r="K210" s="25"/>
      <c r="L210" s="25"/>
      <c r="M210" s="25"/>
      <c r="N210" s="9">
        <v>0</v>
      </c>
      <c r="O210" s="25"/>
      <c r="P210" s="9">
        <v>4544</v>
      </c>
      <c r="Q210" s="21">
        <v>0.16</v>
      </c>
      <c r="R210" s="25"/>
      <c r="S210" s="25"/>
      <c r="T210" s="9">
        <v>0</v>
      </c>
      <c r="U210" s="9">
        <v>100</v>
      </c>
    </row>
    <row r="211" spans="1:21" ht="24" customHeight="1" x14ac:dyDescent="0.2">
      <c r="A211" s="19" t="s">
        <v>635</v>
      </c>
      <c r="B211" s="11">
        <v>46</v>
      </c>
      <c r="C211" s="8">
        <v>2.2000000000000002</v>
      </c>
      <c r="D211" s="8">
        <v>1.5</v>
      </c>
      <c r="E211" s="18">
        <v>6</v>
      </c>
      <c r="F211" s="18">
        <v>3.8</v>
      </c>
      <c r="G211" s="11">
        <v>64</v>
      </c>
      <c r="H211" s="12">
        <v>44</v>
      </c>
      <c r="I211" s="18">
        <v>0</v>
      </c>
      <c r="J211" s="11">
        <v>316</v>
      </c>
      <c r="K211" s="10">
        <v>103</v>
      </c>
      <c r="L211" s="15">
        <v>1.6</v>
      </c>
      <c r="M211" s="8">
        <v>0.8</v>
      </c>
      <c r="N211" s="25"/>
      <c r="O211" s="9">
        <v>75</v>
      </c>
      <c r="P211" s="25"/>
      <c r="Q211" s="21">
        <v>0.3</v>
      </c>
      <c r="R211" s="25"/>
      <c r="S211" s="18">
        <v>9.6999999999999993</v>
      </c>
      <c r="T211" s="9">
        <v>7</v>
      </c>
      <c r="U211" s="9">
        <v>100</v>
      </c>
    </row>
    <row r="212" spans="1:21" ht="15.6" customHeight="1" x14ac:dyDescent="0.2">
      <c r="A212" s="7" t="s">
        <v>636</v>
      </c>
      <c r="B212" s="11">
        <v>15</v>
      </c>
      <c r="C212" s="8">
        <v>1</v>
      </c>
      <c r="D212" s="8">
        <v>0.4</v>
      </c>
      <c r="E212" s="18">
        <v>1.9</v>
      </c>
      <c r="F212" s="25"/>
      <c r="G212" s="11">
        <v>17</v>
      </c>
      <c r="H212" s="12">
        <v>230</v>
      </c>
      <c r="I212" s="18">
        <v>2.9</v>
      </c>
      <c r="J212" s="9">
        <v>3</v>
      </c>
      <c r="K212" s="10">
        <v>156</v>
      </c>
      <c r="L212" s="15">
        <v>0.1</v>
      </c>
      <c r="M212" s="8">
        <v>0.7</v>
      </c>
      <c r="N212" s="25"/>
      <c r="O212" s="25"/>
      <c r="P212" s="25"/>
      <c r="Q212" s="21">
        <v>0.3</v>
      </c>
      <c r="R212" s="21">
        <v>0</v>
      </c>
      <c r="S212" s="25"/>
      <c r="T212" s="25"/>
      <c r="U212" s="9">
        <v>100</v>
      </c>
    </row>
    <row r="213" spans="1:21" ht="15.6" customHeight="1" x14ac:dyDescent="0.2">
      <c r="A213" s="7" t="s">
        <v>637</v>
      </c>
      <c r="B213" s="11">
        <v>79</v>
      </c>
      <c r="C213" s="8">
        <v>2.2999999999999998</v>
      </c>
      <c r="D213" s="8">
        <v>5.2</v>
      </c>
      <c r="E213" s="18">
        <v>5.8</v>
      </c>
      <c r="F213" s="18">
        <v>2.5</v>
      </c>
      <c r="G213" s="11">
        <v>170</v>
      </c>
      <c r="H213" s="12">
        <v>70</v>
      </c>
      <c r="I213" s="18">
        <v>0.9</v>
      </c>
      <c r="J213" s="11">
        <v>170</v>
      </c>
      <c r="K213" s="18">
        <v>50</v>
      </c>
      <c r="L213" s="15">
        <v>0.2</v>
      </c>
      <c r="M213" s="8">
        <v>0.8</v>
      </c>
      <c r="N213" s="25"/>
      <c r="O213" s="25"/>
      <c r="P213" s="25"/>
      <c r="Q213" s="21">
        <v>0.2</v>
      </c>
      <c r="R213" s="21">
        <v>0.1</v>
      </c>
      <c r="S213" s="18">
        <v>0</v>
      </c>
      <c r="T213" s="9">
        <v>18</v>
      </c>
      <c r="U213" s="9">
        <v>100</v>
      </c>
    </row>
    <row r="214" spans="1:21" ht="15.6" customHeight="1" x14ac:dyDescent="0.2">
      <c r="A214" s="7" t="s">
        <v>638</v>
      </c>
      <c r="B214" s="11">
        <v>9</v>
      </c>
      <c r="C214" s="8">
        <v>2.1</v>
      </c>
      <c r="D214" s="8">
        <v>6</v>
      </c>
      <c r="E214" s="18">
        <v>7.1</v>
      </c>
      <c r="F214" s="18">
        <v>4.4000000000000004</v>
      </c>
      <c r="G214" s="11">
        <v>26</v>
      </c>
      <c r="H214" s="12">
        <v>3</v>
      </c>
      <c r="I214" s="18">
        <v>1.2</v>
      </c>
      <c r="J214" s="11">
        <v>289</v>
      </c>
      <c r="K214" s="10">
        <v>266</v>
      </c>
      <c r="L214" s="15">
        <v>0.3</v>
      </c>
      <c r="M214" s="8">
        <v>0.6</v>
      </c>
      <c r="N214" s="25"/>
      <c r="O214" s="9">
        <v>36</v>
      </c>
      <c r="P214" s="25"/>
      <c r="Q214" s="21">
        <v>0.2</v>
      </c>
      <c r="R214" s="21">
        <v>0.1</v>
      </c>
      <c r="S214" s="18">
        <v>0.4</v>
      </c>
      <c r="T214" s="25"/>
      <c r="U214" s="9">
        <v>100</v>
      </c>
    </row>
    <row r="215" spans="1:21" ht="24" customHeight="1" x14ac:dyDescent="0.2">
      <c r="A215" s="19" t="s">
        <v>639</v>
      </c>
      <c r="B215" s="11">
        <v>77</v>
      </c>
      <c r="C215" s="8">
        <v>3.5</v>
      </c>
      <c r="D215" s="8">
        <v>4.5999999999999996</v>
      </c>
      <c r="E215" s="18">
        <v>5.4</v>
      </c>
      <c r="F215" s="18">
        <v>3.6</v>
      </c>
      <c r="G215" s="11">
        <v>63</v>
      </c>
      <c r="H215" s="12">
        <v>85</v>
      </c>
      <c r="I215" s="18">
        <v>0</v>
      </c>
      <c r="J215" s="11">
        <v>469</v>
      </c>
      <c r="K215" s="18">
        <v>37</v>
      </c>
      <c r="L215" s="15">
        <v>0.3</v>
      </c>
      <c r="M215" s="8">
        <v>0.7</v>
      </c>
      <c r="N215" s="25"/>
      <c r="O215" s="9">
        <v>55</v>
      </c>
      <c r="P215" s="25"/>
      <c r="Q215" s="21">
        <v>0.8</v>
      </c>
      <c r="R215" s="21">
        <v>0.1</v>
      </c>
      <c r="S215" s="18">
        <v>0.2</v>
      </c>
      <c r="T215" s="9">
        <v>4</v>
      </c>
      <c r="U215" s="9">
        <v>100</v>
      </c>
    </row>
    <row r="216" spans="1:21" ht="15.6" customHeight="1" x14ac:dyDescent="0.2">
      <c r="A216" s="7" t="s">
        <v>640</v>
      </c>
      <c r="B216" s="11">
        <v>75</v>
      </c>
      <c r="C216" s="8">
        <v>2.5</v>
      </c>
      <c r="D216" s="8">
        <v>2.8</v>
      </c>
      <c r="E216" s="18">
        <v>10</v>
      </c>
      <c r="F216" s="18">
        <v>5.4</v>
      </c>
      <c r="G216" s="11">
        <v>36</v>
      </c>
      <c r="H216" s="12">
        <v>3</v>
      </c>
      <c r="I216" s="18">
        <v>2.1</v>
      </c>
      <c r="J216" s="11">
        <v>408</v>
      </c>
      <c r="K216" s="10">
        <v>381</v>
      </c>
      <c r="L216" s="15">
        <v>0.1</v>
      </c>
      <c r="M216" s="8">
        <v>0.4</v>
      </c>
      <c r="N216" s="25"/>
      <c r="O216" s="11">
        <v>870</v>
      </c>
      <c r="P216" s="25"/>
      <c r="Q216" s="21">
        <v>0.7</v>
      </c>
      <c r="R216" s="25"/>
      <c r="S216" s="18">
        <v>0.2</v>
      </c>
      <c r="T216" s="9">
        <v>12</v>
      </c>
      <c r="U216" s="9">
        <v>100</v>
      </c>
    </row>
    <row r="217" spans="1:21" ht="15.6" customHeight="1" x14ac:dyDescent="0.2">
      <c r="A217" s="7" t="s">
        <v>641</v>
      </c>
      <c r="B217" s="11">
        <v>25</v>
      </c>
      <c r="C217" s="8">
        <v>1.5</v>
      </c>
      <c r="D217" s="8">
        <v>0.5</v>
      </c>
      <c r="E217" s="18">
        <v>3.6</v>
      </c>
      <c r="F217" s="18">
        <v>1.7</v>
      </c>
      <c r="G217" s="11">
        <v>147</v>
      </c>
      <c r="H217" s="12">
        <v>39</v>
      </c>
      <c r="I217" s="18">
        <v>0</v>
      </c>
      <c r="J217" s="11">
        <v>239</v>
      </c>
      <c r="K217" s="10">
        <v>201</v>
      </c>
      <c r="L217" s="15">
        <v>0.1</v>
      </c>
      <c r="M217" s="8">
        <v>0.6</v>
      </c>
      <c r="N217" s="25"/>
      <c r="O217" s="9">
        <v>55</v>
      </c>
      <c r="P217" s="25"/>
      <c r="Q217" s="21">
        <v>0.1</v>
      </c>
      <c r="R217" s="21">
        <v>0.1</v>
      </c>
      <c r="S217" s="18">
        <v>11.6</v>
      </c>
      <c r="T217" s="9">
        <v>2</v>
      </c>
      <c r="U217" s="9">
        <v>100</v>
      </c>
    </row>
    <row r="218" spans="1:21" ht="15.6" customHeight="1" x14ac:dyDescent="0.2">
      <c r="A218" s="7" t="s">
        <v>642</v>
      </c>
      <c r="B218" s="11">
        <v>153</v>
      </c>
      <c r="C218" s="8">
        <v>11.3</v>
      </c>
      <c r="D218" s="8">
        <v>8.4</v>
      </c>
      <c r="E218" s="18">
        <v>8</v>
      </c>
      <c r="F218" s="18">
        <v>1.4</v>
      </c>
      <c r="G218" s="11">
        <v>256</v>
      </c>
      <c r="H218" s="12">
        <v>143</v>
      </c>
      <c r="I218" s="18">
        <v>4.4000000000000004</v>
      </c>
      <c r="J218" s="25"/>
      <c r="K218" s="25"/>
      <c r="L218" s="25"/>
      <c r="M218" s="25"/>
      <c r="N218" s="9">
        <v>18</v>
      </c>
      <c r="O218" s="25"/>
      <c r="P218" s="9">
        <v>2880</v>
      </c>
      <c r="Q218" s="21">
        <v>0.16</v>
      </c>
      <c r="R218" s="25"/>
      <c r="S218" s="25"/>
      <c r="T218" s="9">
        <v>2</v>
      </c>
      <c r="U218" s="9">
        <v>100</v>
      </c>
    </row>
    <row r="219" spans="1:21" ht="15.6" customHeight="1" x14ac:dyDescent="0.2">
      <c r="A219" s="7" t="s">
        <v>643</v>
      </c>
      <c r="B219" s="11">
        <v>29</v>
      </c>
      <c r="C219" s="8">
        <v>0.7</v>
      </c>
      <c r="D219" s="8">
        <v>0.6</v>
      </c>
      <c r="E219" s="18">
        <v>5</v>
      </c>
      <c r="F219" s="18">
        <v>0.6</v>
      </c>
      <c r="G219" s="11">
        <v>40</v>
      </c>
      <c r="H219" s="12">
        <v>61</v>
      </c>
      <c r="I219" s="18">
        <v>3.1</v>
      </c>
      <c r="J219" s="25"/>
      <c r="K219" s="25"/>
      <c r="L219" s="25"/>
      <c r="M219" s="25"/>
      <c r="N219" s="9">
        <v>14</v>
      </c>
      <c r="O219" s="25"/>
      <c r="P219" s="9">
        <v>2075</v>
      </c>
      <c r="Q219" s="21">
        <v>0.1</v>
      </c>
      <c r="R219" s="25"/>
      <c r="S219" s="25"/>
      <c r="T219" s="9">
        <v>0</v>
      </c>
      <c r="U219" s="9">
        <v>100</v>
      </c>
    </row>
    <row r="220" spans="1:21" ht="15.6" customHeight="1" x14ac:dyDescent="0.2">
      <c r="A220" s="7" t="s">
        <v>644</v>
      </c>
      <c r="B220" s="11">
        <v>49</v>
      </c>
      <c r="C220" s="18">
        <v>1.7</v>
      </c>
      <c r="D220" s="8">
        <v>0.3</v>
      </c>
      <c r="E220" s="8">
        <v>9.8000000000000007</v>
      </c>
      <c r="F220" s="18">
        <v>2.7</v>
      </c>
      <c r="G220" s="9">
        <v>220</v>
      </c>
      <c r="H220" s="9">
        <v>220</v>
      </c>
      <c r="I220" s="8">
        <v>1.3</v>
      </c>
      <c r="J220" s="9">
        <v>90</v>
      </c>
      <c r="K220" s="8">
        <v>350</v>
      </c>
      <c r="L220" s="21">
        <v>0.1</v>
      </c>
      <c r="M220" s="18">
        <v>0.1</v>
      </c>
      <c r="N220" s="25"/>
      <c r="O220" s="9">
        <v>372</v>
      </c>
      <c r="P220" s="25"/>
      <c r="Q220" s="25"/>
      <c r="R220" s="15">
        <v>0.1</v>
      </c>
      <c r="S220" s="8">
        <v>0</v>
      </c>
      <c r="T220" s="12">
        <v>0</v>
      </c>
      <c r="U220" s="9">
        <v>100</v>
      </c>
    </row>
    <row r="221" spans="1:21" ht="15.6" customHeight="1" x14ac:dyDescent="0.2">
      <c r="A221" s="7" t="s">
        <v>645</v>
      </c>
      <c r="B221" s="11">
        <v>178</v>
      </c>
      <c r="C221" s="18">
        <v>2.6</v>
      </c>
      <c r="D221" s="8">
        <v>13.9</v>
      </c>
      <c r="E221" s="8">
        <v>10.6</v>
      </c>
      <c r="F221" s="18">
        <v>8.4</v>
      </c>
      <c r="G221" s="9">
        <v>30</v>
      </c>
      <c r="H221" s="9">
        <v>130</v>
      </c>
      <c r="I221" s="8">
        <v>0.9</v>
      </c>
      <c r="J221" s="9">
        <v>20</v>
      </c>
      <c r="K221" s="8">
        <v>120</v>
      </c>
      <c r="L221" s="21">
        <v>0.1</v>
      </c>
      <c r="M221" s="18">
        <v>0.3</v>
      </c>
      <c r="N221" s="25"/>
      <c r="O221" s="25"/>
      <c r="P221" s="25"/>
      <c r="Q221" s="15">
        <v>0.2</v>
      </c>
      <c r="R221" s="15">
        <v>0.1</v>
      </c>
      <c r="S221" s="25"/>
      <c r="T221" s="12">
        <v>9</v>
      </c>
      <c r="U221" s="9">
        <v>100</v>
      </c>
    </row>
    <row r="222" spans="1:21" ht="15.6" customHeight="1" x14ac:dyDescent="0.2">
      <c r="A222" s="7" t="s">
        <v>646</v>
      </c>
      <c r="B222" s="11">
        <v>133</v>
      </c>
      <c r="C222" s="18">
        <v>7.3</v>
      </c>
      <c r="D222" s="8">
        <v>6.6</v>
      </c>
      <c r="E222" s="8">
        <v>11.2</v>
      </c>
      <c r="F222" s="18">
        <v>1.2</v>
      </c>
      <c r="G222" s="9">
        <v>40</v>
      </c>
      <c r="H222" s="9">
        <v>120</v>
      </c>
      <c r="I222" s="8">
        <v>0.2</v>
      </c>
      <c r="J222" s="9">
        <v>20</v>
      </c>
      <c r="K222" s="8">
        <v>50</v>
      </c>
      <c r="L222" s="21">
        <v>0.1</v>
      </c>
      <c r="M222" s="18">
        <v>0.3</v>
      </c>
      <c r="N222" s="25"/>
      <c r="O222" s="9">
        <v>944</v>
      </c>
      <c r="P222" s="25"/>
      <c r="Q222" s="15">
        <v>0.2</v>
      </c>
      <c r="R222" s="15">
        <v>0.2</v>
      </c>
      <c r="S222" s="25"/>
      <c r="T222" s="12">
        <v>9</v>
      </c>
      <c r="U222" s="9">
        <v>100</v>
      </c>
    </row>
    <row r="223" spans="1:21" ht="15.6" customHeight="1" x14ac:dyDescent="0.2">
      <c r="A223" s="7" t="s">
        <v>647</v>
      </c>
      <c r="B223" s="11">
        <v>36</v>
      </c>
      <c r="C223" s="18">
        <v>2.7</v>
      </c>
      <c r="D223" s="8">
        <v>0.7</v>
      </c>
      <c r="E223" s="8">
        <v>4.8</v>
      </c>
      <c r="F223" s="18">
        <v>1.4</v>
      </c>
      <c r="G223" s="9">
        <v>10</v>
      </c>
      <c r="H223" s="9">
        <v>90</v>
      </c>
      <c r="I223" s="8">
        <v>0.1</v>
      </c>
      <c r="J223" s="9">
        <v>30</v>
      </c>
      <c r="K223" s="8">
        <v>44</v>
      </c>
      <c r="L223" s="21">
        <v>0.2</v>
      </c>
      <c r="M223" s="18">
        <v>1</v>
      </c>
      <c r="N223" s="25"/>
      <c r="O223" s="25"/>
      <c r="P223" s="25"/>
      <c r="Q223" s="15">
        <v>0.3</v>
      </c>
      <c r="R223" s="15">
        <v>0.2</v>
      </c>
      <c r="S223" s="25"/>
      <c r="T223" s="12">
        <v>18</v>
      </c>
      <c r="U223" s="9">
        <v>100</v>
      </c>
    </row>
    <row r="224" spans="1:21" ht="15.75" customHeight="1" x14ac:dyDescent="0.2">
      <c r="A224" s="7" t="s">
        <v>648</v>
      </c>
      <c r="B224" s="11">
        <v>49</v>
      </c>
      <c r="C224" s="18">
        <v>3.1</v>
      </c>
      <c r="D224" s="8">
        <v>2.5</v>
      </c>
      <c r="E224" s="8">
        <v>3.6</v>
      </c>
      <c r="F224" s="25"/>
      <c r="G224" s="9">
        <v>11</v>
      </c>
      <c r="H224" s="9">
        <v>6</v>
      </c>
      <c r="I224" s="8">
        <v>0.5</v>
      </c>
      <c r="J224" s="9">
        <v>1011</v>
      </c>
      <c r="K224" s="8">
        <v>88</v>
      </c>
      <c r="L224" s="25"/>
      <c r="M224" s="18">
        <v>0.2</v>
      </c>
      <c r="N224" s="25"/>
      <c r="O224" s="25"/>
      <c r="P224" s="25"/>
      <c r="Q224" s="15">
        <v>0.2</v>
      </c>
      <c r="R224" s="15">
        <v>0.1</v>
      </c>
      <c r="S224" s="25"/>
      <c r="T224" s="12">
        <v>15</v>
      </c>
      <c r="U224" s="9">
        <v>100</v>
      </c>
    </row>
    <row r="225" spans="1:21" ht="15.6" customHeight="1" x14ac:dyDescent="0.2">
      <c r="A225" s="7" t="s">
        <v>649</v>
      </c>
      <c r="B225" s="11">
        <v>27</v>
      </c>
      <c r="C225" s="18">
        <v>1.3</v>
      </c>
      <c r="D225" s="8">
        <v>2</v>
      </c>
      <c r="E225" s="8">
        <v>1</v>
      </c>
      <c r="F225" s="18">
        <v>0.3</v>
      </c>
      <c r="G225" s="9">
        <v>168</v>
      </c>
      <c r="H225" s="9">
        <v>57</v>
      </c>
      <c r="I225" s="8">
        <v>1.8</v>
      </c>
      <c r="J225" s="25"/>
      <c r="K225" s="25"/>
      <c r="L225" s="25"/>
      <c r="M225" s="25"/>
      <c r="N225" s="9">
        <v>20</v>
      </c>
      <c r="O225" s="25"/>
      <c r="P225" s="9">
        <v>2569</v>
      </c>
      <c r="Q225" s="15">
        <v>0.1</v>
      </c>
      <c r="R225" s="25"/>
      <c r="S225" s="25"/>
      <c r="T225" s="12">
        <v>0</v>
      </c>
      <c r="U225" s="9">
        <v>100</v>
      </c>
    </row>
    <row r="226" spans="1:21" ht="15.6" customHeight="1" x14ac:dyDescent="0.2">
      <c r="A226" s="7" t="s">
        <v>650</v>
      </c>
      <c r="B226" s="11">
        <v>67</v>
      </c>
      <c r="C226" s="18">
        <v>5.2</v>
      </c>
      <c r="D226" s="8">
        <v>2.9</v>
      </c>
      <c r="E226" s="8">
        <v>5.0999999999999996</v>
      </c>
      <c r="F226" s="18">
        <v>1.4</v>
      </c>
      <c r="G226" s="9">
        <v>48</v>
      </c>
      <c r="H226" s="9">
        <v>81</v>
      </c>
      <c r="I226" s="8">
        <v>3.2</v>
      </c>
      <c r="J226" s="9">
        <v>313</v>
      </c>
      <c r="K226" s="8">
        <v>108</v>
      </c>
      <c r="L226" s="21">
        <v>0.2</v>
      </c>
      <c r="M226" s="18">
        <v>1.1000000000000001</v>
      </c>
      <c r="N226" s="25"/>
      <c r="O226" s="9">
        <v>21</v>
      </c>
      <c r="P226" s="25"/>
      <c r="Q226" s="15">
        <v>0.2</v>
      </c>
      <c r="R226" s="25"/>
      <c r="S226" s="25"/>
      <c r="T226" s="12">
        <v>5</v>
      </c>
      <c r="U226" s="9">
        <v>100</v>
      </c>
    </row>
    <row r="227" spans="1:21" ht="15.6" customHeight="1" x14ac:dyDescent="0.2">
      <c r="A227" s="7" t="s">
        <v>651</v>
      </c>
      <c r="B227" s="11">
        <v>57</v>
      </c>
      <c r="C227" s="18">
        <v>5.4</v>
      </c>
      <c r="D227" s="8">
        <v>2.6</v>
      </c>
      <c r="E227" s="8">
        <v>3.1</v>
      </c>
      <c r="F227" s="18">
        <v>1.6</v>
      </c>
      <c r="G227" s="9">
        <v>184</v>
      </c>
      <c r="H227" s="9">
        <v>135</v>
      </c>
      <c r="I227" s="8">
        <v>1.2</v>
      </c>
      <c r="J227" s="9">
        <v>256</v>
      </c>
      <c r="K227" s="8">
        <v>81</v>
      </c>
      <c r="L227" s="21">
        <v>0.2</v>
      </c>
      <c r="M227" s="18">
        <v>0.9</v>
      </c>
      <c r="N227" s="25"/>
      <c r="O227" s="9">
        <v>18</v>
      </c>
      <c r="P227" s="9">
        <v>0</v>
      </c>
      <c r="Q227" s="15">
        <v>0.2</v>
      </c>
      <c r="R227" s="25"/>
      <c r="S227" s="25"/>
      <c r="T227" s="12">
        <v>6</v>
      </c>
      <c r="U227" s="9">
        <v>100</v>
      </c>
    </row>
    <row r="228" spans="1:21" ht="19.5" customHeight="1" x14ac:dyDescent="0.2">
      <c r="A228" s="7" t="s">
        <v>652</v>
      </c>
      <c r="B228" s="11">
        <v>88</v>
      </c>
      <c r="C228" s="18">
        <v>3.2</v>
      </c>
      <c r="D228" s="8">
        <v>8</v>
      </c>
      <c r="E228" s="8">
        <v>0.8</v>
      </c>
      <c r="F228" s="18">
        <v>0.9</v>
      </c>
      <c r="G228" s="9">
        <v>217</v>
      </c>
      <c r="H228" s="9">
        <v>48</v>
      </c>
      <c r="I228" s="8">
        <v>2.9</v>
      </c>
      <c r="J228" s="9">
        <v>514</v>
      </c>
      <c r="K228" s="25"/>
      <c r="L228" s="25"/>
      <c r="M228" s="25"/>
      <c r="N228" s="9">
        <v>82</v>
      </c>
      <c r="O228" s="25"/>
      <c r="P228" s="9">
        <v>2000</v>
      </c>
      <c r="Q228" s="15">
        <v>0.2</v>
      </c>
      <c r="R228" s="25"/>
      <c r="S228" s="25"/>
      <c r="T228" s="12">
        <v>0</v>
      </c>
      <c r="U228" s="9">
        <v>100</v>
      </c>
    </row>
    <row r="229" spans="1:21" ht="19.5" customHeight="1" x14ac:dyDescent="0.2">
      <c r="A229" s="7" t="s">
        <v>653</v>
      </c>
      <c r="B229" s="11">
        <v>212</v>
      </c>
      <c r="C229" s="18">
        <v>6</v>
      </c>
      <c r="D229" s="8">
        <v>10</v>
      </c>
      <c r="E229" s="8">
        <v>29.1</v>
      </c>
      <c r="F229" s="25"/>
      <c r="G229" s="9">
        <v>77</v>
      </c>
      <c r="H229" s="9">
        <v>99</v>
      </c>
      <c r="I229" s="8">
        <v>1</v>
      </c>
      <c r="J229" s="25"/>
      <c r="K229" s="25"/>
      <c r="L229" s="25"/>
      <c r="M229" s="25"/>
      <c r="N229" s="25"/>
      <c r="O229" s="25"/>
      <c r="P229" s="9">
        <v>81</v>
      </c>
      <c r="Q229" s="15">
        <v>0.14000000000000001</v>
      </c>
      <c r="R229" s="25"/>
      <c r="S229" s="25"/>
      <c r="T229" s="12">
        <v>4</v>
      </c>
      <c r="U229" s="9">
        <v>100</v>
      </c>
    </row>
    <row r="230" spans="1:21" ht="24" customHeight="1" x14ac:dyDescent="0.2">
      <c r="A230" s="19" t="s">
        <v>654</v>
      </c>
      <c r="B230" s="11">
        <v>33</v>
      </c>
      <c r="C230" s="18">
        <v>1.2</v>
      </c>
      <c r="D230" s="8">
        <v>1.3</v>
      </c>
      <c r="E230" s="8">
        <v>4.0999999999999996</v>
      </c>
      <c r="F230" s="18">
        <v>3.1</v>
      </c>
      <c r="G230" s="9">
        <v>35</v>
      </c>
      <c r="H230" s="9">
        <v>35</v>
      </c>
      <c r="I230" s="8">
        <v>0</v>
      </c>
      <c r="J230" s="9">
        <v>161</v>
      </c>
      <c r="K230" s="8">
        <v>119</v>
      </c>
      <c r="L230" s="21">
        <v>0.2</v>
      </c>
      <c r="M230" s="18">
        <v>0.7</v>
      </c>
      <c r="N230" s="25"/>
      <c r="O230" s="9">
        <v>6</v>
      </c>
      <c r="P230" s="9">
        <v>0</v>
      </c>
      <c r="Q230" s="15">
        <v>0.3</v>
      </c>
      <c r="R230" s="15">
        <v>0</v>
      </c>
      <c r="S230" s="8">
        <v>3.5</v>
      </c>
      <c r="T230" s="12">
        <v>10</v>
      </c>
      <c r="U230" s="9">
        <v>100</v>
      </c>
    </row>
    <row r="231" spans="1:21" ht="24" customHeight="1" x14ac:dyDescent="0.2">
      <c r="A231" s="19" t="s">
        <v>655</v>
      </c>
      <c r="B231" s="11">
        <v>48</v>
      </c>
      <c r="C231" s="18">
        <v>1.4</v>
      </c>
      <c r="D231" s="8">
        <v>4.2</v>
      </c>
      <c r="E231" s="8">
        <v>2.6</v>
      </c>
      <c r="F231" s="18">
        <v>0.5</v>
      </c>
      <c r="G231" s="9">
        <v>129</v>
      </c>
      <c r="H231" s="9">
        <v>27</v>
      </c>
      <c r="I231" s="8">
        <v>0.8</v>
      </c>
      <c r="J231" s="25"/>
      <c r="K231" s="25"/>
      <c r="L231" s="25"/>
      <c r="M231" s="25"/>
      <c r="N231" s="9">
        <v>0</v>
      </c>
      <c r="O231" s="25"/>
      <c r="P231" s="9">
        <v>2988</v>
      </c>
      <c r="Q231" s="15">
        <v>0.01</v>
      </c>
      <c r="R231" s="25"/>
      <c r="S231" s="25"/>
      <c r="T231" s="12">
        <v>22</v>
      </c>
      <c r="U231" s="9">
        <v>100</v>
      </c>
    </row>
    <row r="232" spans="1:21" ht="15.6" customHeight="1" x14ac:dyDescent="0.2">
      <c r="A232" s="7" t="s">
        <v>656</v>
      </c>
      <c r="B232" s="11">
        <v>45</v>
      </c>
      <c r="C232" s="18">
        <v>0.8</v>
      </c>
      <c r="D232" s="8">
        <v>0.9</v>
      </c>
      <c r="E232" s="8">
        <v>8.1</v>
      </c>
      <c r="F232" s="18">
        <v>7.9</v>
      </c>
      <c r="G232" s="9">
        <v>25</v>
      </c>
      <c r="H232" s="9">
        <v>25</v>
      </c>
      <c r="I232" s="8">
        <v>0.5</v>
      </c>
      <c r="J232" s="9">
        <v>61</v>
      </c>
      <c r="K232" s="8">
        <v>15</v>
      </c>
      <c r="L232" s="25"/>
      <c r="M232" s="18">
        <v>0.2</v>
      </c>
      <c r="N232" s="25"/>
      <c r="O232" s="9">
        <v>1241</v>
      </c>
      <c r="P232" s="9">
        <v>0</v>
      </c>
      <c r="Q232" s="15">
        <v>0.2</v>
      </c>
      <c r="R232" s="15">
        <v>0</v>
      </c>
      <c r="S232" s="8">
        <v>0.1</v>
      </c>
      <c r="T232" s="12">
        <v>2</v>
      </c>
      <c r="U232" s="9">
        <v>100</v>
      </c>
    </row>
    <row r="233" spans="1:21" ht="15.6" customHeight="1" x14ac:dyDescent="0.2">
      <c r="A233" s="7" t="s">
        <v>657</v>
      </c>
      <c r="B233" s="11">
        <v>143</v>
      </c>
      <c r="C233" s="18">
        <v>3.1</v>
      </c>
      <c r="D233" s="8">
        <v>7.8</v>
      </c>
      <c r="E233" s="8">
        <v>15</v>
      </c>
      <c r="F233" s="18">
        <v>7</v>
      </c>
      <c r="G233" s="9">
        <v>195</v>
      </c>
      <c r="H233" s="9">
        <v>91</v>
      </c>
      <c r="I233" s="8">
        <v>2.8</v>
      </c>
      <c r="J233" s="9">
        <v>353</v>
      </c>
      <c r="K233" s="8">
        <v>256</v>
      </c>
      <c r="L233" s="21">
        <v>0.3</v>
      </c>
      <c r="M233" s="18">
        <v>1</v>
      </c>
      <c r="N233" s="25"/>
      <c r="O233" s="9">
        <v>1519</v>
      </c>
      <c r="P233" s="9">
        <v>0</v>
      </c>
      <c r="Q233" s="15">
        <v>0.1</v>
      </c>
      <c r="R233" s="25"/>
      <c r="S233" s="25"/>
      <c r="T233" s="12">
        <v>15</v>
      </c>
      <c r="U233" s="9">
        <v>100</v>
      </c>
    </row>
    <row r="234" spans="1:21" x14ac:dyDescent="0.2">
      <c r="A234" t="s">
        <v>1349</v>
      </c>
      <c r="B234">
        <v>93.75</v>
      </c>
      <c r="C234">
        <v>7.7</v>
      </c>
      <c r="D234">
        <v>1.1499999999999999</v>
      </c>
      <c r="E234">
        <v>13.5</v>
      </c>
      <c r="N234">
        <v>51.5</v>
      </c>
      <c r="O234">
        <v>51.5</v>
      </c>
    </row>
  </sheetData>
  <mergeCells count="6">
    <mergeCell ref="A5:U5"/>
    <mergeCell ref="A172:U172"/>
    <mergeCell ref="A1:V1"/>
    <mergeCell ref="A2:A4"/>
    <mergeCell ref="B2:T2"/>
    <mergeCell ref="U2:U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3"/>
  <sheetViews>
    <sheetView topLeftCell="A62" workbookViewId="0">
      <selection activeCell="B3" sqref="B3:T3"/>
    </sheetView>
  </sheetViews>
  <sheetFormatPr defaultRowHeight="12.75" x14ac:dyDescent="0.2"/>
  <cols>
    <col min="1" max="1" width="19.83203125" customWidth="1"/>
    <col min="2" max="2" width="6.1640625" customWidth="1"/>
    <col min="3" max="3" width="4.83203125" customWidth="1"/>
    <col min="4" max="4" width="5.33203125" customWidth="1"/>
    <col min="5" max="5" width="6.33203125" customWidth="1"/>
    <col min="6" max="6" width="6.6640625" customWidth="1"/>
    <col min="7" max="7" width="6.33203125" customWidth="1"/>
    <col min="8" max="8" width="6.6640625" customWidth="1"/>
    <col min="9" max="9" width="6.33203125" customWidth="1"/>
    <col min="10" max="10" width="6.6640625" customWidth="1"/>
    <col min="11" max="11" width="8" customWidth="1"/>
    <col min="12" max="12" width="6.33203125" customWidth="1"/>
    <col min="13" max="13" width="6.6640625" customWidth="1"/>
    <col min="14" max="14" width="4.83203125" customWidth="1"/>
    <col min="15" max="15" width="6.6640625" customWidth="1"/>
    <col min="16" max="16" width="8" customWidth="1"/>
    <col min="17" max="17" width="6.6640625" customWidth="1"/>
    <col min="18" max="19" width="6.33203125" customWidth="1"/>
    <col min="20" max="20" width="5.1640625" customWidth="1"/>
    <col min="21" max="21" width="6.33203125" customWidth="1"/>
    <col min="22" max="22" width="4.66406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3" t="s">
        <v>21</v>
      </c>
      <c r="E4" s="4" t="s">
        <v>21</v>
      </c>
      <c r="F4" s="3" t="s">
        <v>21</v>
      </c>
      <c r="G4" s="3" t="s">
        <v>23</v>
      </c>
      <c r="H4" s="3" t="s">
        <v>23</v>
      </c>
      <c r="I4" s="2" t="s">
        <v>23</v>
      </c>
      <c r="J4" s="2" t="s">
        <v>23</v>
      </c>
      <c r="K4" s="4" t="s">
        <v>23</v>
      </c>
      <c r="L4" s="2" t="s">
        <v>23</v>
      </c>
      <c r="M4" s="2" t="s">
        <v>23</v>
      </c>
      <c r="N4" s="2" t="s">
        <v>24</v>
      </c>
      <c r="O4" s="4" t="s">
        <v>24</v>
      </c>
      <c r="P4" s="3" t="s">
        <v>24</v>
      </c>
      <c r="Q4" s="3" t="s">
        <v>23</v>
      </c>
      <c r="R4" s="3" t="s">
        <v>23</v>
      </c>
      <c r="S4" s="3" t="s">
        <v>23</v>
      </c>
      <c r="T4" s="6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">
      <c r="A6" s="7" t="s">
        <v>658</v>
      </c>
      <c r="B6" s="11">
        <v>85</v>
      </c>
      <c r="C6" s="8">
        <v>0.9</v>
      </c>
      <c r="D6" s="10">
        <v>6.5</v>
      </c>
      <c r="E6" s="14">
        <v>7.7</v>
      </c>
      <c r="F6" s="25"/>
      <c r="G6" s="11">
        <v>10</v>
      </c>
      <c r="H6" s="11">
        <v>20</v>
      </c>
      <c r="I6" s="8">
        <v>0.9</v>
      </c>
      <c r="J6" s="9">
        <v>2</v>
      </c>
      <c r="K6" s="14">
        <v>278</v>
      </c>
      <c r="L6" s="29">
        <v>0.2</v>
      </c>
      <c r="M6" s="29">
        <v>0.4</v>
      </c>
      <c r="N6" s="25"/>
      <c r="O6" s="20">
        <v>189</v>
      </c>
      <c r="P6" s="14">
        <v>180</v>
      </c>
      <c r="Q6" s="21">
        <v>0.05</v>
      </c>
      <c r="R6" s="17">
        <v>0.08</v>
      </c>
      <c r="S6" s="27">
        <v>1</v>
      </c>
      <c r="T6" s="11">
        <v>13</v>
      </c>
      <c r="U6" s="9">
        <v>61</v>
      </c>
    </row>
    <row r="7" spans="1:22" ht="15.6" customHeight="1" x14ac:dyDescent="0.2">
      <c r="A7" s="7" t="s">
        <v>659</v>
      </c>
      <c r="B7" s="11">
        <v>30</v>
      </c>
      <c r="C7" s="8">
        <v>0.5</v>
      </c>
      <c r="D7" s="10">
        <v>0.2</v>
      </c>
      <c r="E7" s="14">
        <v>6.8</v>
      </c>
      <c r="F7" s="18">
        <v>1.2</v>
      </c>
      <c r="G7" s="11">
        <v>39</v>
      </c>
      <c r="H7" s="11">
        <v>12</v>
      </c>
      <c r="I7" s="8">
        <v>1.1000000000000001</v>
      </c>
      <c r="J7" s="25"/>
      <c r="K7" s="25"/>
      <c r="L7" s="25"/>
      <c r="M7" s="25"/>
      <c r="N7" s="9">
        <v>0</v>
      </c>
      <c r="O7" s="25"/>
      <c r="P7" s="8">
        <v>1</v>
      </c>
      <c r="Q7" s="21">
        <v>0.01</v>
      </c>
      <c r="R7" s="25"/>
      <c r="S7" s="25"/>
      <c r="T7" s="11">
        <v>3</v>
      </c>
      <c r="U7" s="9">
        <v>100</v>
      </c>
    </row>
    <row r="8" spans="1:22" ht="15.6" customHeight="1" x14ac:dyDescent="0.2">
      <c r="A8" s="7" t="s">
        <v>660</v>
      </c>
      <c r="B8" s="11">
        <v>57</v>
      </c>
      <c r="C8" s="8">
        <v>0.5</v>
      </c>
      <c r="D8" s="10">
        <v>0.4</v>
      </c>
      <c r="E8" s="14">
        <v>12.8</v>
      </c>
      <c r="F8" s="18">
        <v>0.8</v>
      </c>
      <c r="G8" s="11">
        <v>9</v>
      </c>
      <c r="H8" s="11">
        <v>18</v>
      </c>
      <c r="I8" s="8">
        <v>0.6</v>
      </c>
      <c r="J8" s="29">
        <v>3.6</v>
      </c>
      <c r="K8" s="22">
        <v>175.4</v>
      </c>
      <c r="L8" s="47">
        <v>110.2</v>
      </c>
      <c r="M8" s="29">
        <v>0</v>
      </c>
      <c r="N8" s="25"/>
      <c r="O8" s="20">
        <v>26</v>
      </c>
      <c r="P8" s="14">
        <v>2240</v>
      </c>
      <c r="Q8" s="21">
        <v>0.05</v>
      </c>
      <c r="R8" s="21">
        <v>0.03</v>
      </c>
      <c r="S8" s="18">
        <v>0.1</v>
      </c>
      <c r="T8" s="11">
        <v>5</v>
      </c>
      <c r="U8" s="9">
        <v>88</v>
      </c>
    </row>
    <row r="9" spans="1:22" ht="15.6" customHeight="1" x14ac:dyDescent="0.2">
      <c r="A9" s="7" t="s">
        <v>661</v>
      </c>
      <c r="B9" s="11">
        <v>58</v>
      </c>
      <c r="C9" s="8">
        <v>0.3</v>
      </c>
      <c r="D9" s="10">
        <v>0.4</v>
      </c>
      <c r="E9" s="14">
        <v>14.9</v>
      </c>
      <c r="F9" s="27">
        <v>2.6</v>
      </c>
      <c r="G9" s="11">
        <v>6</v>
      </c>
      <c r="H9" s="11">
        <v>10</v>
      </c>
      <c r="I9" s="8">
        <v>0.3</v>
      </c>
      <c r="J9" s="9">
        <v>2</v>
      </c>
      <c r="K9" s="14">
        <v>130</v>
      </c>
      <c r="L9" s="47">
        <v>124.2</v>
      </c>
      <c r="M9" s="29">
        <v>0.3</v>
      </c>
      <c r="N9" s="25"/>
      <c r="O9" s="20">
        <v>30</v>
      </c>
      <c r="P9" s="18">
        <v>90</v>
      </c>
      <c r="Q9" s="21">
        <v>0.04</v>
      </c>
      <c r="R9" s="17">
        <v>0.03</v>
      </c>
      <c r="S9" s="27">
        <v>0.1</v>
      </c>
      <c r="T9" s="11">
        <v>5</v>
      </c>
      <c r="U9" s="9">
        <v>88</v>
      </c>
    </row>
    <row r="10" spans="1:22" ht="15.6" customHeight="1" x14ac:dyDescent="0.2">
      <c r="A10" s="7" t="s">
        <v>662</v>
      </c>
      <c r="B10" s="11">
        <v>37</v>
      </c>
      <c r="C10" s="8">
        <v>0.8</v>
      </c>
      <c r="D10" s="10">
        <v>0.5</v>
      </c>
      <c r="E10" s="14">
        <v>8.3000000000000007</v>
      </c>
      <c r="F10" s="25"/>
      <c r="G10" s="11">
        <v>28</v>
      </c>
      <c r="H10" s="11">
        <v>27</v>
      </c>
      <c r="I10" s="8">
        <v>0.8</v>
      </c>
      <c r="J10" s="23">
        <v>1.95</v>
      </c>
      <c r="K10" s="22">
        <v>43</v>
      </c>
      <c r="L10" s="29">
        <v>63.5</v>
      </c>
      <c r="M10" s="29">
        <v>18.899999999999999</v>
      </c>
      <c r="N10" s="25"/>
      <c r="O10" s="20">
        <v>2</v>
      </c>
      <c r="P10" s="18">
        <v>60</v>
      </c>
      <c r="Q10" s="21">
        <v>0.03</v>
      </c>
      <c r="R10" s="17">
        <v>0</v>
      </c>
      <c r="S10" s="27">
        <v>0.1</v>
      </c>
      <c r="T10" s="11">
        <v>60</v>
      </c>
      <c r="U10" s="9">
        <v>96</v>
      </c>
    </row>
    <row r="11" spans="1:22" ht="15.6" customHeight="1" x14ac:dyDescent="0.2">
      <c r="A11" s="7" t="s">
        <v>663</v>
      </c>
      <c r="B11" s="11">
        <v>36</v>
      </c>
      <c r="C11" s="8">
        <v>0.4</v>
      </c>
      <c r="D11" s="10">
        <v>0.4</v>
      </c>
      <c r="E11" s="14">
        <v>8.8000000000000007</v>
      </c>
      <c r="F11" s="27">
        <v>3.2</v>
      </c>
      <c r="G11" s="11">
        <v>4</v>
      </c>
      <c r="H11" s="11">
        <v>12</v>
      </c>
      <c r="I11" s="8">
        <v>1.1000000000000001</v>
      </c>
      <c r="J11" s="9">
        <v>4</v>
      </c>
      <c r="K11" s="14">
        <v>130</v>
      </c>
      <c r="L11" s="25"/>
      <c r="M11" s="29">
        <v>0.1</v>
      </c>
      <c r="N11" s="25"/>
      <c r="O11" s="20">
        <v>29</v>
      </c>
      <c r="P11" s="14">
        <v>170</v>
      </c>
      <c r="Q11" s="21">
        <v>0.03</v>
      </c>
      <c r="R11" s="25"/>
      <c r="S11" s="25"/>
      <c r="T11" s="11">
        <v>35</v>
      </c>
      <c r="U11" s="9">
        <v>86</v>
      </c>
    </row>
    <row r="12" spans="1:22" ht="15.6" customHeight="1" x14ac:dyDescent="0.2">
      <c r="A12" s="7" t="s">
        <v>664</v>
      </c>
      <c r="B12" s="11">
        <v>51</v>
      </c>
      <c r="C12" s="8">
        <v>0.3</v>
      </c>
      <c r="D12" s="10">
        <v>0.1</v>
      </c>
      <c r="E12" s="14">
        <v>12.1</v>
      </c>
      <c r="F12" s="18">
        <v>0.7</v>
      </c>
      <c r="G12" s="11">
        <v>220</v>
      </c>
      <c r="H12" s="11">
        <v>14</v>
      </c>
      <c r="I12" s="8">
        <v>0.8</v>
      </c>
      <c r="J12" s="26">
        <v>1</v>
      </c>
      <c r="K12" s="22">
        <v>258.60000000000002</v>
      </c>
      <c r="L12" s="29">
        <v>0</v>
      </c>
      <c r="M12" s="29">
        <v>0</v>
      </c>
      <c r="N12" s="9">
        <v>0</v>
      </c>
      <c r="O12" s="25"/>
      <c r="P12" s="41">
        <v>12256</v>
      </c>
      <c r="Q12" s="21">
        <v>0.1</v>
      </c>
      <c r="R12" s="21">
        <v>0.02</v>
      </c>
      <c r="S12" s="18">
        <v>0</v>
      </c>
      <c r="T12" s="11">
        <v>4</v>
      </c>
      <c r="U12" s="9">
        <v>66</v>
      </c>
    </row>
    <row r="13" spans="1:22" ht="15.6" customHeight="1" x14ac:dyDescent="0.2">
      <c r="A13" s="7" t="s">
        <v>665</v>
      </c>
      <c r="B13" s="11">
        <v>23</v>
      </c>
      <c r="C13" s="8">
        <v>0.8</v>
      </c>
      <c r="D13" s="10">
        <v>0.2</v>
      </c>
      <c r="E13" s="14">
        <v>5.2</v>
      </c>
      <c r="F13" s="25"/>
      <c r="G13" s="11">
        <v>30</v>
      </c>
      <c r="H13" s="11">
        <v>50</v>
      </c>
      <c r="I13" s="8">
        <v>4.5999999999999996</v>
      </c>
      <c r="J13" s="25"/>
      <c r="K13" s="25"/>
      <c r="L13" s="25"/>
      <c r="M13" s="25"/>
      <c r="N13" s="25"/>
      <c r="O13" s="25"/>
      <c r="P13" s="8">
        <v>0</v>
      </c>
      <c r="Q13" s="21">
        <v>0.28999999999999998</v>
      </c>
      <c r="R13" s="25"/>
      <c r="S13" s="25"/>
      <c r="T13" s="11">
        <v>38</v>
      </c>
      <c r="U13" s="9">
        <v>80</v>
      </c>
    </row>
    <row r="14" spans="1:22" ht="15.6" customHeight="1" x14ac:dyDescent="0.2">
      <c r="A14" s="7" t="s">
        <v>666</v>
      </c>
      <c r="B14" s="11">
        <v>110</v>
      </c>
      <c r="C14" s="8">
        <v>1.4</v>
      </c>
      <c r="D14" s="10">
        <v>2.1</v>
      </c>
      <c r="E14" s="14">
        <v>21.4</v>
      </c>
      <c r="F14" s="25"/>
      <c r="G14" s="11">
        <v>8</v>
      </c>
      <c r="H14" s="11">
        <v>102</v>
      </c>
      <c r="I14" s="8">
        <v>1.1000000000000001</v>
      </c>
      <c r="J14" s="9">
        <v>2</v>
      </c>
      <c r="K14" s="14">
        <v>0</v>
      </c>
      <c r="L14" s="8">
        <v>0.3</v>
      </c>
      <c r="M14" s="8">
        <v>0.9</v>
      </c>
      <c r="N14" s="25"/>
      <c r="O14" s="25"/>
      <c r="P14" s="25"/>
      <c r="Q14" s="21">
        <v>0.2</v>
      </c>
      <c r="R14" s="21">
        <v>0.1</v>
      </c>
      <c r="S14" s="25"/>
      <c r="T14" s="11">
        <v>6</v>
      </c>
      <c r="U14" s="9">
        <v>77</v>
      </c>
    </row>
    <row r="15" spans="1:22" ht="15.6" customHeight="1" x14ac:dyDescent="0.2">
      <c r="A15" s="7" t="s">
        <v>667</v>
      </c>
      <c r="B15" s="11">
        <v>264</v>
      </c>
      <c r="C15" s="8">
        <v>4</v>
      </c>
      <c r="D15" s="10">
        <v>1.1000000000000001</v>
      </c>
      <c r="E15" s="14">
        <v>59.6</v>
      </c>
      <c r="F15" s="18">
        <v>9</v>
      </c>
      <c r="G15" s="11">
        <v>306</v>
      </c>
      <c r="H15" s="11">
        <v>92</v>
      </c>
      <c r="I15" s="8">
        <v>0.8</v>
      </c>
      <c r="J15" s="25"/>
      <c r="K15" s="25"/>
      <c r="L15" s="25"/>
      <c r="M15" s="25"/>
      <c r="N15" s="9">
        <v>0</v>
      </c>
      <c r="O15" s="25"/>
      <c r="P15" s="14">
        <v>400</v>
      </c>
      <c r="Q15" s="21">
        <v>0.11</v>
      </c>
      <c r="R15" s="25"/>
      <c r="S15" s="18">
        <v>0</v>
      </c>
      <c r="T15" s="11">
        <v>9</v>
      </c>
      <c r="U15" s="9">
        <v>100</v>
      </c>
    </row>
    <row r="16" spans="1:22" ht="24" customHeight="1" x14ac:dyDescent="0.2">
      <c r="A16" s="19" t="s">
        <v>668</v>
      </c>
      <c r="B16" s="11">
        <v>39</v>
      </c>
      <c r="C16" s="8">
        <v>0.7</v>
      </c>
      <c r="D16" s="10">
        <v>0.2</v>
      </c>
      <c r="E16" s="14">
        <v>9.6999999999999993</v>
      </c>
      <c r="F16" s="27">
        <v>2</v>
      </c>
      <c r="G16" s="11">
        <v>43</v>
      </c>
      <c r="H16" s="11">
        <v>17</v>
      </c>
      <c r="I16" s="8">
        <v>0.8</v>
      </c>
      <c r="J16" s="26">
        <v>1</v>
      </c>
      <c r="K16" s="22">
        <v>90</v>
      </c>
      <c r="L16" s="29">
        <v>0.1</v>
      </c>
      <c r="M16" s="29">
        <v>0.1</v>
      </c>
      <c r="N16" s="25"/>
      <c r="O16" s="20">
        <v>141</v>
      </c>
      <c r="P16" s="18">
        <v>55</v>
      </c>
      <c r="Q16" s="17">
        <v>0.02</v>
      </c>
      <c r="R16" s="17">
        <v>0.01</v>
      </c>
      <c r="S16" s="27">
        <v>0.1</v>
      </c>
      <c r="T16" s="11">
        <v>33</v>
      </c>
      <c r="U16" s="9">
        <v>50</v>
      </c>
    </row>
    <row r="17" spans="1:21" ht="24" customHeight="1" x14ac:dyDescent="0.2">
      <c r="A17" s="19" t="s">
        <v>669</v>
      </c>
      <c r="B17" s="11">
        <v>71</v>
      </c>
      <c r="C17" s="8">
        <v>1.7</v>
      </c>
      <c r="D17" s="10">
        <v>3.1</v>
      </c>
      <c r="E17" s="14">
        <v>9.1</v>
      </c>
      <c r="F17" s="18">
        <v>3.2</v>
      </c>
      <c r="G17" s="11">
        <v>13</v>
      </c>
      <c r="H17" s="11">
        <v>14</v>
      </c>
      <c r="I17" s="8">
        <v>0.4</v>
      </c>
      <c r="J17" s="9">
        <v>10</v>
      </c>
      <c r="K17" s="14">
        <v>128</v>
      </c>
      <c r="L17" s="8">
        <v>0</v>
      </c>
      <c r="M17" s="8">
        <v>0.4</v>
      </c>
      <c r="N17" s="25"/>
      <c r="O17" s="12">
        <v>0</v>
      </c>
      <c r="P17" s="8">
        <v>0</v>
      </c>
      <c r="Q17" s="21">
        <v>0.5</v>
      </c>
      <c r="R17" s="21">
        <v>0.3</v>
      </c>
      <c r="S17" s="18">
        <v>0.5</v>
      </c>
      <c r="T17" s="11">
        <v>1</v>
      </c>
      <c r="U17" s="8">
        <v>66.5</v>
      </c>
    </row>
    <row r="18" spans="1:21" ht="24" customHeight="1" x14ac:dyDescent="0.2">
      <c r="A18" s="19" t="s">
        <v>670</v>
      </c>
      <c r="B18" s="11">
        <v>56</v>
      </c>
      <c r="C18" s="8">
        <v>0.8</v>
      </c>
      <c r="D18" s="10">
        <v>1</v>
      </c>
      <c r="E18" s="14">
        <v>10.9</v>
      </c>
      <c r="F18" s="18">
        <v>3.2</v>
      </c>
      <c r="G18" s="11">
        <v>13</v>
      </c>
      <c r="H18" s="11">
        <v>27</v>
      </c>
      <c r="I18" s="8">
        <v>0.5</v>
      </c>
      <c r="J18" s="9">
        <v>7</v>
      </c>
      <c r="K18" s="14">
        <v>231</v>
      </c>
      <c r="L18" s="8">
        <v>0</v>
      </c>
      <c r="M18" s="8">
        <v>0.4</v>
      </c>
      <c r="N18" s="25"/>
      <c r="O18" s="12">
        <v>0</v>
      </c>
      <c r="P18" s="8">
        <v>0</v>
      </c>
      <c r="Q18" s="21">
        <v>0.02</v>
      </c>
      <c r="R18" s="21">
        <v>0.5</v>
      </c>
      <c r="S18" s="18">
        <v>0.9</v>
      </c>
      <c r="T18" s="11">
        <v>1</v>
      </c>
      <c r="U18" s="8">
        <v>73.599999999999994</v>
      </c>
    </row>
    <row r="19" spans="1:21" ht="15.6" customHeight="1" x14ac:dyDescent="0.2">
      <c r="A19" s="7" t="s">
        <v>671</v>
      </c>
      <c r="B19" s="11">
        <v>55</v>
      </c>
      <c r="C19" s="8">
        <v>1.2</v>
      </c>
      <c r="D19" s="10">
        <v>0.1</v>
      </c>
      <c r="E19" s="14">
        <v>12.2</v>
      </c>
      <c r="F19" s="18">
        <v>5.2</v>
      </c>
      <c r="G19" s="11">
        <v>30</v>
      </c>
      <c r="H19" s="11">
        <v>40</v>
      </c>
      <c r="I19" s="8">
        <v>0.2</v>
      </c>
      <c r="J19" s="9">
        <v>10</v>
      </c>
      <c r="K19" s="14">
        <v>0</v>
      </c>
      <c r="L19" s="8">
        <v>0.1</v>
      </c>
      <c r="M19" s="8">
        <v>0.3</v>
      </c>
      <c r="N19" s="25"/>
      <c r="O19" s="12">
        <v>460</v>
      </c>
      <c r="P19" s="25"/>
      <c r="Q19" s="21">
        <v>0.33</v>
      </c>
      <c r="R19" s="21">
        <v>0.03</v>
      </c>
      <c r="S19" s="18">
        <v>0.1</v>
      </c>
      <c r="T19" s="11">
        <v>9</v>
      </c>
      <c r="U19" s="9">
        <v>48</v>
      </c>
    </row>
    <row r="20" spans="1:21" ht="15.6" customHeight="1" x14ac:dyDescent="0.2">
      <c r="A20" s="7" t="s">
        <v>672</v>
      </c>
      <c r="B20" s="11">
        <v>101</v>
      </c>
      <c r="C20" s="8">
        <v>1.7</v>
      </c>
      <c r="D20" s="10">
        <v>0.6</v>
      </c>
      <c r="E20" s="14">
        <v>25.2</v>
      </c>
      <c r="F20" s="27">
        <v>2.8</v>
      </c>
      <c r="G20" s="11">
        <v>27</v>
      </c>
      <c r="H20" s="11">
        <v>20</v>
      </c>
      <c r="I20" s="8">
        <v>0.8</v>
      </c>
      <c r="J20" s="26">
        <v>5</v>
      </c>
      <c r="K20" s="22">
        <v>312.5</v>
      </c>
      <c r="L20" s="47">
        <v>325.7</v>
      </c>
      <c r="M20" s="29">
        <v>0.1</v>
      </c>
      <c r="N20" s="25"/>
      <c r="O20" s="20">
        <v>49</v>
      </c>
      <c r="P20" s="25"/>
      <c r="Q20" s="21">
        <v>0.08</v>
      </c>
      <c r="R20" s="17">
        <v>0.16</v>
      </c>
      <c r="S20" s="27">
        <v>0.9</v>
      </c>
      <c r="T20" s="11">
        <v>22</v>
      </c>
      <c r="U20" s="9">
        <v>58</v>
      </c>
    </row>
    <row r="21" spans="1:21" ht="15.6" customHeight="1" x14ac:dyDescent="0.2">
      <c r="A21" s="7" t="s">
        <v>673</v>
      </c>
      <c r="B21" s="11">
        <v>78</v>
      </c>
      <c r="C21" s="8">
        <v>0.6</v>
      </c>
      <c r="D21" s="10">
        <v>0.3</v>
      </c>
      <c r="E21" s="14">
        <v>18.2</v>
      </c>
      <c r="F21" s="25"/>
      <c r="G21" s="11">
        <v>1</v>
      </c>
      <c r="H21" s="11">
        <v>7</v>
      </c>
      <c r="I21" s="8">
        <v>3.4</v>
      </c>
      <c r="J21" s="9">
        <v>7</v>
      </c>
      <c r="K21" s="14">
        <v>495</v>
      </c>
      <c r="L21" s="8">
        <v>0.3</v>
      </c>
      <c r="M21" s="8">
        <v>0.7</v>
      </c>
      <c r="N21" s="25"/>
      <c r="O21" s="25"/>
      <c r="P21" s="25"/>
      <c r="Q21" s="21">
        <v>0.12</v>
      </c>
      <c r="R21" s="21">
        <v>0</v>
      </c>
      <c r="S21" s="25"/>
      <c r="T21" s="11">
        <v>5</v>
      </c>
      <c r="U21" s="25"/>
    </row>
    <row r="22" spans="1:21" ht="15.6" customHeight="1" x14ac:dyDescent="0.2">
      <c r="A22" s="7" t="s">
        <v>674</v>
      </c>
      <c r="B22" s="11">
        <v>113</v>
      </c>
      <c r="C22" s="8">
        <v>0.8</v>
      </c>
      <c r="D22" s="10">
        <v>0.3</v>
      </c>
      <c r="E22" s="14">
        <v>26.8</v>
      </c>
      <c r="F22" s="18">
        <v>7.7</v>
      </c>
      <c r="G22" s="11">
        <v>108</v>
      </c>
      <c r="H22" s="11">
        <v>52</v>
      </c>
      <c r="I22" s="8">
        <v>1.2</v>
      </c>
      <c r="J22" s="9">
        <v>2</v>
      </c>
      <c r="K22" s="14">
        <v>219</v>
      </c>
      <c r="L22" s="8">
        <v>0.3</v>
      </c>
      <c r="M22" s="8">
        <v>0.9</v>
      </c>
      <c r="N22" s="25"/>
      <c r="O22" s="12">
        <v>17</v>
      </c>
      <c r="P22" s="25"/>
      <c r="Q22" s="21">
        <v>0.06</v>
      </c>
      <c r="R22" s="21">
        <v>0.01</v>
      </c>
      <c r="S22" s="25"/>
      <c r="T22" s="11">
        <v>20</v>
      </c>
      <c r="U22" s="9">
        <v>100</v>
      </c>
    </row>
    <row r="23" spans="1:21" ht="15.6" customHeight="1" x14ac:dyDescent="0.2">
      <c r="A23" s="7" t="s">
        <v>675</v>
      </c>
      <c r="B23" s="11">
        <v>29</v>
      </c>
      <c r="C23" s="8">
        <v>2.1</v>
      </c>
      <c r="D23" s="10">
        <v>0.7</v>
      </c>
      <c r="E23" s="14">
        <v>3.6</v>
      </c>
      <c r="F23" s="18">
        <v>2.6</v>
      </c>
      <c r="G23" s="11">
        <v>6</v>
      </c>
      <c r="H23" s="11">
        <v>7</v>
      </c>
      <c r="I23" s="8">
        <v>0</v>
      </c>
      <c r="J23" s="9">
        <v>36</v>
      </c>
      <c r="K23" s="14">
        <v>45</v>
      </c>
      <c r="L23" s="8">
        <v>0</v>
      </c>
      <c r="M23" s="8">
        <v>0.1</v>
      </c>
      <c r="N23" s="25"/>
      <c r="O23" s="12">
        <v>7</v>
      </c>
      <c r="P23" s="25"/>
      <c r="Q23" s="21">
        <v>0.06</v>
      </c>
      <c r="R23" s="21">
        <v>0.01</v>
      </c>
      <c r="S23" s="25"/>
      <c r="T23" s="11">
        <v>10</v>
      </c>
      <c r="U23" s="9">
        <v>82</v>
      </c>
    </row>
    <row r="24" spans="1:21" ht="15.6" customHeight="1" x14ac:dyDescent="0.2">
      <c r="A24" s="7" t="s">
        <v>676</v>
      </c>
      <c r="B24" s="11">
        <v>67</v>
      </c>
      <c r="C24" s="8">
        <v>0.4</v>
      </c>
      <c r="D24" s="10">
        <v>0.2</v>
      </c>
      <c r="E24" s="14">
        <v>15.9</v>
      </c>
      <c r="F24" s="25"/>
      <c r="G24" s="11">
        <v>12</v>
      </c>
      <c r="H24" s="11">
        <v>139</v>
      </c>
      <c r="I24" s="8">
        <v>0.5</v>
      </c>
      <c r="J24" s="9">
        <v>2</v>
      </c>
      <c r="K24" s="14">
        <v>0</v>
      </c>
      <c r="L24" s="8">
        <v>0.2</v>
      </c>
      <c r="M24" s="8">
        <v>0.5</v>
      </c>
      <c r="N24" s="25"/>
      <c r="O24" s="25"/>
      <c r="P24" s="25"/>
      <c r="Q24" s="21">
        <v>0.04</v>
      </c>
      <c r="R24" s="21">
        <v>0.01</v>
      </c>
      <c r="S24" s="25"/>
      <c r="T24" s="11">
        <v>5</v>
      </c>
      <c r="U24" s="25"/>
    </row>
    <row r="25" spans="1:21" ht="15.6" customHeight="1" x14ac:dyDescent="0.2">
      <c r="A25" s="7" t="s">
        <v>677</v>
      </c>
      <c r="B25" s="11">
        <v>24</v>
      </c>
      <c r="C25" s="8">
        <v>1.9</v>
      </c>
      <c r="D25" s="10">
        <v>0.2</v>
      </c>
      <c r="E25" s="14">
        <v>3.7</v>
      </c>
      <c r="F25" s="18">
        <v>1</v>
      </c>
      <c r="G25" s="11">
        <v>51</v>
      </c>
      <c r="H25" s="11">
        <v>33</v>
      </c>
      <c r="I25" s="8">
        <v>1.8</v>
      </c>
      <c r="J25" s="25"/>
      <c r="K25" s="25"/>
      <c r="L25" s="25"/>
      <c r="M25" s="25"/>
      <c r="N25" s="9">
        <v>0</v>
      </c>
      <c r="O25" s="12">
        <v>0</v>
      </c>
      <c r="P25" s="14">
        <v>1000</v>
      </c>
      <c r="Q25" s="21">
        <v>0.32</v>
      </c>
      <c r="R25" s="21">
        <v>7.0000000000000007E-2</v>
      </c>
      <c r="S25" s="18">
        <v>0</v>
      </c>
      <c r="T25" s="11">
        <v>85</v>
      </c>
      <c r="U25" s="9">
        <v>60</v>
      </c>
    </row>
    <row r="26" spans="1:21" ht="15.6" customHeight="1" x14ac:dyDescent="0.2">
      <c r="A26" s="7" t="s">
        <v>678</v>
      </c>
      <c r="B26" s="11">
        <v>116</v>
      </c>
      <c r="C26" s="8">
        <v>3</v>
      </c>
      <c r="D26" s="10">
        <v>0.4</v>
      </c>
      <c r="E26" s="14">
        <v>28.6</v>
      </c>
      <c r="F26" s="27">
        <v>3.4</v>
      </c>
      <c r="G26" s="11">
        <v>20</v>
      </c>
      <c r="H26" s="11">
        <v>30</v>
      </c>
      <c r="I26" s="8">
        <v>1.5</v>
      </c>
      <c r="J26" s="26">
        <v>25</v>
      </c>
      <c r="K26" s="22">
        <v>243.7</v>
      </c>
      <c r="L26" s="25"/>
      <c r="M26" s="25"/>
      <c r="N26" s="25"/>
      <c r="O26" s="20">
        <v>79</v>
      </c>
      <c r="P26" s="14">
        <v>200</v>
      </c>
      <c r="Q26" s="21">
        <v>0</v>
      </c>
      <c r="R26" s="25"/>
      <c r="S26" s="27">
        <v>0.5</v>
      </c>
      <c r="T26" s="11">
        <v>15</v>
      </c>
      <c r="U26" s="9">
        <v>30</v>
      </c>
    </row>
    <row r="27" spans="1:21" ht="15.6" customHeight="1" x14ac:dyDescent="0.2">
      <c r="A27" s="7" t="s">
        <v>679</v>
      </c>
      <c r="B27" s="11">
        <v>63</v>
      </c>
      <c r="C27" s="8">
        <v>1</v>
      </c>
      <c r="D27" s="10">
        <v>0.2</v>
      </c>
      <c r="E27" s="14">
        <v>16.100000000000001</v>
      </c>
      <c r="F27" s="27">
        <v>4.3</v>
      </c>
      <c r="G27" s="11">
        <v>18</v>
      </c>
      <c r="H27" s="11">
        <v>9</v>
      </c>
      <c r="I27" s="8">
        <v>0.9</v>
      </c>
      <c r="J27" s="26">
        <v>2</v>
      </c>
      <c r="K27" s="22">
        <v>149</v>
      </c>
      <c r="L27" s="29">
        <v>0.1</v>
      </c>
      <c r="M27" s="29">
        <v>0.2</v>
      </c>
      <c r="N27" s="25"/>
      <c r="O27" s="20">
        <v>0</v>
      </c>
      <c r="P27" s="8">
        <v>0</v>
      </c>
      <c r="Q27" s="21">
        <v>0.05</v>
      </c>
      <c r="R27" s="17">
        <v>0.15</v>
      </c>
      <c r="S27" s="27">
        <v>1.5</v>
      </c>
      <c r="T27" s="11">
        <v>9</v>
      </c>
      <c r="U27" s="9">
        <v>64</v>
      </c>
    </row>
    <row r="28" spans="1:21" ht="15.6" customHeight="1" x14ac:dyDescent="0.2">
      <c r="A28" s="7" t="s">
        <v>680</v>
      </c>
      <c r="B28" s="11">
        <v>134</v>
      </c>
      <c r="C28" s="8">
        <v>2.5</v>
      </c>
      <c r="D28" s="10">
        <v>3</v>
      </c>
      <c r="E28" s="8">
        <v>28</v>
      </c>
      <c r="F28" s="29">
        <v>3.5</v>
      </c>
      <c r="G28" s="9">
        <v>7</v>
      </c>
      <c r="H28" s="9">
        <v>44</v>
      </c>
      <c r="I28" s="8">
        <v>1.3</v>
      </c>
      <c r="J28" s="9">
        <v>1</v>
      </c>
      <c r="K28" s="8">
        <v>601</v>
      </c>
      <c r="L28" s="22">
        <v>0.1</v>
      </c>
      <c r="M28" s="29">
        <v>0.3</v>
      </c>
      <c r="N28" s="25"/>
      <c r="O28" s="26">
        <v>146</v>
      </c>
      <c r="P28" s="8">
        <v>175</v>
      </c>
      <c r="Q28" s="15">
        <v>0.1</v>
      </c>
      <c r="R28" s="23">
        <v>0.19</v>
      </c>
      <c r="S28" s="47">
        <v>136.5</v>
      </c>
      <c r="T28" s="9">
        <v>53</v>
      </c>
      <c r="U28" s="11">
        <v>22</v>
      </c>
    </row>
    <row r="29" spans="1:21" ht="24" customHeight="1" x14ac:dyDescent="0.2">
      <c r="A29" s="7" t="s">
        <v>681</v>
      </c>
      <c r="B29" s="11">
        <v>80</v>
      </c>
      <c r="C29" s="8">
        <v>0.5</v>
      </c>
      <c r="D29" s="10">
        <v>0.6</v>
      </c>
      <c r="E29" s="8">
        <v>18.2</v>
      </c>
      <c r="F29" s="8">
        <v>0.9</v>
      </c>
      <c r="G29" s="9">
        <v>33</v>
      </c>
      <c r="H29" s="9">
        <v>138</v>
      </c>
      <c r="I29" s="8">
        <v>1.3</v>
      </c>
      <c r="J29" s="26">
        <v>16</v>
      </c>
      <c r="K29" s="29">
        <v>92.7</v>
      </c>
      <c r="L29" s="43">
        <v>191.3</v>
      </c>
      <c r="M29" s="29">
        <v>0.3</v>
      </c>
      <c r="N29" s="9">
        <v>0</v>
      </c>
      <c r="O29" s="26">
        <v>329</v>
      </c>
      <c r="P29" s="8">
        <v>0</v>
      </c>
      <c r="Q29" s="15">
        <v>0.02</v>
      </c>
      <c r="R29" s="23">
        <v>0.01</v>
      </c>
      <c r="S29" s="29">
        <v>2.5</v>
      </c>
      <c r="T29" s="32" t="s">
        <v>682</v>
      </c>
      <c r="U29" s="11">
        <v>67</v>
      </c>
    </row>
    <row r="30" spans="1:21" ht="15.6" customHeight="1" x14ac:dyDescent="0.2">
      <c r="A30" s="7" t="s">
        <v>683</v>
      </c>
      <c r="B30" s="11">
        <v>98</v>
      </c>
      <c r="C30" s="8">
        <v>1.4</v>
      </c>
      <c r="D30" s="10">
        <v>0.2</v>
      </c>
      <c r="E30" s="8">
        <v>25.4</v>
      </c>
      <c r="F30" s="29">
        <v>1.9</v>
      </c>
      <c r="G30" s="9">
        <v>21</v>
      </c>
      <c r="H30" s="9">
        <v>15</v>
      </c>
      <c r="I30" s="29">
        <v>0.5</v>
      </c>
      <c r="J30" s="26">
        <v>3</v>
      </c>
      <c r="K30" s="29">
        <v>250.9</v>
      </c>
      <c r="L30" s="22">
        <v>0.1</v>
      </c>
      <c r="M30" s="29">
        <v>0.1</v>
      </c>
      <c r="N30" s="25"/>
      <c r="O30" s="26">
        <v>2533</v>
      </c>
      <c r="P30" s="8">
        <v>1218</v>
      </c>
      <c r="Q30" s="15">
        <v>0.03</v>
      </c>
      <c r="R30" s="23">
        <v>0.09</v>
      </c>
      <c r="S30" s="29">
        <v>0.7</v>
      </c>
      <c r="T30" s="9">
        <v>56</v>
      </c>
      <c r="U30" s="11">
        <v>65</v>
      </c>
    </row>
    <row r="31" spans="1:21" ht="15.6" customHeight="1" x14ac:dyDescent="0.2">
      <c r="A31" s="7" t="s">
        <v>684</v>
      </c>
      <c r="B31" s="11">
        <v>122</v>
      </c>
      <c r="C31" s="8">
        <v>3.5</v>
      </c>
      <c r="D31" s="10">
        <v>4.5</v>
      </c>
      <c r="E31" s="8">
        <v>17.5</v>
      </c>
      <c r="F31" s="8">
        <v>9.3000000000000007</v>
      </c>
      <c r="G31" s="9">
        <v>63</v>
      </c>
      <c r="H31" s="9">
        <v>69</v>
      </c>
      <c r="I31" s="8">
        <v>3.2</v>
      </c>
      <c r="J31" s="25"/>
      <c r="K31" s="25"/>
      <c r="L31" s="25"/>
      <c r="M31" s="25"/>
      <c r="N31" s="9">
        <v>0</v>
      </c>
      <c r="O31" s="25"/>
      <c r="P31" s="8">
        <v>2357</v>
      </c>
      <c r="Q31" s="15">
        <v>0.02</v>
      </c>
      <c r="R31" s="25"/>
      <c r="S31" s="25"/>
      <c r="T31" s="9">
        <v>0</v>
      </c>
      <c r="U31" s="11">
        <v>98</v>
      </c>
    </row>
    <row r="32" spans="1:21" ht="15.6" customHeight="1" x14ac:dyDescent="0.2">
      <c r="A32" s="7" t="s">
        <v>685</v>
      </c>
      <c r="B32" s="11">
        <v>70</v>
      </c>
      <c r="C32" s="8">
        <v>0.6</v>
      </c>
      <c r="D32" s="10">
        <v>0</v>
      </c>
      <c r="E32" s="8">
        <v>18.899999999999999</v>
      </c>
      <c r="F32" s="29">
        <v>7.7</v>
      </c>
      <c r="G32" s="9">
        <v>11</v>
      </c>
      <c r="H32" s="9">
        <v>50</v>
      </c>
      <c r="I32" s="8">
        <v>1.1000000000000001</v>
      </c>
      <c r="J32" s="26">
        <v>21</v>
      </c>
      <c r="K32" s="29">
        <v>257.10000000000002</v>
      </c>
      <c r="L32" s="22">
        <v>0.1</v>
      </c>
      <c r="M32" s="29">
        <v>0.1</v>
      </c>
      <c r="N32" s="25"/>
      <c r="O32" s="26">
        <v>549</v>
      </c>
      <c r="P32" s="8">
        <v>10</v>
      </c>
      <c r="Q32" s="23">
        <v>0</v>
      </c>
      <c r="R32" s="23">
        <v>0.1</v>
      </c>
      <c r="S32" s="29">
        <v>1.1000000000000001</v>
      </c>
      <c r="T32" s="9">
        <v>16</v>
      </c>
      <c r="U32" s="11">
        <v>33</v>
      </c>
    </row>
    <row r="33" spans="1:21" ht="24" customHeight="1" x14ac:dyDescent="0.2">
      <c r="A33" s="7" t="s">
        <v>686</v>
      </c>
      <c r="B33" s="11">
        <v>68</v>
      </c>
      <c r="C33" s="8">
        <v>0.7</v>
      </c>
      <c r="D33" s="10">
        <v>0.1</v>
      </c>
      <c r="E33" s="8">
        <v>18</v>
      </c>
      <c r="F33" s="29">
        <v>2.2000000000000002</v>
      </c>
      <c r="G33" s="9">
        <v>9</v>
      </c>
      <c r="H33" s="9">
        <v>20</v>
      </c>
      <c r="I33" s="8">
        <v>1</v>
      </c>
      <c r="J33" s="26">
        <v>3</v>
      </c>
      <c r="K33" s="29">
        <v>129</v>
      </c>
      <c r="L33" s="25"/>
      <c r="M33" s="25"/>
      <c r="N33" s="25"/>
      <c r="O33" s="26">
        <v>329</v>
      </c>
      <c r="P33" s="8">
        <v>1020</v>
      </c>
      <c r="Q33" s="15">
        <v>0.03</v>
      </c>
      <c r="R33" s="23">
        <v>7.0000000000000007E-2</v>
      </c>
      <c r="S33" s="29">
        <v>0.7</v>
      </c>
      <c r="T33" s="32" t="s">
        <v>687</v>
      </c>
      <c r="U33" s="11">
        <v>70</v>
      </c>
    </row>
    <row r="34" spans="1:21" ht="15.6" customHeight="1" x14ac:dyDescent="0.2">
      <c r="A34" s="7" t="s">
        <v>688</v>
      </c>
      <c r="B34" s="11">
        <v>191</v>
      </c>
      <c r="C34" s="8">
        <v>4.5</v>
      </c>
      <c r="D34" s="10">
        <v>1.5</v>
      </c>
      <c r="E34" s="8">
        <v>39.700000000000003</v>
      </c>
      <c r="F34" s="8">
        <v>13.4</v>
      </c>
      <c r="G34" s="11">
        <v>186</v>
      </c>
      <c r="H34" s="9">
        <v>69</v>
      </c>
      <c r="I34" s="8">
        <v>3.2</v>
      </c>
      <c r="J34" s="26">
        <v>17</v>
      </c>
      <c r="K34" s="29">
        <v>403.3</v>
      </c>
      <c r="L34" s="22">
        <v>0.7</v>
      </c>
      <c r="M34" s="29">
        <v>1.3</v>
      </c>
      <c r="N34" s="25"/>
      <c r="O34" s="26">
        <v>51</v>
      </c>
      <c r="P34" s="25"/>
      <c r="Q34" s="15">
        <v>0.05</v>
      </c>
      <c r="R34" s="23">
        <v>0.2</v>
      </c>
      <c r="S34" s="29">
        <v>1.8</v>
      </c>
      <c r="T34" s="25"/>
      <c r="U34" s="11">
        <v>100</v>
      </c>
    </row>
    <row r="35" spans="1:21" ht="15.6" customHeight="1" x14ac:dyDescent="0.2">
      <c r="A35" s="7" t="s">
        <v>689</v>
      </c>
      <c r="B35" s="11">
        <v>46</v>
      </c>
      <c r="C35" s="8">
        <v>0.6</v>
      </c>
      <c r="D35" s="10">
        <v>0.2</v>
      </c>
      <c r="E35" s="8">
        <v>11.8</v>
      </c>
      <c r="F35" s="29">
        <v>2.1</v>
      </c>
      <c r="G35" s="9">
        <v>8</v>
      </c>
      <c r="H35" s="9">
        <v>9</v>
      </c>
      <c r="I35" s="8">
        <v>1.1000000000000001</v>
      </c>
      <c r="J35" s="26">
        <v>11</v>
      </c>
      <c r="K35" s="29">
        <v>321.2</v>
      </c>
      <c r="L35" s="25"/>
      <c r="M35" s="29">
        <v>0.1</v>
      </c>
      <c r="N35" s="25"/>
      <c r="O35" s="26">
        <v>92</v>
      </c>
      <c r="P35" s="25"/>
      <c r="Q35" s="23">
        <v>0.02</v>
      </c>
      <c r="R35" s="23">
        <v>0.38</v>
      </c>
      <c r="S35" s="29">
        <v>4.5999999999999996</v>
      </c>
      <c r="T35" s="9">
        <v>5</v>
      </c>
      <c r="U35" s="11">
        <v>90</v>
      </c>
    </row>
    <row r="36" spans="1:21" ht="15.6" customHeight="1" x14ac:dyDescent="0.2">
      <c r="A36" s="7" t="s">
        <v>690</v>
      </c>
      <c r="B36" s="11">
        <v>49</v>
      </c>
      <c r="C36" s="8">
        <v>0.9</v>
      </c>
      <c r="D36" s="10">
        <v>0.3</v>
      </c>
      <c r="E36" s="8">
        <v>12.2</v>
      </c>
      <c r="F36" s="29">
        <v>2.4</v>
      </c>
      <c r="G36" s="9">
        <v>14</v>
      </c>
      <c r="H36" s="9">
        <v>28</v>
      </c>
      <c r="I36" s="8">
        <v>1.1000000000000001</v>
      </c>
      <c r="J36" s="26">
        <v>10</v>
      </c>
      <c r="K36" s="29">
        <v>52.8</v>
      </c>
      <c r="L36" s="22">
        <v>0</v>
      </c>
      <c r="M36" s="29">
        <v>0.3</v>
      </c>
      <c r="N36" s="25"/>
      <c r="O36" s="26">
        <v>27</v>
      </c>
      <c r="P36" s="8">
        <v>25</v>
      </c>
      <c r="Q36" s="15">
        <v>0.02</v>
      </c>
      <c r="R36" s="23">
        <v>0.03</v>
      </c>
      <c r="S36" s="29">
        <v>0.8</v>
      </c>
      <c r="T36" s="9">
        <v>87</v>
      </c>
      <c r="U36" s="11">
        <v>82</v>
      </c>
    </row>
    <row r="37" spans="1:21" ht="24" customHeight="1" x14ac:dyDescent="0.2">
      <c r="A37" s="19" t="s">
        <v>691</v>
      </c>
      <c r="B37" s="11">
        <v>61</v>
      </c>
      <c r="C37" s="8">
        <v>0.9</v>
      </c>
      <c r="D37" s="10">
        <v>0.3</v>
      </c>
      <c r="E37" s="8">
        <v>15.4</v>
      </c>
      <c r="F37" s="8">
        <v>4.5</v>
      </c>
      <c r="G37" s="9">
        <v>31</v>
      </c>
      <c r="H37" s="9">
        <v>41</v>
      </c>
      <c r="I37" s="8">
        <v>0.2</v>
      </c>
      <c r="J37" s="26">
        <v>20</v>
      </c>
      <c r="K37" s="29">
        <v>103</v>
      </c>
      <c r="L37" s="22">
        <v>0</v>
      </c>
      <c r="M37" s="29">
        <v>0.5</v>
      </c>
      <c r="N37" s="25"/>
      <c r="O37" s="26">
        <v>53</v>
      </c>
      <c r="P37" s="8">
        <v>18</v>
      </c>
      <c r="Q37" s="15">
        <v>1.02</v>
      </c>
      <c r="R37" s="23">
        <v>0.06</v>
      </c>
      <c r="S37" s="29">
        <v>1.3</v>
      </c>
      <c r="T37" s="32" t="s">
        <v>692</v>
      </c>
      <c r="U37" s="11">
        <v>82</v>
      </c>
    </row>
    <row r="38" spans="1:21" ht="15.6" customHeight="1" x14ac:dyDescent="0.2">
      <c r="A38" s="7" t="s">
        <v>693</v>
      </c>
      <c r="B38" s="11">
        <v>49</v>
      </c>
      <c r="C38" s="8">
        <v>2.2999999999999998</v>
      </c>
      <c r="D38" s="10">
        <v>0.2</v>
      </c>
      <c r="E38" s="8">
        <v>9.6</v>
      </c>
      <c r="F38" s="8">
        <v>3.5</v>
      </c>
      <c r="G38" s="9">
        <v>8</v>
      </c>
      <c r="H38" s="9">
        <v>8</v>
      </c>
      <c r="I38" s="8">
        <v>0.3</v>
      </c>
      <c r="J38" s="9">
        <v>1</v>
      </c>
      <c r="K38" s="8">
        <v>14</v>
      </c>
      <c r="L38" s="14">
        <v>0</v>
      </c>
      <c r="M38" s="8">
        <v>0</v>
      </c>
      <c r="N38" s="25"/>
      <c r="O38" s="9">
        <v>92</v>
      </c>
      <c r="P38" s="25"/>
      <c r="Q38" s="15">
        <v>0.13</v>
      </c>
      <c r="R38" s="15">
        <v>0.01</v>
      </c>
      <c r="S38" s="29">
        <v>0.5</v>
      </c>
      <c r="T38" s="9">
        <v>22</v>
      </c>
      <c r="U38" s="11">
        <v>67</v>
      </c>
    </row>
    <row r="39" spans="1:21" ht="24" customHeight="1" x14ac:dyDescent="0.2">
      <c r="A39" s="7" t="s">
        <v>694</v>
      </c>
      <c r="B39" s="11">
        <v>64</v>
      </c>
      <c r="C39" s="8">
        <v>0.7</v>
      </c>
      <c r="D39" s="10">
        <v>0.6</v>
      </c>
      <c r="E39" s="8">
        <v>15.8</v>
      </c>
      <c r="F39" s="29">
        <v>1.2</v>
      </c>
      <c r="G39" s="9">
        <v>4</v>
      </c>
      <c r="H39" s="9">
        <v>13</v>
      </c>
      <c r="I39" s="8">
        <v>0.5</v>
      </c>
      <c r="J39" s="26">
        <v>12</v>
      </c>
      <c r="K39" s="29">
        <v>107.8</v>
      </c>
      <c r="L39" s="25"/>
      <c r="M39" s="25"/>
      <c r="N39" s="25"/>
      <c r="O39" s="26">
        <v>1604</v>
      </c>
      <c r="P39" s="8">
        <v>25</v>
      </c>
      <c r="Q39" s="15">
        <v>0.02</v>
      </c>
      <c r="R39" s="23">
        <v>0</v>
      </c>
      <c r="S39" s="29">
        <v>2</v>
      </c>
      <c r="T39" s="32" t="s">
        <v>695</v>
      </c>
      <c r="U39" s="11">
        <v>90</v>
      </c>
    </row>
    <row r="40" spans="1:21" ht="15.6" customHeight="1" x14ac:dyDescent="0.2">
      <c r="A40" s="7" t="s">
        <v>696</v>
      </c>
      <c r="B40" s="11">
        <v>48</v>
      </c>
      <c r="C40" s="8">
        <v>0.6</v>
      </c>
      <c r="D40" s="10">
        <v>0.2</v>
      </c>
      <c r="E40" s="8">
        <v>12.4</v>
      </c>
      <c r="F40" s="29">
        <v>0.8</v>
      </c>
      <c r="G40" s="9">
        <v>23</v>
      </c>
      <c r="H40" s="9">
        <v>27</v>
      </c>
      <c r="I40" s="8">
        <v>0.5</v>
      </c>
      <c r="J40" s="26">
        <v>21</v>
      </c>
      <c r="K40" s="29">
        <v>366.1</v>
      </c>
      <c r="L40" s="43">
        <v>171.3</v>
      </c>
      <c r="M40" s="29">
        <v>0.1</v>
      </c>
      <c r="N40" s="25"/>
      <c r="O40" s="26">
        <v>33</v>
      </c>
      <c r="P40" s="8">
        <v>20</v>
      </c>
      <c r="Q40" s="15">
        <v>0.04</v>
      </c>
      <c r="R40" s="23">
        <v>0</v>
      </c>
      <c r="S40" s="8">
        <v>0.4</v>
      </c>
      <c r="T40" s="9">
        <v>43</v>
      </c>
      <c r="U40" s="11">
        <v>62</v>
      </c>
    </row>
    <row r="41" spans="1:21" ht="15.6" customHeight="1" x14ac:dyDescent="0.2">
      <c r="A41" s="7" t="s">
        <v>697</v>
      </c>
      <c r="B41" s="11">
        <v>61</v>
      </c>
      <c r="C41" s="8">
        <v>0.8</v>
      </c>
      <c r="D41" s="10">
        <v>0.2</v>
      </c>
      <c r="E41" s="8">
        <v>14.1</v>
      </c>
      <c r="F41" s="8">
        <v>5.4</v>
      </c>
      <c r="G41" s="9">
        <v>9</v>
      </c>
      <c r="H41" s="9">
        <v>13</v>
      </c>
      <c r="I41" s="8">
        <v>0.2</v>
      </c>
      <c r="J41" s="9">
        <v>3</v>
      </c>
      <c r="K41" s="8">
        <v>79</v>
      </c>
      <c r="L41" s="14">
        <v>0.1</v>
      </c>
      <c r="M41" s="8">
        <v>0.1</v>
      </c>
      <c r="N41" s="25"/>
      <c r="O41" s="9">
        <v>9</v>
      </c>
      <c r="P41" s="25"/>
      <c r="Q41" s="15">
        <v>0.12</v>
      </c>
      <c r="R41" s="15">
        <v>0.03</v>
      </c>
      <c r="S41" s="29">
        <v>0.3</v>
      </c>
      <c r="T41" s="9">
        <v>31</v>
      </c>
      <c r="U41" s="11">
        <v>72</v>
      </c>
    </row>
    <row r="42" spans="1:21" ht="15.6" customHeight="1" x14ac:dyDescent="0.2">
      <c r="A42" s="7" t="s">
        <v>698</v>
      </c>
      <c r="B42" s="11">
        <v>44</v>
      </c>
      <c r="C42" s="8">
        <v>0.8</v>
      </c>
      <c r="D42" s="10">
        <v>0.3</v>
      </c>
      <c r="E42" s="8">
        <v>10.9</v>
      </c>
      <c r="F42" s="29">
        <v>1.6</v>
      </c>
      <c r="G42" s="9">
        <v>33</v>
      </c>
      <c r="H42" s="9">
        <v>23</v>
      </c>
      <c r="I42" s="8">
        <v>0.4</v>
      </c>
      <c r="J42" s="26">
        <v>5</v>
      </c>
      <c r="K42" s="29">
        <v>518.1</v>
      </c>
      <c r="L42" s="43">
        <v>169.3</v>
      </c>
      <c r="M42" s="29">
        <v>0.2</v>
      </c>
      <c r="N42" s="25"/>
      <c r="O42" s="26">
        <v>0</v>
      </c>
      <c r="P42" s="8">
        <v>420</v>
      </c>
      <c r="Q42" s="15">
        <v>7.0000000000000007E-2</v>
      </c>
      <c r="R42" s="23">
        <v>0.03</v>
      </c>
      <c r="S42" s="29">
        <v>0.2</v>
      </c>
      <c r="T42" s="9">
        <v>31</v>
      </c>
      <c r="U42" s="11">
        <v>71</v>
      </c>
    </row>
    <row r="43" spans="1:21" ht="15.6" customHeight="1" x14ac:dyDescent="0.2">
      <c r="A43" s="7" t="s">
        <v>699</v>
      </c>
      <c r="B43" s="11">
        <v>39</v>
      </c>
      <c r="C43" s="8">
        <v>0.3</v>
      </c>
      <c r="D43" s="10">
        <v>0.3</v>
      </c>
      <c r="E43" s="8">
        <v>8.9</v>
      </c>
      <c r="F43" s="8">
        <v>2.2999999999999998</v>
      </c>
      <c r="G43" s="9">
        <v>42</v>
      </c>
      <c r="H43" s="9">
        <v>85</v>
      </c>
      <c r="I43" s="8">
        <v>0.5</v>
      </c>
      <c r="J43" s="9">
        <v>3</v>
      </c>
      <c r="K43" s="8">
        <v>82</v>
      </c>
      <c r="L43" s="14">
        <v>0.3</v>
      </c>
      <c r="M43" s="8">
        <v>0.1</v>
      </c>
      <c r="N43" s="25"/>
      <c r="O43" s="9">
        <v>1</v>
      </c>
      <c r="P43" s="8">
        <v>0.3</v>
      </c>
      <c r="Q43" s="15">
        <v>0.02</v>
      </c>
      <c r="R43" s="15">
        <v>0.1</v>
      </c>
      <c r="S43" s="8">
        <v>0</v>
      </c>
      <c r="T43" s="9">
        <v>30</v>
      </c>
      <c r="U43" s="11">
        <v>100</v>
      </c>
    </row>
    <row r="44" spans="1:21" ht="15.6" customHeight="1" x14ac:dyDescent="0.2">
      <c r="A44" s="7" t="s">
        <v>700</v>
      </c>
      <c r="B44" s="11">
        <v>45</v>
      </c>
      <c r="C44" s="8">
        <v>0.9</v>
      </c>
      <c r="D44" s="10">
        <v>0.2</v>
      </c>
      <c r="E44" s="8">
        <v>11.2</v>
      </c>
      <c r="F44" s="29">
        <v>1.4</v>
      </c>
      <c r="G44" s="9">
        <v>33</v>
      </c>
      <c r="H44" s="9">
        <v>23</v>
      </c>
      <c r="I44" s="8">
        <v>0.4</v>
      </c>
      <c r="J44" s="26">
        <v>4</v>
      </c>
      <c r="K44" s="29">
        <v>472.1</v>
      </c>
      <c r="L44" s="43">
        <v>160</v>
      </c>
      <c r="M44" s="29">
        <v>0.2</v>
      </c>
      <c r="N44" s="25"/>
      <c r="O44" s="26">
        <v>0</v>
      </c>
      <c r="P44" s="8">
        <v>190</v>
      </c>
      <c r="Q44" s="15">
        <v>0.08</v>
      </c>
      <c r="R44" s="23">
        <v>0.03</v>
      </c>
      <c r="S44" s="29">
        <v>0.2</v>
      </c>
      <c r="T44" s="9">
        <v>49</v>
      </c>
      <c r="U44" s="11">
        <v>72</v>
      </c>
    </row>
    <row r="45" spans="1:21" ht="15.6" customHeight="1" x14ac:dyDescent="0.2">
      <c r="A45" s="7" t="s">
        <v>701</v>
      </c>
      <c r="B45" s="11">
        <v>44</v>
      </c>
      <c r="C45" s="8">
        <v>0.5</v>
      </c>
      <c r="D45" s="10">
        <v>0.2</v>
      </c>
      <c r="E45" s="8">
        <v>10</v>
      </c>
      <c r="F45" s="8">
        <v>0.4</v>
      </c>
      <c r="G45" s="9">
        <v>18</v>
      </c>
      <c r="H45" s="9">
        <v>22</v>
      </c>
      <c r="I45" s="8">
        <v>0.2</v>
      </c>
      <c r="J45" s="26">
        <v>3</v>
      </c>
      <c r="K45" s="29">
        <v>108.9</v>
      </c>
      <c r="L45" s="22">
        <v>0.1</v>
      </c>
      <c r="M45" s="29">
        <v>0.1</v>
      </c>
      <c r="N45" s="25"/>
      <c r="O45" s="26">
        <v>23</v>
      </c>
      <c r="P45" s="8">
        <v>4</v>
      </c>
      <c r="Q45" s="15">
        <v>0.01</v>
      </c>
      <c r="R45" s="23">
        <v>0.03</v>
      </c>
      <c r="S45" s="29">
        <v>0.2</v>
      </c>
      <c r="T45" s="9">
        <v>20</v>
      </c>
      <c r="U45" s="11">
        <v>76</v>
      </c>
    </row>
    <row r="46" spans="1:21" ht="15.6" customHeight="1" x14ac:dyDescent="0.2">
      <c r="A46" s="7" t="s">
        <v>702</v>
      </c>
      <c r="B46" s="11">
        <v>49</v>
      </c>
      <c r="C46" s="8">
        <v>0.7</v>
      </c>
      <c r="D46" s="10">
        <v>0.2</v>
      </c>
      <c r="E46" s="8">
        <v>11.1</v>
      </c>
      <c r="F46" s="8">
        <v>0.5</v>
      </c>
      <c r="G46" s="9">
        <v>36</v>
      </c>
      <c r="H46" s="9">
        <v>67</v>
      </c>
      <c r="I46" s="8">
        <v>0.7</v>
      </c>
      <c r="J46" s="26">
        <v>4</v>
      </c>
      <c r="K46" s="29">
        <v>457.3</v>
      </c>
      <c r="L46" s="43">
        <v>155</v>
      </c>
      <c r="M46" s="29">
        <v>0.2</v>
      </c>
      <c r="N46" s="25"/>
      <c r="O46" s="26">
        <v>0</v>
      </c>
      <c r="P46" s="8">
        <v>68</v>
      </c>
      <c r="Q46" s="15">
        <v>0.03</v>
      </c>
      <c r="R46" s="23">
        <v>0.03</v>
      </c>
      <c r="S46" s="29">
        <v>0.2</v>
      </c>
      <c r="T46" s="9">
        <v>30</v>
      </c>
      <c r="U46" s="11">
        <v>59</v>
      </c>
    </row>
    <row r="47" spans="1:21" ht="15.6" customHeight="1" x14ac:dyDescent="0.2">
      <c r="A47" s="7" t="s">
        <v>703</v>
      </c>
      <c r="B47" s="11">
        <v>120</v>
      </c>
      <c r="C47" s="8">
        <v>3.5</v>
      </c>
      <c r="D47" s="10">
        <v>2.5</v>
      </c>
      <c r="E47" s="8">
        <v>20.8</v>
      </c>
      <c r="F47" s="8">
        <v>4.5999999999999996</v>
      </c>
      <c r="G47" s="11">
        <v>190</v>
      </c>
      <c r="H47" s="9">
        <v>230</v>
      </c>
      <c r="I47" s="8">
        <v>1.6</v>
      </c>
      <c r="J47" s="26">
        <v>9</v>
      </c>
      <c r="K47" s="29">
        <v>1015.6</v>
      </c>
      <c r="L47" s="43">
        <v>308.39999999999998</v>
      </c>
      <c r="M47" s="29">
        <v>0.4</v>
      </c>
      <c r="N47" s="25"/>
      <c r="O47" s="26">
        <v>99</v>
      </c>
      <c r="P47" s="25"/>
      <c r="Q47" s="15">
        <v>7.0000000000000007E-2</v>
      </c>
      <c r="R47" s="23">
        <v>7.0000000000000007E-2</v>
      </c>
      <c r="S47" s="29">
        <v>0.4</v>
      </c>
      <c r="T47" s="9">
        <v>3</v>
      </c>
      <c r="U47" s="11">
        <v>72</v>
      </c>
    </row>
    <row r="48" spans="1:21" ht="24" customHeight="1" x14ac:dyDescent="0.2">
      <c r="A48" s="19" t="s">
        <v>704</v>
      </c>
      <c r="B48" s="11">
        <v>46</v>
      </c>
      <c r="C48" s="8">
        <v>1</v>
      </c>
      <c r="D48" s="10">
        <v>0.1</v>
      </c>
      <c r="E48" s="8">
        <v>10.3</v>
      </c>
      <c r="F48" s="29">
        <v>2.6</v>
      </c>
      <c r="G48" s="9">
        <v>15</v>
      </c>
      <c r="H48" s="9">
        <v>22</v>
      </c>
      <c r="I48" s="8">
        <v>2.8</v>
      </c>
      <c r="J48" s="26">
        <v>2</v>
      </c>
      <c r="K48" s="29">
        <v>216.2</v>
      </c>
      <c r="L48" s="22">
        <v>0</v>
      </c>
      <c r="M48" s="29">
        <v>0.1</v>
      </c>
      <c r="N48" s="25"/>
      <c r="O48" s="26">
        <v>164</v>
      </c>
      <c r="P48" s="8">
        <v>233</v>
      </c>
      <c r="Q48" s="15">
        <v>0.08</v>
      </c>
      <c r="R48" s="23">
        <v>0.23</v>
      </c>
      <c r="S48" s="29">
        <v>0.3</v>
      </c>
      <c r="T48" s="9">
        <v>30</v>
      </c>
      <c r="U48" s="11">
        <v>58</v>
      </c>
    </row>
    <row r="49" spans="1:21" ht="15.6" customHeight="1" x14ac:dyDescent="0.2">
      <c r="A49" s="7" t="s">
        <v>705</v>
      </c>
      <c r="B49" s="11">
        <v>47</v>
      </c>
      <c r="C49" s="8">
        <v>0.5</v>
      </c>
      <c r="D49" s="10">
        <v>0.2</v>
      </c>
      <c r="E49" s="8">
        <v>10.4</v>
      </c>
      <c r="F49" s="29">
        <v>2.7</v>
      </c>
      <c r="G49" s="9">
        <v>7</v>
      </c>
      <c r="H49" s="9">
        <v>58</v>
      </c>
      <c r="I49" s="8">
        <v>0.8</v>
      </c>
      <c r="J49" s="9">
        <v>2</v>
      </c>
      <c r="K49" s="8">
        <v>0</v>
      </c>
      <c r="L49" s="25"/>
      <c r="M49" s="8">
        <v>0.2</v>
      </c>
      <c r="N49" s="25"/>
      <c r="O49" s="26">
        <v>167</v>
      </c>
      <c r="P49" s="25"/>
      <c r="Q49" s="15">
        <v>7.0000000000000007E-2</v>
      </c>
      <c r="R49" s="15">
        <v>0.04</v>
      </c>
      <c r="S49" s="29">
        <v>0.4</v>
      </c>
      <c r="T49" s="9">
        <v>32</v>
      </c>
      <c r="U49" s="11">
        <v>58</v>
      </c>
    </row>
    <row r="50" spans="1:21" ht="18" customHeight="1" x14ac:dyDescent="0.2">
      <c r="A50" s="7" t="s">
        <v>706</v>
      </c>
      <c r="B50" s="11">
        <v>623</v>
      </c>
      <c r="C50" s="8">
        <v>2</v>
      </c>
      <c r="D50" s="32" t="s">
        <v>707</v>
      </c>
      <c r="E50" s="8">
        <v>36.5</v>
      </c>
      <c r="F50" s="8">
        <v>15.3</v>
      </c>
      <c r="G50" s="37">
        <v>120</v>
      </c>
      <c r="H50" s="36">
        <v>280</v>
      </c>
      <c r="I50" s="8">
        <v>3.8</v>
      </c>
      <c r="J50" s="41">
        <v>100</v>
      </c>
      <c r="K50" s="8">
        <v>460</v>
      </c>
      <c r="L50" s="14">
        <v>1.7</v>
      </c>
      <c r="M50" s="8">
        <v>1.9</v>
      </c>
      <c r="N50" s="25"/>
      <c r="O50" s="25"/>
      <c r="P50" s="25"/>
      <c r="Q50" s="25"/>
      <c r="R50" s="25"/>
      <c r="S50" s="8">
        <v>0.2</v>
      </c>
      <c r="T50" s="25"/>
      <c r="U50" s="25"/>
    </row>
    <row r="51" spans="1:21" ht="24" customHeight="1" x14ac:dyDescent="0.2">
      <c r="A51" s="19" t="s">
        <v>708</v>
      </c>
      <c r="B51" s="11">
        <v>68</v>
      </c>
      <c r="C51" s="8">
        <v>1</v>
      </c>
      <c r="D51" s="10">
        <v>0.9</v>
      </c>
      <c r="E51" s="8">
        <v>14</v>
      </c>
      <c r="F51" s="29">
        <v>0</v>
      </c>
      <c r="G51" s="18">
        <v>7</v>
      </c>
      <c r="H51" s="8">
        <v>30</v>
      </c>
      <c r="I51" s="8">
        <v>1</v>
      </c>
      <c r="J51" s="22">
        <v>17.899999999999999</v>
      </c>
      <c r="K51" s="29">
        <v>564.6</v>
      </c>
      <c r="L51" s="22">
        <v>0.1</v>
      </c>
      <c r="M51" s="29">
        <v>0.3</v>
      </c>
      <c r="N51" s="8">
        <v>0</v>
      </c>
      <c r="O51" s="29">
        <v>0</v>
      </c>
      <c r="P51" s="25"/>
      <c r="Q51" s="15">
        <v>0.06</v>
      </c>
      <c r="R51" s="23">
        <v>0.02</v>
      </c>
      <c r="S51" s="29">
        <v>0.6</v>
      </c>
      <c r="T51" s="9">
        <v>4</v>
      </c>
      <c r="U51" s="11">
        <v>53</v>
      </c>
    </row>
    <row r="52" spans="1:21" ht="15.6" customHeight="1" x14ac:dyDescent="0.2">
      <c r="A52" s="7" t="s">
        <v>709</v>
      </c>
      <c r="B52" s="11">
        <v>48</v>
      </c>
      <c r="C52" s="8">
        <v>1</v>
      </c>
      <c r="D52" s="10">
        <v>0.2</v>
      </c>
      <c r="E52" s="14">
        <v>11.9</v>
      </c>
      <c r="F52" s="22">
        <v>1.7</v>
      </c>
      <c r="G52" s="11">
        <v>10</v>
      </c>
      <c r="H52" s="11">
        <v>24</v>
      </c>
      <c r="I52" s="29">
        <v>0.1</v>
      </c>
      <c r="J52" s="20">
        <v>2</v>
      </c>
      <c r="K52" s="27">
        <v>88.6</v>
      </c>
      <c r="L52" s="29">
        <v>0</v>
      </c>
      <c r="M52" s="29">
        <v>0.1</v>
      </c>
      <c r="N52" s="25"/>
      <c r="O52" s="20">
        <v>318</v>
      </c>
      <c r="P52" s="8">
        <v>6</v>
      </c>
      <c r="Q52" s="21">
        <v>0.08</v>
      </c>
      <c r="R52" s="17">
        <v>0.01</v>
      </c>
      <c r="S52" s="27">
        <v>0.3</v>
      </c>
      <c r="T52" s="11">
        <v>58</v>
      </c>
      <c r="U52" s="9">
        <v>65</v>
      </c>
    </row>
    <row r="53" spans="1:21" ht="15.6" customHeight="1" x14ac:dyDescent="0.2">
      <c r="A53" s="7" t="s">
        <v>710</v>
      </c>
      <c r="B53" s="11">
        <v>78</v>
      </c>
      <c r="C53" s="8">
        <v>0.8</v>
      </c>
      <c r="D53" s="10">
        <v>0.4</v>
      </c>
      <c r="E53" s="14">
        <v>20</v>
      </c>
      <c r="F53" s="22">
        <v>0.6</v>
      </c>
      <c r="G53" s="11">
        <v>6</v>
      </c>
      <c r="H53" s="11">
        <v>26</v>
      </c>
      <c r="I53" s="8">
        <v>0.3</v>
      </c>
      <c r="J53" s="20">
        <v>0</v>
      </c>
      <c r="K53" s="27">
        <v>34.5</v>
      </c>
      <c r="L53" s="29">
        <v>0.1</v>
      </c>
      <c r="M53" s="29">
        <v>0.1</v>
      </c>
      <c r="N53" s="25"/>
      <c r="O53" s="20">
        <v>109</v>
      </c>
      <c r="P53" s="8">
        <v>2710</v>
      </c>
      <c r="Q53" s="21">
        <v>0.05</v>
      </c>
      <c r="R53" s="17">
        <v>0</v>
      </c>
      <c r="S53" s="27">
        <v>0.1</v>
      </c>
      <c r="T53" s="11">
        <v>11</v>
      </c>
      <c r="U53" s="9">
        <v>97</v>
      </c>
    </row>
    <row r="54" spans="1:21" ht="15.6" customHeight="1" x14ac:dyDescent="0.2">
      <c r="A54" s="7" t="s">
        <v>711</v>
      </c>
      <c r="B54" s="11">
        <v>86</v>
      </c>
      <c r="C54" s="8">
        <v>1.6</v>
      </c>
      <c r="D54" s="10">
        <v>0.2</v>
      </c>
      <c r="E54" s="14">
        <v>13</v>
      </c>
      <c r="F54" s="22">
        <v>1.4</v>
      </c>
      <c r="G54" s="11">
        <v>22</v>
      </c>
      <c r="H54" s="11">
        <v>38</v>
      </c>
      <c r="I54" s="8">
        <v>1.3</v>
      </c>
      <c r="J54" s="20">
        <v>2</v>
      </c>
      <c r="K54" s="27">
        <v>118.3</v>
      </c>
      <c r="L54" s="29">
        <v>0.1</v>
      </c>
      <c r="M54" s="29">
        <v>0.2</v>
      </c>
      <c r="N54" s="25"/>
      <c r="O54" s="20">
        <v>0</v>
      </c>
      <c r="P54" s="8">
        <v>20</v>
      </c>
      <c r="Q54" s="21">
        <v>0.04</v>
      </c>
      <c r="R54" s="17">
        <v>0.04</v>
      </c>
      <c r="S54" s="27">
        <v>1.5</v>
      </c>
      <c r="T54" s="11">
        <v>3</v>
      </c>
      <c r="U54" s="9">
        <v>64</v>
      </c>
    </row>
    <row r="55" spans="1:21" ht="15.6" customHeight="1" x14ac:dyDescent="0.2">
      <c r="A55" s="7" t="s">
        <v>712</v>
      </c>
      <c r="B55" s="11">
        <v>315</v>
      </c>
      <c r="C55" s="8">
        <v>2.1</v>
      </c>
      <c r="D55" s="10">
        <v>1.4</v>
      </c>
      <c r="E55" s="14">
        <v>73.5</v>
      </c>
      <c r="F55" s="22">
        <v>3.6</v>
      </c>
      <c r="G55" s="11">
        <v>160</v>
      </c>
      <c r="H55" s="11">
        <v>120</v>
      </c>
      <c r="I55" s="8">
        <v>3.7</v>
      </c>
      <c r="J55" s="25"/>
      <c r="K55" s="25"/>
      <c r="L55" s="25"/>
      <c r="M55" s="25"/>
      <c r="N55" s="25"/>
      <c r="O55" s="25"/>
      <c r="P55" s="25"/>
      <c r="Q55" s="21">
        <v>0.02</v>
      </c>
      <c r="R55" s="25"/>
      <c r="S55" s="25"/>
      <c r="T55" s="25"/>
      <c r="U55" s="9">
        <v>31</v>
      </c>
    </row>
    <row r="56" spans="1:21" ht="15.75" customHeight="1" x14ac:dyDescent="0.2">
      <c r="A56" s="7" t="s">
        <v>713</v>
      </c>
      <c r="B56" s="11">
        <v>56</v>
      </c>
      <c r="C56" s="8">
        <v>0.9</v>
      </c>
      <c r="D56" s="10">
        <v>0.2</v>
      </c>
      <c r="E56" s="14">
        <v>14.3</v>
      </c>
      <c r="F56" s="22">
        <v>1.4</v>
      </c>
      <c r="G56" s="11">
        <v>17</v>
      </c>
      <c r="H56" s="11">
        <v>24</v>
      </c>
      <c r="I56" s="8">
        <v>1.1000000000000001</v>
      </c>
      <c r="J56" s="12">
        <v>1</v>
      </c>
      <c r="K56" s="18">
        <v>232</v>
      </c>
      <c r="L56" s="29">
        <v>0.1</v>
      </c>
      <c r="M56" s="29">
        <v>0.2</v>
      </c>
      <c r="N56" s="25"/>
      <c r="O56" s="25"/>
      <c r="P56" s="8">
        <v>0</v>
      </c>
      <c r="Q56" s="21">
        <v>7.0000000000000007E-2</v>
      </c>
      <c r="R56" s="17">
        <v>0</v>
      </c>
      <c r="S56" s="27">
        <v>0.8</v>
      </c>
      <c r="T56" s="11">
        <v>9</v>
      </c>
      <c r="U56" s="9">
        <v>64</v>
      </c>
    </row>
    <row r="57" spans="1:21" ht="15.6" customHeight="1" x14ac:dyDescent="0.2">
      <c r="A57" s="7" t="s">
        <v>714</v>
      </c>
      <c r="B57" s="11">
        <v>34</v>
      </c>
      <c r="C57" s="8">
        <v>0.5</v>
      </c>
      <c r="D57" s="10">
        <v>0.8</v>
      </c>
      <c r="E57" s="14">
        <v>6.2</v>
      </c>
      <c r="F57" s="22">
        <v>0.1</v>
      </c>
      <c r="G57" s="11">
        <v>23</v>
      </c>
      <c r="H57" s="11">
        <v>20</v>
      </c>
      <c r="I57" s="8">
        <v>0.3</v>
      </c>
      <c r="J57" s="12">
        <v>31</v>
      </c>
      <c r="K57" s="18">
        <v>140</v>
      </c>
      <c r="L57" s="8">
        <v>0.1</v>
      </c>
      <c r="M57" s="8">
        <v>0.2</v>
      </c>
      <c r="N57" s="25"/>
      <c r="O57" s="20">
        <v>0</v>
      </c>
      <c r="P57" s="25"/>
      <c r="Q57" s="21">
        <v>0.09</v>
      </c>
      <c r="R57" s="21">
        <v>0.12</v>
      </c>
      <c r="S57" s="18">
        <v>0.3</v>
      </c>
      <c r="T57" s="11">
        <v>50</v>
      </c>
      <c r="U57" s="9">
        <v>100</v>
      </c>
    </row>
    <row r="58" spans="1:21" ht="15.6" customHeight="1" x14ac:dyDescent="0.2">
      <c r="A58" s="7" t="s">
        <v>715</v>
      </c>
      <c r="B58" s="11">
        <v>27</v>
      </c>
      <c r="C58" s="8">
        <v>0.4</v>
      </c>
      <c r="D58" s="10">
        <v>0.2</v>
      </c>
      <c r="E58" s="14">
        <v>6</v>
      </c>
      <c r="F58" s="14">
        <v>1.6</v>
      </c>
      <c r="G58" s="11">
        <v>91</v>
      </c>
      <c r="H58" s="11">
        <v>243</v>
      </c>
      <c r="I58" s="8">
        <v>0.5</v>
      </c>
      <c r="J58" s="25"/>
      <c r="K58" s="25"/>
      <c r="L58" s="25"/>
      <c r="M58" s="25"/>
      <c r="N58" s="25"/>
      <c r="O58" s="25"/>
      <c r="P58" s="25"/>
      <c r="Q58" s="21">
        <v>0.03</v>
      </c>
      <c r="R58" s="25"/>
      <c r="S58" s="25"/>
      <c r="T58" s="25"/>
      <c r="U58" s="9">
        <v>79</v>
      </c>
    </row>
    <row r="59" spans="1:21" ht="15.6" customHeight="1" x14ac:dyDescent="0.2">
      <c r="A59" s="7" t="s">
        <v>716</v>
      </c>
      <c r="B59" s="11">
        <v>52</v>
      </c>
      <c r="C59" s="8">
        <v>0.7</v>
      </c>
      <c r="D59" s="10">
        <v>0</v>
      </c>
      <c r="E59" s="14">
        <v>12.3</v>
      </c>
      <c r="F59" s="14">
        <v>1.6</v>
      </c>
      <c r="G59" s="11">
        <v>20</v>
      </c>
      <c r="H59" s="11">
        <v>16</v>
      </c>
      <c r="I59" s="8">
        <v>1</v>
      </c>
      <c r="J59" s="12">
        <v>3</v>
      </c>
      <c r="K59" s="18">
        <v>140</v>
      </c>
      <c r="L59" s="8">
        <v>0.3</v>
      </c>
      <c r="M59" s="8">
        <v>0</v>
      </c>
      <c r="N59" s="25"/>
      <c r="O59" s="12">
        <v>316</v>
      </c>
      <c r="P59" s="25"/>
      <c r="Q59" s="21">
        <v>0.03</v>
      </c>
      <c r="R59" s="17">
        <v>0.01</v>
      </c>
      <c r="S59" s="27">
        <v>0.3</v>
      </c>
      <c r="T59" s="11">
        <v>12</v>
      </c>
      <c r="U59" s="9">
        <v>65</v>
      </c>
    </row>
    <row r="60" spans="1:21" ht="24" customHeight="1" x14ac:dyDescent="0.2">
      <c r="A60" s="19" t="s">
        <v>717</v>
      </c>
      <c r="B60" s="11">
        <v>63</v>
      </c>
      <c r="C60" s="8">
        <v>2.4</v>
      </c>
      <c r="D60" s="10">
        <v>0.4</v>
      </c>
      <c r="E60" s="14">
        <v>12.4</v>
      </c>
      <c r="F60" s="14">
        <v>5.8</v>
      </c>
      <c r="G60" s="11">
        <v>9</v>
      </c>
      <c r="H60" s="11">
        <v>13</v>
      </c>
      <c r="I60" s="8">
        <v>0.2</v>
      </c>
      <c r="J60" s="12">
        <v>3</v>
      </c>
      <c r="K60" s="18">
        <v>79</v>
      </c>
      <c r="L60" s="8">
        <v>0.1</v>
      </c>
      <c r="M60" s="8">
        <v>0.1</v>
      </c>
      <c r="N60" s="25"/>
      <c r="O60" s="12">
        <v>10</v>
      </c>
      <c r="P60" s="25"/>
      <c r="Q60" s="21">
        <v>0.18</v>
      </c>
      <c r="R60" s="21">
        <v>0.01</v>
      </c>
      <c r="S60" s="27">
        <v>0.4</v>
      </c>
      <c r="T60" s="11">
        <v>43</v>
      </c>
      <c r="U60" s="9">
        <v>65</v>
      </c>
    </row>
    <row r="61" spans="1:21" ht="15.6" customHeight="1" x14ac:dyDescent="0.2">
      <c r="A61" s="7" t="s">
        <v>718</v>
      </c>
      <c r="B61" s="11">
        <v>44</v>
      </c>
      <c r="C61" s="8">
        <v>0.7</v>
      </c>
      <c r="D61" s="10">
        <v>0.2</v>
      </c>
      <c r="E61" s="14">
        <v>11.2</v>
      </c>
      <c r="F61" s="22">
        <v>1.6</v>
      </c>
      <c r="G61" s="11">
        <v>13</v>
      </c>
      <c r="H61" s="11">
        <v>10</v>
      </c>
      <c r="I61" s="8">
        <v>0.2</v>
      </c>
      <c r="J61" s="20">
        <v>2</v>
      </c>
      <c r="K61" s="27">
        <v>83.6</v>
      </c>
      <c r="L61" s="29">
        <v>0</v>
      </c>
      <c r="M61" s="29">
        <v>0.1</v>
      </c>
      <c r="N61" s="25"/>
      <c r="O61" s="20">
        <v>113</v>
      </c>
      <c r="P61" s="36">
        <v>16400</v>
      </c>
      <c r="Q61" s="21">
        <v>0.08</v>
      </c>
      <c r="R61" s="17">
        <v>0.01</v>
      </c>
      <c r="S61" s="27">
        <v>0.3</v>
      </c>
      <c r="T61" s="11">
        <v>30</v>
      </c>
      <c r="U61" s="9">
        <v>65</v>
      </c>
    </row>
    <row r="62" spans="1:21" ht="15.6" customHeight="1" x14ac:dyDescent="0.2">
      <c r="A62" s="7" t="s">
        <v>719</v>
      </c>
      <c r="B62" s="11">
        <v>63</v>
      </c>
      <c r="C62" s="8">
        <v>0.5</v>
      </c>
      <c r="D62" s="10">
        <v>0.2</v>
      </c>
      <c r="E62" s="14">
        <v>16.7</v>
      </c>
      <c r="F62" s="22">
        <v>2.2999999999999998</v>
      </c>
      <c r="G62" s="11">
        <v>14</v>
      </c>
      <c r="H62" s="11">
        <v>10</v>
      </c>
      <c r="I62" s="8">
        <v>0.7</v>
      </c>
      <c r="J62" s="20">
        <v>3</v>
      </c>
      <c r="K62" s="27">
        <v>118.1</v>
      </c>
      <c r="L62" s="29">
        <v>0.1</v>
      </c>
      <c r="M62" s="29">
        <v>0.1</v>
      </c>
      <c r="N62" s="25"/>
      <c r="O62" s="20">
        <v>160</v>
      </c>
      <c r="P62" s="8">
        <v>3715</v>
      </c>
      <c r="Q62" s="21">
        <v>0.08</v>
      </c>
      <c r="R62" s="17">
        <v>0.02</v>
      </c>
      <c r="S62" s="27">
        <v>0.4</v>
      </c>
      <c r="T62" s="11">
        <v>65</v>
      </c>
      <c r="U62" s="9">
        <v>65</v>
      </c>
    </row>
    <row r="63" spans="1:21" ht="24" customHeight="1" x14ac:dyDescent="0.2">
      <c r="A63" s="19" t="s">
        <v>720</v>
      </c>
      <c r="B63" s="11">
        <v>46</v>
      </c>
      <c r="C63" s="8">
        <v>0.4</v>
      </c>
      <c r="D63" s="10">
        <v>0.2</v>
      </c>
      <c r="E63" s="14">
        <v>11.9</v>
      </c>
      <c r="F63" s="22">
        <v>1.7</v>
      </c>
      <c r="G63" s="11">
        <v>15</v>
      </c>
      <c r="H63" s="11">
        <v>9</v>
      </c>
      <c r="I63" s="8">
        <v>0.2</v>
      </c>
      <c r="J63" s="20">
        <v>2</v>
      </c>
      <c r="K63" s="27">
        <v>88.9</v>
      </c>
      <c r="L63" s="29">
        <v>0</v>
      </c>
      <c r="M63" s="29">
        <v>0.1</v>
      </c>
      <c r="N63" s="25"/>
      <c r="O63" s="20">
        <v>120</v>
      </c>
      <c r="P63" s="8">
        <v>1200</v>
      </c>
      <c r="Q63" s="21">
        <v>0.08</v>
      </c>
      <c r="R63" s="17">
        <v>0.01</v>
      </c>
      <c r="S63" s="27">
        <v>0.3</v>
      </c>
      <c r="T63" s="11">
        <v>6</v>
      </c>
      <c r="U63" s="9">
        <v>65</v>
      </c>
    </row>
    <row r="64" spans="1:21" ht="24" customHeight="1" x14ac:dyDescent="0.2">
      <c r="A64" s="19" t="s">
        <v>721</v>
      </c>
      <c r="B64" s="11">
        <v>72</v>
      </c>
      <c r="C64" s="8">
        <v>0.8</v>
      </c>
      <c r="D64" s="10">
        <v>0.2</v>
      </c>
      <c r="E64" s="14">
        <v>18.7</v>
      </c>
      <c r="F64" s="22">
        <v>2.5</v>
      </c>
      <c r="G64" s="11">
        <v>13</v>
      </c>
      <c r="H64" s="11">
        <v>10</v>
      </c>
      <c r="I64" s="8">
        <v>1.9</v>
      </c>
      <c r="J64" s="20">
        <v>3</v>
      </c>
      <c r="K64" s="27">
        <v>131.4</v>
      </c>
      <c r="L64" s="29">
        <v>0.1</v>
      </c>
      <c r="M64" s="29">
        <v>0.1</v>
      </c>
      <c r="N64" s="25"/>
      <c r="O64" s="20">
        <v>178</v>
      </c>
      <c r="P64" s="8">
        <v>2900</v>
      </c>
      <c r="Q64" s="21">
        <v>0.06</v>
      </c>
      <c r="R64" s="17">
        <v>0.02</v>
      </c>
      <c r="S64" s="27">
        <v>0.5</v>
      </c>
      <c r="T64" s="11">
        <v>16</v>
      </c>
      <c r="U64" s="9">
        <v>65</v>
      </c>
    </row>
    <row r="65" spans="1:21" ht="15.6" customHeight="1" x14ac:dyDescent="0.2">
      <c r="A65" s="7" t="s">
        <v>722</v>
      </c>
      <c r="B65" s="11">
        <v>56</v>
      </c>
      <c r="C65" s="8">
        <v>0.4</v>
      </c>
      <c r="D65" s="10">
        <v>0.2</v>
      </c>
      <c r="E65" s="14">
        <v>14.6</v>
      </c>
      <c r="F65" s="22">
        <v>2</v>
      </c>
      <c r="G65" s="11">
        <v>16</v>
      </c>
      <c r="H65" s="11">
        <v>10</v>
      </c>
      <c r="I65" s="8">
        <v>1.7</v>
      </c>
      <c r="J65" s="20">
        <v>2</v>
      </c>
      <c r="K65" s="27">
        <v>102.9</v>
      </c>
      <c r="L65" s="29">
        <v>0</v>
      </c>
      <c r="M65" s="29">
        <v>0.1</v>
      </c>
      <c r="N65" s="25"/>
      <c r="O65" s="20">
        <v>139</v>
      </c>
      <c r="P65" s="8">
        <v>6520</v>
      </c>
      <c r="Q65" s="21">
        <v>0.03</v>
      </c>
      <c r="R65" s="17">
        <v>0.01</v>
      </c>
      <c r="S65" s="27">
        <v>0.4</v>
      </c>
      <c r="T65" s="11">
        <v>27</v>
      </c>
      <c r="U65" s="9">
        <v>65</v>
      </c>
    </row>
    <row r="66" spans="1:21" ht="15.6" customHeight="1" x14ac:dyDescent="0.2">
      <c r="A66" s="7" t="s">
        <v>723</v>
      </c>
      <c r="B66" s="11">
        <v>86</v>
      </c>
      <c r="C66" s="8">
        <v>0.7</v>
      </c>
      <c r="D66" s="10">
        <v>0.5</v>
      </c>
      <c r="E66" s="14">
        <v>19.8</v>
      </c>
      <c r="F66" s="14">
        <v>6.5</v>
      </c>
      <c r="G66" s="11">
        <v>11</v>
      </c>
      <c r="H66" s="11">
        <v>11</v>
      </c>
      <c r="I66" s="8">
        <v>0.2</v>
      </c>
      <c r="J66" s="12">
        <v>1</v>
      </c>
      <c r="K66" s="18">
        <v>16</v>
      </c>
      <c r="L66" s="8">
        <v>0.1</v>
      </c>
      <c r="M66" s="8">
        <v>0.1</v>
      </c>
      <c r="N66" s="25"/>
      <c r="O66" s="12">
        <v>932</v>
      </c>
      <c r="P66" s="25"/>
      <c r="Q66" s="21">
        <v>0.15</v>
      </c>
      <c r="R66" s="21">
        <v>0.02</v>
      </c>
      <c r="S66" s="27">
        <v>0.5</v>
      </c>
      <c r="T66" s="11">
        <v>18</v>
      </c>
      <c r="U66" s="9">
        <v>65</v>
      </c>
    </row>
    <row r="67" spans="1:21" ht="24" customHeight="1" x14ac:dyDescent="0.2">
      <c r="A67" s="19" t="s">
        <v>724</v>
      </c>
      <c r="B67" s="11">
        <v>133</v>
      </c>
      <c r="C67" s="8">
        <v>1</v>
      </c>
      <c r="D67" s="10">
        <v>0.1</v>
      </c>
      <c r="E67" s="14">
        <v>32.1</v>
      </c>
      <c r="F67" s="14">
        <v>11.8</v>
      </c>
      <c r="G67" s="11">
        <v>20</v>
      </c>
      <c r="H67" s="11">
        <v>23</v>
      </c>
      <c r="I67" s="8">
        <v>1</v>
      </c>
      <c r="J67" s="12">
        <v>70</v>
      </c>
      <c r="K67" s="18">
        <v>161</v>
      </c>
      <c r="L67" s="8">
        <v>0</v>
      </c>
      <c r="M67" s="8">
        <v>0</v>
      </c>
      <c r="N67" s="9">
        <v>0</v>
      </c>
      <c r="O67" s="12">
        <v>4</v>
      </c>
      <c r="P67" s="25"/>
      <c r="Q67" s="21">
        <v>7.0000000000000007E-2</v>
      </c>
      <c r="R67" s="21">
        <v>0</v>
      </c>
      <c r="S67" s="18">
        <v>0.6</v>
      </c>
      <c r="T67" s="11">
        <v>61</v>
      </c>
      <c r="U67" s="9">
        <v>65</v>
      </c>
    </row>
    <row r="68" spans="1:21" ht="15.6" customHeight="1" x14ac:dyDescent="0.2">
      <c r="A68" s="7" t="s">
        <v>725</v>
      </c>
      <c r="B68" s="11">
        <v>59</v>
      </c>
      <c r="C68" s="8">
        <v>0.5</v>
      </c>
      <c r="D68" s="10">
        <v>0.4</v>
      </c>
      <c r="E68" s="14">
        <v>15.1</v>
      </c>
      <c r="F68" s="25"/>
      <c r="G68" s="11">
        <v>12</v>
      </c>
      <c r="H68" s="11">
        <v>11</v>
      </c>
      <c r="I68" s="8">
        <v>0.4</v>
      </c>
      <c r="J68" s="20">
        <v>2</v>
      </c>
      <c r="K68" s="27">
        <v>108.2</v>
      </c>
      <c r="L68" s="29">
        <v>0.1</v>
      </c>
      <c r="M68" s="29">
        <v>0.1</v>
      </c>
      <c r="N68" s="25"/>
      <c r="O68" s="20">
        <v>146</v>
      </c>
      <c r="P68" s="8">
        <v>85</v>
      </c>
      <c r="Q68" s="21">
        <v>0.06</v>
      </c>
      <c r="R68" s="17">
        <v>0.02</v>
      </c>
      <c r="S68" s="27">
        <v>0.4</v>
      </c>
      <c r="T68" s="11">
        <v>2</v>
      </c>
      <c r="U68" s="9">
        <v>73</v>
      </c>
    </row>
    <row r="69" spans="1:21" ht="15.6" customHeight="1" x14ac:dyDescent="0.2">
      <c r="A69" s="7" t="s">
        <v>726</v>
      </c>
      <c r="B69" s="11">
        <v>63</v>
      </c>
      <c r="C69" s="8">
        <v>0.6</v>
      </c>
      <c r="D69" s="10">
        <v>0.6</v>
      </c>
      <c r="E69" s="14">
        <v>15.6</v>
      </c>
      <c r="F69" s="22">
        <v>1.5</v>
      </c>
      <c r="G69" s="11">
        <v>8</v>
      </c>
      <c r="H69" s="11">
        <v>12</v>
      </c>
      <c r="I69" s="8">
        <v>0.8</v>
      </c>
      <c r="J69" s="20">
        <v>10</v>
      </c>
      <c r="K69" s="27">
        <v>61.9</v>
      </c>
      <c r="L69" s="29">
        <v>0.1</v>
      </c>
      <c r="M69" s="29">
        <v>0.1</v>
      </c>
      <c r="N69" s="25"/>
      <c r="O69" s="20">
        <v>0</v>
      </c>
      <c r="P69" s="8">
        <v>0</v>
      </c>
      <c r="Q69" s="21">
        <v>0.03</v>
      </c>
      <c r="R69" s="17">
        <v>0.03</v>
      </c>
      <c r="S69" s="27">
        <v>0.3</v>
      </c>
      <c r="T69" s="11">
        <v>5</v>
      </c>
      <c r="U69" s="9">
        <v>29</v>
      </c>
    </row>
    <row r="70" spans="1:21" ht="15.6" customHeight="1" x14ac:dyDescent="0.2">
      <c r="A70" s="7" t="s">
        <v>727</v>
      </c>
      <c r="B70" s="11">
        <v>144</v>
      </c>
      <c r="C70" s="8">
        <v>3.5</v>
      </c>
      <c r="D70" s="10">
        <v>1.2</v>
      </c>
      <c r="E70" s="14">
        <v>29.8</v>
      </c>
      <c r="F70" s="14">
        <v>11.4</v>
      </c>
      <c r="G70" s="11">
        <v>27</v>
      </c>
      <c r="H70" s="11">
        <v>203</v>
      </c>
      <c r="I70" s="8">
        <v>1.4</v>
      </c>
      <c r="J70" s="20">
        <v>37</v>
      </c>
      <c r="K70" s="27">
        <v>453.8</v>
      </c>
      <c r="L70" s="29">
        <v>0.1</v>
      </c>
      <c r="M70" s="29">
        <v>0.1</v>
      </c>
      <c r="N70" s="9">
        <v>0</v>
      </c>
      <c r="O70" s="20">
        <v>969</v>
      </c>
      <c r="P70" s="8">
        <v>691</v>
      </c>
      <c r="Q70" s="21">
        <v>0.02</v>
      </c>
      <c r="R70" s="17">
        <v>0.17</v>
      </c>
      <c r="S70" s="27">
        <v>2</v>
      </c>
      <c r="T70" s="11">
        <v>10</v>
      </c>
      <c r="U70" s="9">
        <v>48</v>
      </c>
    </row>
    <row r="71" spans="1:21" ht="15.6" customHeight="1" x14ac:dyDescent="0.2">
      <c r="A71" s="7" t="s">
        <v>728</v>
      </c>
      <c r="B71" s="11">
        <v>90</v>
      </c>
      <c r="C71" s="8">
        <v>1.2</v>
      </c>
      <c r="D71" s="10">
        <v>0.1</v>
      </c>
      <c r="E71" s="14">
        <v>21.1</v>
      </c>
      <c r="F71" s="22">
        <v>0.5</v>
      </c>
      <c r="G71" s="11">
        <v>20</v>
      </c>
      <c r="H71" s="11">
        <v>40</v>
      </c>
      <c r="I71" s="8">
        <v>0.6</v>
      </c>
      <c r="J71" s="12">
        <v>10</v>
      </c>
      <c r="K71" s="18">
        <v>190</v>
      </c>
      <c r="L71" s="8">
        <v>0.3</v>
      </c>
      <c r="M71" s="8">
        <v>0.6</v>
      </c>
      <c r="N71" s="25"/>
      <c r="O71" s="20">
        <v>2</v>
      </c>
      <c r="P71" s="25"/>
      <c r="Q71" s="21">
        <v>0.18</v>
      </c>
      <c r="R71" s="21">
        <v>0.09</v>
      </c>
      <c r="S71" s="27">
        <v>0.5</v>
      </c>
      <c r="T71" s="11">
        <v>54</v>
      </c>
      <c r="U71" s="9">
        <v>40</v>
      </c>
    </row>
    <row r="72" spans="1:21" ht="15.6" customHeight="1" x14ac:dyDescent="0.2">
      <c r="A72" s="7" t="s">
        <v>729</v>
      </c>
      <c r="B72" s="11">
        <v>37</v>
      </c>
      <c r="C72" s="8">
        <v>0.6</v>
      </c>
      <c r="D72" s="10">
        <v>0.4</v>
      </c>
      <c r="E72" s="14">
        <v>7.8</v>
      </c>
      <c r="F72" s="14">
        <v>1</v>
      </c>
      <c r="G72" s="11">
        <v>12</v>
      </c>
      <c r="H72" s="11">
        <v>14</v>
      </c>
      <c r="I72" s="8">
        <v>0.4</v>
      </c>
      <c r="J72" s="12">
        <v>27</v>
      </c>
      <c r="K72" s="18">
        <v>167</v>
      </c>
      <c r="L72" s="8">
        <v>0.3</v>
      </c>
      <c r="M72" s="8">
        <v>0.1</v>
      </c>
      <c r="N72" s="25"/>
      <c r="O72" s="12">
        <v>1</v>
      </c>
      <c r="P72" s="8">
        <v>0</v>
      </c>
      <c r="Q72" s="21">
        <v>0.02</v>
      </c>
      <c r="R72" s="21">
        <v>0.1</v>
      </c>
      <c r="S72" s="18">
        <v>0</v>
      </c>
      <c r="T72" s="11">
        <v>0</v>
      </c>
      <c r="U72" s="8">
        <v>58.1</v>
      </c>
    </row>
    <row r="73" spans="1:21" ht="15.6" customHeight="1" x14ac:dyDescent="0.2">
      <c r="A73" s="7" t="s">
        <v>730</v>
      </c>
      <c r="B73" s="11">
        <v>65</v>
      </c>
      <c r="C73" s="8">
        <v>1.7</v>
      </c>
      <c r="D73" s="10">
        <v>0.3</v>
      </c>
      <c r="E73" s="14">
        <v>16.100000000000001</v>
      </c>
      <c r="F73" s="25"/>
      <c r="G73" s="11">
        <v>13</v>
      </c>
      <c r="H73" s="11">
        <v>20</v>
      </c>
      <c r="I73" s="8">
        <v>0.8</v>
      </c>
      <c r="J73" s="25"/>
      <c r="K73" s="25"/>
      <c r="L73" s="25"/>
      <c r="M73" s="25"/>
      <c r="N73" s="25"/>
      <c r="O73" s="25"/>
      <c r="P73" s="8">
        <v>0</v>
      </c>
      <c r="Q73" s="21">
        <v>0</v>
      </c>
      <c r="R73" s="25"/>
      <c r="S73" s="25"/>
      <c r="T73" s="25"/>
      <c r="U73" s="9">
        <v>64</v>
      </c>
    </row>
    <row r="74" spans="1:21" ht="24" customHeight="1" x14ac:dyDescent="0.2">
      <c r="A74" s="19" t="s">
        <v>731</v>
      </c>
      <c r="B74" s="11">
        <v>58</v>
      </c>
      <c r="C74" s="8">
        <v>0.7</v>
      </c>
      <c r="D74" s="10">
        <v>0.2</v>
      </c>
      <c r="E74" s="14">
        <v>13.3</v>
      </c>
      <c r="F74" s="14">
        <v>1.6</v>
      </c>
      <c r="G74" s="31">
        <v>29</v>
      </c>
      <c r="H74" s="11">
        <v>15</v>
      </c>
      <c r="I74" s="8">
        <v>0.6</v>
      </c>
      <c r="J74" s="12">
        <v>7</v>
      </c>
      <c r="K74" s="18">
        <v>117</v>
      </c>
      <c r="L74" s="29">
        <v>0</v>
      </c>
      <c r="M74" s="8">
        <v>0.1</v>
      </c>
      <c r="N74" s="25"/>
      <c r="O74" s="12">
        <v>17</v>
      </c>
      <c r="P74" s="25"/>
      <c r="Q74" s="21">
        <v>0.26</v>
      </c>
      <c r="R74" s="21">
        <v>0.03</v>
      </c>
      <c r="S74" s="27">
        <v>0.2</v>
      </c>
      <c r="T74" s="11">
        <v>11</v>
      </c>
      <c r="U74" s="9">
        <v>53</v>
      </c>
    </row>
    <row r="75" spans="1:21" ht="15.6" customHeight="1" x14ac:dyDescent="0.2">
      <c r="A75" s="7" t="s">
        <v>732</v>
      </c>
      <c r="B75" s="11">
        <v>40</v>
      </c>
      <c r="C75" s="8">
        <v>0.6</v>
      </c>
      <c r="D75" s="10">
        <v>0.3</v>
      </c>
      <c r="E75" s="14">
        <v>9.9</v>
      </c>
      <c r="F75" s="14">
        <v>0.6</v>
      </c>
      <c r="G75" s="11">
        <v>22</v>
      </c>
      <c r="H75" s="11">
        <v>14</v>
      </c>
      <c r="I75" s="8">
        <v>0.9</v>
      </c>
      <c r="J75" s="20">
        <v>18</v>
      </c>
      <c r="K75" s="27">
        <v>111</v>
      </c>
      <c r="L75" s="29">
        <v>0</v>
      </c>
      <c r="M75" s="29">
        <v>0.1</v>
      </c>
      <c r="N75" s="9">
        <v>0</v>
      </c>
      <c r="O75" s="20">
        <v>17</v>
      </c>
      <c r="P75" s="8">
        <v>90</v>
      </c>
      <c r="Q75" s="21">
        <v>0.02</v>
      </c>
      <c r="R75" s="17">
        <v>0.04</v>
      </c>
      <c r="S75" s="27">
        <v>0.2</v>
      </c>
      <c r="T75" s="11">
        <v>22</v>
      </c>
      <c r="U75" s="9">
        <v>53</v>
      </c>
    </row>
    <row r="76" spans="1:21" ht="24" customHeight="1" x14ac:dyDescent="0.2">
      <c r="A76" s="19" t="s">
        <v>733</v>
      </c>
      <c r="B76" s="11">
        <v>106</v>
      </c>
      <c r="C76" s="8">
        <v>1.2</v>
      </c>
      <c r="D76" s="10">
        <v>0.3</v>
      </c>
      <c r="E76" s="18">
        <v>27.6</v>
      </c>
      <c r="F76" s="29">
        <v>3.7</v>
      </c>
      <c r="G76" s="12">
        <v>20</v>
      </c>
      <c r="H76" s="11">
        <v>19</v>
      </c>
      <c r="I76" s="8">
        <v>0.9</v>
      </c>
      <c r="J76" s="11">
        <v>2</v>
      </c>
      <c r="K76" s="14">
        <v>407</v>
      </c>
      <c r="L76" s="43">
        <v>246.6</v>
      </c>
      <c r="M76" s="29">
        <v>1.4</v>
      </c>
      <c r="N76" s="25"/>
      <c r="O76" s="26">
        <v>149</v>
      </c>
      <c r="P76" s="8">
        <v>330</v>
      </c>
      <c r="Q76" s="15">
        <v>7.0000000000000007E-2</v>
      </c>
      <c r="R76" s="23">
        <v>0.1</v>
      </c>
      <c r="S76" s="29">
        <v>1</v>
      </c>
      <c r="T76" s="9">
        <v>7</v>
      </c>
      <c r="U76" s="11">
        <v>28</v>
      </c>
    </row>
    <row r="77" spans="1:21" ht="15.6" customHeight="1" x14ac:dyDescent="0.2">
      <c r="A77" s="7" t="s">
        <v>734</v>
      </c>
      <c r="B77" s="11">
        <v>42</v>
      </c>
      <c r="C77" s="8">
        <v>0.3</v>
      </c>
      <c r="D77" s="10">
        <v>0.2</v>
      </c>
      <c r="E77" s="18">
        <v>10.9</v>
      </c>
      <c r="F77" s="29">
        <v>0.5</v>
      </c>
      <c r="G77" s="12">
        <v>32</v>
      </c>
      <c r="H77" s="11">
        <v>24</v>
      </c>
      <c r="I77" s="8">
        <v>1.5</v>
      </c>
      <c r="J77" s="25"/>
      <c r="K77" s="25"/>
      <c r="L77" s="25"/>
      <c r="M77" s="25"/>
      <c r="N77" s="25"/>
      <c r="O77" s="25"/>
      <c r="P77" s="8">
        <v>29</v>
      </c>
      <c r="Q77" s="25"/>
      <c r="R77" s="25"/>
      <c r="S77" s="25"/>
      <c r="T77" s="9">
        <v>22</v>
      </c>
      <c r="U77" s="11">
        <v>30</v>
      </c>
    </row>
    <row r="78" spans="1:21" ht="15.6" customHeight="1" x14ac:dyDescent="0.2">
      <c r="A78" s="7" t="s">
        <v>735</v>
      </c>
      <c r="B78" s="11">
        <v>46</v>
      </c>
      <c r="C78" s="8">
        <v>0.5</v>
      </c>
      <c r="D78" s="53">
        <v>12</v>
      </c>
      <c r="E78" s="18">
        <v>12.2</v>
      </c>
      <c r="F78" s="29">
        <v>1.6</v>
      </c>
      <c r="G78" s="12">
        <v>23</v>
      </c>
      <c r="H78" s="11">
        <v>12</v>
      </c>
      <c r="I78" s="8">
        <v>1.7</v>
      </c>
      <c r="J78" s="11">
        <v>4</v>
      </c>
      <c r="K78" s="14">
        <v>221</v>
      </c>
      <c r="L78" s="22">
        <v>0</v>
      </c>
      <c r="M78" s="29">
        <v>0.3</v>
      </c>
      <c r="N78" s="25"/>
      <c r="O78" s="26">
        <v>1038</v>
      </c>
      <c r="P78" s="8">
        <v>365</v>
      </c>
      <c r="Q78" s="15">
        <v>0.04</v>
      </c>
      <c r="R78" s="23">
        <v>0.06</v>
      </c>
      <c r="S78" s="29">
        <v>0.4</v>
      </c>
      <c r="T78" s="9">
        <v>78</v>
      </c>
      <c r="U78" s="11">
        <v>75</v>
      </c>
    </row>
    <row r="79" spans="1:21" ht="15.6" customHeight="1" x14ac:dyDescent="0.2">
      <c r="A79" s="7" t="s">
        <v>736</v>
      </c>
      <c r="B79" s="11">
        <v>108</v>
      </c>
      <c r="C79" s="8">
        <v>1</v>
      </c>
      <c r="D79" s="10">
        <v>0.8</v>
      </c>
      <c r="E79" s="18">
        <v>24.3</v>
      </c>
      <c r="F79" s="8">
        <v>1.9</v>
      </c>
      <c r="G79" s="12">
        <v>20</v>
      </c>
      <c r="H79" s="11">
        <v>30</v>
      </c>
      <c r="I79" s="8">
        <v>0.2</v>
      </c>
      <c r="J79" s="11">
        <v>10</v>
      </c>
      <c r="K79" s="14">
        <v>0</v>
      </c>
      <c r="L79" s="14">
        <v>0.2</v>
      </c>
      <c r="M79" s="8">
        <v>0.2</v>
      </c>
      <c r="N79" s="25"/>
      <c r="O79" s="9">
        <v>37</v>
      </c>
      <c r="P79" s="25"/>
      <c r="Q79" s="15">
        <v>0.05</v>
      </c>
      <c r="R79" s="15">
        <v>0.11</v>
      </c>
      <c r="S79" s="8">
        <v>0.1</v>
      </c>
      <c r="T79" s="9">
        <v>9</v>
      </c>
      <c r="U79" s="11">
        <v>75</v>
      </c>
    </row>
    <row r="80" spans="1:21" ht="24" customHeight="1" x14ac:dyDescent="0.2">
      <c r="A80" s="19" t="s">
        <v>737</v>
      </c>
      <c r="B80" s="11">
        <v>68</v>
      </c>
      <c r="C80" s="8">
        <v>1.3</v>
      </c>
      <c r="D80" s="10">
        <v>0.2</v>
      </c>
      <c r="E80" s="18">
        <v>17.2</v>
      </c>
      <c r="F80" s="29">
        <v>0.8</v>
      </c>
      <c r="G80" s="12">
        <v>10</v>
      </c>
      <c r="H80" s="11">
        <v>26</v>
      </c>
      <c r="I80" s="8">
        <v>0.6</v>
      </c>
      <c r="J80" s="31">
        <v>23</v>
      </c>
      <c r="K80" s="22">
        <v>215.7</v>
      </c>
      <c r="L80" s="22">
        <v>0</v>
      </c>
      <c r="M80" s="29">
        <v>0</v>
      </c>
      <c r="N80" s="25"/>
      <c r="O80" s="26">
        <v>9</v>
      </c>
      <c r="P80" s="8">
        <v>76</v>
      </c>
      <c r="Q80" s="15">
        <v>0.08</v>
      </c>
      <c r="R80" s="23">
        <v>0.05</v>
      </c>
      <c r="S80" s="29">
        <v>2.5</v>
      </c>
      <c r="T80" s="9">
        <v>6</v>
      </c>
      <c r="U80" s="11">
        <v>75</v>
      </c>
    </row>
    <row r="81" spans="1:21" ht="15.6" customHeight="1" x14ac:dyDescent="0.2">
      <c r="A81" s="7" t="s">
        <v>738</v>
      </c>
      <c r="B81" s="11">
        <v>120</v>
      </c>
      <c r="C81" s="8">
        <v>1.1000000000000001</v>
      </c>
      <c r="D81" s="10">
        <v>0.2</v>
      </c>
      <c r="E81" s="18">
        <v>26.8</v>
      </c>
      <c r="F81" s="8">
        <v>4.0999999999999996</v>
      </c>
      <c r="G81" s="12">
        <v>20</v>
      </c>
      <c r="H81" s="11">
        <v>61</v>
      </c>
      <c r="I81" s="8">
        <v>0.4</v>
      </c>
      <c r="J81" s="11">
        <v>6</v>
      </c>
      <c r="K81" s="14">
        <v>392</v>
      </c>
      <c r="L81" s="14">
        <v>0.1</v>
      </c>
      <c r="M81" s="8">
        <v>0.3</v>
      </c>
      <c r="N81" s="25"/>
      <c r="O81" s="9">
        <v>24</v>
      </c>
      <c r="P81" s="25"/>
      <c r="Q81" s="15">
        <v>0.1</v>
      </c>
      <c r="R81" s="15">
        <v>0.02</v>
      </c>
      <c r="S81" s="29">
        <v>1</v>
      </c>
      <c r="T81" s="9">
        <v>26</v>
      </c>
      <c r="U81" s="11">
        <v>75</v>
      </c>
    </row>
    <row r="82" spans="1:21" ht="15.6" customHeight="1" x14ac:dyDescent="0.2">
      <c r="A82" s="7" t="s">
        <v>739</v>
      </c>
      <c r="B82" s="11">
        <v>131</v>
      </c>
      <c r="C82" s="8">
        <v>1.6</v>
      </c>
      <c r="D82" s="10">
        <v>0.1</v>
      </c>
      <c r="E82" s="18">
        <v>31.1</v>
      </c>
      <c r="F82" s="8">
        <v>11.7</v>
      </c>
      <c r="G82" s="12">
        <v>58</v>
      </c>
      <c r="H82" s="11">
        <v>40</v>
      </c>
      <c r="I82" s="8">
        <v>0.3</v>
      </c>
      <c r="J82" s="11">
        <v>6</v>
      </c>
      <c r="K82" s="14">
        <v>392</v>
      </c>
      <c r="L82" s="14">
        <v>0.1</v>
      </c>
      <c r="M82" s="8">
        <v>0.3</v>
      </c>
      <c r="N82" s="25"/>
      <c r="O82" s="9">
        <v>13</v>
      </c>
      <c r="P82" s="25"/>
      <c r="Q82" s="15">
        <v>0.18</v>
      </c>
      <c r="R82" s="15">
        <v>0.02</v>
      </c>
      <c r="S82" s="8">
        <v>0.3</v>
      </c>
      <c r="T82" s="9">
        <v>13</v>
      </c>
      <c r="U82" s="11">
        <v>75</v>
      </c>
    </row>
    <row r="83" spans="1:21" ht="15.6" customHeight="1" x14ac:dyDescent="0.2">
      <c r="A83" s="7" t="s">
        <v>740</v>
      </c>
      <c r="B83" s="11">
        <v>119</v>
      </c>
      <c r="C83" s="8">
        <v>1.5</v>
      </c>
      <c r="D83" s="24">
        <v>0.2</v>
      </c>
      <c r="E83" s="18">
        <v>27.9</v>
      </c>
      <c r="F83" s="8">
        <v>4.5999999999999996</v>
      </c>
      <c r="G83" s="12">
        <v>2</v>
      </c>
      <c r="H83" s="11">
        <v>30</v>
      </c>
      <c r="I83" s="8">
        <v>0.2</v>
      </c>
      <c r="J83" s="31">
        <v>36</v>
      </c>
      <c r="K83" s="14">
        <v>359</v>
      </c>
      <c r="L83" s="14">
        <v>0.1</v>
      </c>
      <c r="M83" s="8">
        <v>0.3</v>
      </c>
      <c r="N83" s="25"/>
      <c r="O83" s="9">
        <v>11</v>
      </c>
      <c r="P83" s="25"/>
      <c r="Q83" s="15">
        <v>0.15</v>
      </c>
      <c r="R83" s="15">
        <v>0.02</v>
      </c>
      <c r="S83" s="29">
        <v>1.1000000000000001</v>
      </c>
      <c r="T83" s="9">
        <v>10</v>
      </c>
      <c r="U83" s="11">
        <v>75</v>
      </c>
    </row>
    <row r="84" spans="1:21" ht="15.6" customHeight="1" x14ac:dyDescent="0.2">
      <c r="A84" s="7" t="s">
        <v>741</v>
      </c>
      <c r="B84" s="11">
        <v>121</v>
      </c>
      <c r="C84" s="8">
        <v>1</v>
      </c>
      <c r="D84" s="10">
        <v>0.1</v>
      </c>
      <c r="E84" s="18">
        <v>28.9</v>
      </c>
      <c r="F84" s="8">
        <v>0.4</v>
      </c>
      <c r="G84" s="12">
        <v>9</v>
      </c>
      <c r="H84" s="11">
        <v>37</v>
      </c>
      <c r="I84" s="8">
        <v>0.9</v>
      </c>
      <c r="J84" s="31">
        <v>31</v>
      </c>
      <c r="K84" s="22">
        <v>529.4</v>
      </c>
      <c r="L84" s="22">
        <v>0.3</v>
      </c>
      <c r="M84" s="29">
        <v>0.6</v>
      </c>
      <c r="N84" s="25"/>
      <c r="O84" s="26">
        <v>48</v>
      </c>
      <c r="P84" s="8">
        <v>1000</v>
      </c>
      <c r="Q84" s="15">
        <v>0.13</v>
      </c>
      <c r="R84" s="15">
        <v>0.06</v>
      </c>
      <c r="S84" s="8">
        <v>0</v>
      </c>
      <c r="T84" s="9">
        <v>13</v>
      </c>
      <c r="U84" s="11">
        <v>72</v>
      </c>
    </row>
    <row r="85" spans="1:21" ht="15.6" customHeight="1" x14ac:dyDescent="0.2">
      <c r="A85" s="7" t="s">
        <v>742</v>
      </c>
      <c r="B85" s="11">
        <v>100</v>
      </c>
      <c r="C85" s="8">
        <v>1.4</v>
      </c>
      <c r="D85" s="24">
        <v>0.5</v>
      </c>
      <c r="E85" s="18">
        <v>23.6</v>
      </c>
      <c r="F85" s="8">
        <v>2.6</v>
      </c>
      <c r="G85" s="20">
        <v>15</v>
      </c>
      <c r="H85" s="11">
        <v>0</v>
      </c>
      <c r="I85" s="8">
        <v>0.1</v>
      </c>
      <c r="J85" s="11">
        <v>1</v>
      </c>
      <c r="K85" s="14">
        <v>493</v>
      </c>
      <c r="L85" s="14">
        <v>0.1</v>
      </c>
      <c r="M85" s="8">
        <v>0.3</v>
      </c>
      <c r="N85" s="25"/>
      <c r="O85" s="9">
        <v>3</v>
      </c>
      <c r="P85" s="25"/>
      <c r="Q85" s="15">
        <v>0.1</v>
      </c>
      <c r="R85" s="15">
        <v>0</v>
      </c>
      <c r="S85" s="8">
        <v>0.6</v>
      </c>
      <c r="T85" s="9">
        <v>11</v>
      </c>
      <c r="U85" s="11">
        <v>75</v>
      </c>
    </row>
    <row r="86" spans="1:21" ht="15.6" customHeight="1" x14ac:dyDescent="0.2">
      <c r="A86" s="7" t="s">
        <v>743</v>
      </c>
      <c r="B86" s="11">
        <v>109</v>
      </c>
      <c r="C86" s="8">
        <v>0.8</v>
      </c>
      <c r="D86" s="24">
        <v>0.5</v>
      </c>
      <c r="E86" s="18">
        <v>26.3</v>
      </c>
      <c r="F86" s="8">
        <v>5.7</v>
      </c>
      <c r="G86" s="12">
        <v>10</v>
      </c>
      <c r="H86" s="11">
        <v>30</v>
      </c>
      <c r="I86" s="8">
        <v>0.5</v>
      </c>
      <c r="J86" s="11">
        <v>10</v>
      </c>
      <c r="K86" s="14">
        <v>300</v>
      </c>
      <c r="L86" s="14">
        <v>0.1</v>
      </c>
      <c r="M86" s="8">
        <v>0.2</v>
      </c>
      <c r="N86" s="25"/>
      <c r="O86" s="9">
        <v>0</v>
      </c>
      <c r="P86" s="25"/>
      <c r="Q86" s="15">
        <v>0.1</v>
      </c>
      <c r="R86" s="15">
        <v>0</v>
      </c>
      <c r="S86" s="8">
        <v>0.1</v>
      </c>
      <c r="T86" s="9">
        <v>9</v>
      </c>
      <c r="U86" s="11">
        <v>75</v>
      </c>
    </row>
    <row r="87" spans="1:21" ht="15.6" customHeight="1" x14ac:dyDescent="0.2">
      <c r="A87" s="7" t="s">
        <v>744</v>
      </c>
      <c r="B87" s="11">
        <v>145</v>
      </c>
      <c r="C87" s="8">
        <v>1.1000000000000001</v>
      </c>
      <c r="D87" s="10">
        <v>0.3</v>
      </c>
      <c r="E87" s="18">
        <v>34.5</v>
      </c>
      <c r="F87" s="8">
        <v>6.6</v>
      </c>
      <c r="G87" s="12">
        <v>5</v>
      </c>
      <c r="H87" s="31">
        <v>54</v>
      </c>
      <c r="I87" s="8">
        <v>0.1</v>
      </c>
      <c r="J87" s="11">
        <v>4</v>
      </c>
      <c r="K87" s="14">
        <v>726</v>
      </c>
      <c r="L87" s="14">
        <v>0.2</v>
      </c>
      <c r="M87" s="8">
        <v>0.5</v>
      </c>
      <c r="N87" s="25"/>
      <c r="O87" s="9">
        <v>3</v>
      </c>
      <c r="P87" s="25"/>
      <c r="Q87" s="15">
        <v>0.13</v>
      </c>
      <c r="R87" s="15">
        <v>0.02</v>
      </c>
      <c r="S87" s="8">
        <v>0.8</v>
      </c>
      <c r="T87" s="9">
        <v>95</v>
      </c>
      <c r="U87" s="11">
        <v>75</v>
      </c>
    </row>
    <row r="88" spans="1:21" ht="15.6" customHeight="1" x14ac:dyDescent="0.2">
      <c r="A88" s="7" t="s">
        <v>745</v>
      </c>
      <c r="B88" s="11">
        <v>96</v>
      </c>
      <c r="C88" s="8">
        <v>1</v>
      </c>
      <c r="D88" s="10">
        <v>0.2</v>
      </c>
      <c r="E88" s="18">
        <v>22.5</v>
      </c>
      <c r="F88" s="8">
        <v>0.6</v>
      </c>
      <c r="G88" s="12">
        <v>87</v>
      </c>
      <c r="H88" s="11">
        <v>173</v>
      </c>
      <c r="I88" s="8">
        <v>0.6</v>
      </c>
      <c r="J88" s="31">
        <v>6</v>
      </c>
      <c r="K88" s="22">
        <v>418.8</v>
      </c>
      <c r="L88" s="22">
        <v>0.2</v>
      </c>
      <c r="M88" s="29">
        <v>0.5</v>
      </c>
      <c r="N88" s="25"/>
      <c r="O88" s="26">
        <v>38</v>
      </c>
      <c r="P88" s="8">
        <v>58</v>
      </c>
      <c r="Q88" s="15">
        <v>0.04</v>
      </c>
      <c r="R88" s="23">
        <v>0.1</v>
      </c>
      <c r="S88" s="29">
        <v>0.9</v>
      </c>
      <c r="T88" s="9">
        <v>2</v>
      </c>
      <c r="U88" s="11">
        <v>70</v>
      </c>
    </row>
    <row r="89" spans="1:21" ht="15.6" customHeight="1" x14ac:dyDescent="0.2">
      <c r="A89" s="7" t="s">
        <v>746</v>
      </c>
      <c r="B89" s="11">
        <v>99</v>
      </c>
      <c r="C89" s="8">
        <v>1.3</v>
      </c>
      <c r="D89" s="10">
        <v>0.2</v>
      </c>
      <c r="E89" s="18">
        <v>25.6</v>
      </c>
      <c r="F89" s="29">
        <v>4.3</v>
      </c>
      <c r="G89" s="12">
        <v>10</v>
      </c>
      <c r="H89" s="11">
        <v>19</v>
      </c>
      <c r="I89" s="8">
        <v>0.9</v>
      </c>
      <c r="J89" s="31">
        <v>28</v>
      </c>
      <c r="K89" s="22">
        <v>475</v>
      </c>
      <c r="L89" s="22">
        <v>0.3</v>
      </c>
      <c r="M89" s="29">
        <v>0.5</v>
      </c>
      <c r="N89" s="25"/>
      <c r="O89" s="26">
        <v>43</v>
      </c>
      <c r="P89" s="8">
        <v>618</v>
      </c>
      <c r="Q89" s="23">
        <v>7.0000000000000007E-2</v>
      </c>
      <c r="R89" s="23">
        <v>0.12</v>
      </c>
      <c r="S89" s="29">
        <v>1</v>
      </c>
      <c r="T89" s="9">
        <v>4</v>
      </c>
      <c r="U89" s="11">
        <v>75</v>
      </c>
    </row>
    <row r="90" spans="1:21" ht="24" customHeight="1" x14ac:dyDescent="0.2">
      <c r="A90" s="19" t="s">
        <v>747</v>
      </c>
      <c r="B90" s="11">
        <v>92</v>
      </c>
      <c r="C90" s="8">
        <v>1.4</v>
      </c>
      <c r="D90" s="10">
        <v>0.2</v>
      </c>
      <c r="E90" s="18">
        <v>21</v>
      </c>
      <c r="F90" s="8">
        <v>3.7</v>
      </c>
      <c r="G90" s="12">
        <v>7</v>
      </c>
      <c r="H90" s="11">
        <v>29</v>
      </c>
      <c r="I90" s="8">
        <v>1.2</v>
      </c>
      <c r="J90" s="11">
        <v>32</v>
      </c>
      <c r="K90" s="14">
        <v>272</v>
      </c>
      <c r="L90" s="14">
        <v>0.2</v>
      </c>
      <c r="M90" s="29">
        <v>0.4</v>
      </c>
      <c r="N90" s="25"/>
      <c r="O90" s="9">
        <v>14</v>
      </c>
      <c r="P90" s="25"/>
      <c r="Q90" s="15">
        <v>0.09</v>
      </c>
      <c r="R90" s="15">
        <v>0.03</v>
      </c>
      <c r="S90" s="8">
        <v>0.6</v>
      </c>
      <c r="T90" s="9">
        <v>11</v>
      </c>
      <c r="U90" s="11">
        <v>75</v>
      </c>
    </row>
    <row r="91" spans="1:21" ht="24" customHeight="1" x14ac:dyDescent="0.2">
      <c r="A91" s="19" t="s">
        <v>748</v>
      </c>
      <c r="B91" s="11">
        <v>127</v>
      </c>
      <c r="C91" s="8">
        <v>1.4</v>
      </c>
      <c r="D91" s="10">
        <v>0.2</v>
      </c>
      <c r="E91" s="18">
        <v>31.8</v>
      </c>
      <c r="F91" s="8">
        <v>3.7</v>
      </c>
      <c r="G91" s="12">
        <v>10</v>
      </c>
      <c r="H91" s="11">
        <v>0</v>
      </c>
      <c r="I91" s="8">
        <v>0.1</v>
      </c>
      <c r="J91" s="11">
        <v>43</v>
      </c>
      <c r="K91" s="14">
        <v>616</v>
      </c>
      <c r="L91" s="14">
        <v>0.1</v>
      </c>
      <c r="M91" s="8">
        <v>0.4</v>
      </c>
      <c r="N91" s="25"/>
      <c r="O91" s="9">
        <v>21</v>
      </c>
      <c r="P91" s="25"/>
      <c r="Q91" s="15">
        <v>0.21</v>
      </c>
      <c r="R91" s="15">
        <v>0.05</v>
      </c>
      <c r="S91" s="8">
        <v>0.9</v>
      </c>
      <c r="T91" s="9">
        <v>17</v>
      </c>
      <c r="U91" s="11">
        <v>75</v>
      </c>
    </row>
    <row r="92" spans="1:21" ht="15.6" customHeight="1" x14ac:dyDescent="0.2">
      <c r="A92" s="7" t="s">
        <v>749</v>
      </c>
      <c r="B92" s="11">
        <v>127</v>
      </c>
      <c r="C92" s="8">
        <v>1.4</v>
      </c>
      <c r="D92" s="10">
        <v>0.2</v>
      </c>
      <c r="E92" s="18">
        <v>33.6</v>
      </c>
      <c r="F92" s="29">
        <v>1.4</v>
      </c>
      <c r="G92" s="12">
        <v>7</v>
      </c>
      <c r="H92" s="11">
        <v>25</v>
      </c>
      <c r="I92" s="8">
        <v>0.8</v>
      </c>
      <c r="J92" s="31">
        <v>42</v>
      </c>
      <c r="K92" s="22">
        <v>392</v>
      </c>
      <c r="L92" s="43">
        <v>195.8</v>
      </c>
      <c r="M92" s="29">
        <v>0.5</v>
      </c>
      <c r="N92" s="25"/>
      <c r="O92" s="26">
        <v>17</v>
      </c>
      <c r="P92" s="8">
        <v>79</v>
      </c>
      <c r="Q92" s="15">
        <v>0.09</v>
      </c>
      <c r="R92" s="23">
        <v>0.08</v>
      </c>
      <c r="S92" s="29">
        <v>4.5</v>
      </c>
      <c r="T92" s="9">
        <v>2</v>
      </c>
      <c r="U92" s="11">
        <v>85</v>
      </c>
    </row>
    <row r="93" spans="1:21" ht="24" customHeight="1" x14ac:dyDescent="0.2">
      <c r="A93" s="19" t="s">
        <v>750</v>
      </c>
      <c r="B93" s="11">
        <v>108</v>
      </c>
      <c r="C93" s="8">
        <v>1.3</v>
      </c>
      <c r="D93" s="10">
        <v>0.3</v>
      </c>
      <c r="E93" s="18">
        <v>28.2</v>
      </c>
      <c r="F93" s="8">
        <v>0.7</v>
      </c>
      <c r="G93" s="12">
        <v>16</v>
      </c>
      <c r="H93" s="11">
        <v>38</v>
      </c>
      <c r="I93" s="8">
        <v>0.1</v>
      </c>
      <c r="J93" s="31">
        <v>31</v>
      </c>
      <c r="K93" s="22">
        <v>522.6</v>
      </c>
      <c r="L93" s="22">
        <v>0.3</v>
      </c>
      <c r="M93" s="29">
        <v>0.6</v>
      </c>
      <c r="N93" s="25"/>
      <c r="O93" s="26">
        <v>48</v>
      </c>
      <c r="P93" s="8">
        <v>480</v>
      </c>
      <c r="Q93" s="15">
        <v>0.02</v>
      </c>
      <c r="R93" s="15">
        <v>0.08</v>
      </c>
      <c r="S93" s="8">
        <v>1.1000000000000001</v>
      </c>
      <c r="T93" s="9">
        <v>2</v>
      </c>
      <c r="U93" s="11">
        <v>86</v>
      </c>
    </row>
    <row r="94" spans="1:21" ht="15.6" customHeight="1" x14ac:dyDescent="0.2">
      <c r="A94" s="7" t="s">
        <v>751</v>
      </c>
      <c r="B94" s="11">
        <v>120</v>
      </c>
      <c r="C94" s="8">
        <v>1.2</v>
      </c>
      <c r="D94" s="10">
        <v>0.2</v>
      </c>
      <c r="E94" s="18">
        <v>31.8</v>
      </c>
      <c r="F94" s="29">
        <v>5.3</v>
      </c>
      <c r="G94" s="12">
        <v>10</v>
      </c>
      <c r="H94" s="11">
        <v>22</v>
      </c>
      <c r="I94" s="8">
        <v>0.8</v>
      </c>
      <c r="J94" s="31">
        <v>35</v>
      </c>
      <c r="K94" s="22">
        <v>582.20000000000005</v>
      </c>
      <c r="L94" s="22">
        <v>0.3</v>
      </c>
      <c r="M94" s="29">
        <v>0.7</v>
      </c>
      <c r="N94" s="25"/>
      <c r="O94" s="26">
        <v>53</v>
      </c>
      <c r="P94" s="8">
        <v>950</v>
      </c>
      <c r="Q94" s="15">
        <v>0.06</v>
      </c>
      <c r="R94" s="23">
        <v>0.14000000000000001</v>
      </c>
      <c r="S94" s="29">
        <v>1.2</v>
      </c>
      <c r="T94" s="9">
        <v>10</v>
      </c>
      <c r="U94" s="11">
        <v>70</v>
      </c>
    </row>
    <row r="95" spans="1:21" ht="15.6" customHeight="1" x14ac:dyDescent="0.2">
      <c r="A95" s="7" t="s">
        <v>752</v>
      </c>
      <c r="B95" s="11">
        <v>98</v>
      </c>
      <c r="C95" s="8">
        <v>1.3</v>
      </c>
      <c r="D95" s="10">
        <v>1.2</v>
      </c>
      <c r="E95" s="18">
        <v>20.5</v>
      </c>
      <c r="F95" s="8">
        <v>1</v>
      </c>
      <c r="G95" s="12">
        <v>17</v>
      </c>
      <c r="H95" s="11">
        <v>51</v>
      </c>
      <c r="I95" s="8">
        <v>1.1000000000000001</v>
      </c>
      <c r="J95" s="31">
        <v>24</v>
      </c>
      <c r="K95" s="22">
        <v>406.9</v>
      </c>
      <c r="L95" s="22">
        <v>0.2</v>
      </c>
      <c r="M95" s="29">
        <v>0.5</v>
      </c>
      <c r="N95" s="25"/>
      <c r="O95" s="26">
        <v>37</v>
      </c>
      <c r="P95" s="8">
        <v>697</v>
      </c>
      <c r="Q95" s="15">
        <v>0.01</v>
      </c>
      <c r="R95" s="23">
        <v>0.1</v>
      </c>
      <c r="S95" s="29">
        <v>0.9</v>
      </c>
      <c r="T95" s="9">
        <v>2</v>
      </c>
      <c r="U95" s="11">
        <v>56</v>
      </c>
    </row>
    <row r="96" spans="1:21" ht="15.6" customHeight="1" x14ac:dyDescent="0.2">
      <c r="A96" s="7" t="s">
        <v>753</v>
      </c>
      <c r="B96" s="11">
        <v>113</v>
      </c>
      <c r="C96" s="8">
        <v>1.2</v>
      </c>
      <c r="D96" s="10">
        <v>0.2</v>
      </c>
      <c r="E96" s="18">
        <v>26.7</v>
      </c>
      <c r="F96" s="8">
        <v>4.4000000000000004</v>
      </c>
      <c r="G96" s="12">
        <v>22</v>
      </c>
      <c r="H96" s="11">
        <v>22</v>
      </c>
      <c r="I96" s="8">
        <v>0.6</v>
      </c>
      <c r="J96" s="31">
        <v>29</v>
      </c>
      <c r="K96" s="14">
        <v>48</v>
      </c>
      <c r="L96" s="22">
        <v>0.3</v>
      </c>
      <c r="M96" s="8">
        <v>0.1</v>
      </c>
      <c r="N96" s="25"/>
      <c r="O96" s="9">
        <v>159</v>
      </c>
      <c r="P96" s="25"/>
      <c r="Q96" s="15">
        <v>0.12</v>
      </c>
      <c r="R96" s="15">
        <v>0.03</v>
      </c>
      <c r="S96" s="29">
        <v>1</v>
      </c>
      <c r="T96" s="9">
        <v>9</v>
      </c>
      <c r="U96" s="11">
        <v>75</v>
      </c>
    </row>
    <row r="97" spans="1:21" ht="15.6" customHeight="1" x14ac:dyDescent="0.2">
      <c r="A97" s="7" t="s">
        <v>754</v>
      </c>
      <c r="B97" s="11">
        <v>94</v>
      </c>
      <c r="C97" s="8">
        <v>0.6</v>
      </c>
      <c r="D97" s="10">
        <v>0.2</v>
      </c>
      <c r="E97" s="18">
        <v>22.5</v>
      </c>
      <c r="F97" s="29">
        <v>3.7</v>
      </c>
      <c r="G97" s="12">
        <v>50</v>
      </c>
      <c r="H97" s="11">
        <v>20</v>
      </c>
      <c r="I97" s="8">
        <v>0.2</v>
      </c>
      <c r="J97" s="11">
        <v>0</v>
      </c>
      <c r="K97" s="14">
        <v>4</v>
      </c>
      <c r="L97" s="14">
        <v>0.1</v>
      </c>
      <c r="M97" s="8">
        <v>0.4</v>
      </c>
      <c r="N97" s="9">
        <v>0</v>
      </c>
      <c r="O97" s="9">
        <v>72</v>
      </c>
      <c r="P97" s="25"/>
      <c r="Q97" s="15">
        <v>0.03</v>
      </c>
      <c r="R97" s="15">
        <v>0.03</v>
      </c>
      <c r="S97" s="8">
        <v>0.3</v>
      </c>
      <c r="T97" s="9">
        <v>6</v>
      </c>
      <c r="U97" s="11">
        <v>75</v>
      </c>
    </row>
    <row r="98" spans="1:21" ht="15.6" customHeight="1" x14ac:dyDescent="0.2">
      <c r="A98" s="7" t="s">
        <v>755</v>
      </c>
      <c r="B98" s="11">
        <v>128</v>
      </c>
      <c r="C98" s="8">
        <v>0.8</v>
      </c>
      <c r="D98" s="10">
        <v>0.5</v>
      </c>
      <c r="E98" s="18">
        <v>30.2</v>
      </c>
      <c r="F98" s="8">
        <v>8.1</v>
      </c>
      <c r="G98" s="12">
        <v>12</v>
      </c>
      <c r="H98" s="11">
        <v>28</v>
      </c>
      <c r="I98" s="8">
        <v>0.7</v>
      </c>
      <c r="J98" s="31">
        <v>33</v>
      </c>
      <c r="K98" s="14">
        <v>382</v>
      </c>
      <c r="L98" s="14">
        <v>0.2</v>
      </c>
      <c r="M98" s="8">
        <v>0.3</v>
      </c>
      <c r="N98" s="25"/>
      <c r="O98" s="9">
        <v>5</v>
      </c>
      <c r="P98" s="25"/>
      <c r="Q98" s="15">
        <v>0.09</v>
      </c>
      <c r="R98" s="15">
        <v>0.01</v>
      </c>
      <c r="S98" s="29">
        <v>1.2</v>
      </c>
      <c r="T98" s="9">
        <v>4</v>
      </c>
      <c r="U98" s="11">
        <v>75</v>
      </c>
    </row>
    <row r="99" spans="1:21" ht="15.6" customHeight="1" x14ac:dyDescent="0.2">
      <c r="A99" s="7" t="s">
        <v>756</v>
      </c>
      <c r="B99" s="11">
        <v>134</v>
      </c>
      <c r="C99" s="8">
        <v>1.1000000000000001</v>
      </c>
      <c r="D99" s="10">
        <v>0.5</v>
      </c>
      <c r="E99" s="18">
        <v>35.5</v>
      </c>
      <c r="F99" s="8">
        <v>1.4</v>
      </c>
      <c r="G99" s="12">
        <v>31</v>
      </c>
      <c r="H99" s="11">
        <v>53</v>
      </c>
      <c r="I99" s="8">
        <v>0.9</v>
      </c>
      <c r="J99" s="31">
        <v>39</v>
      </c>
      <c r="K99" s="22">
        <v>650.29999999999995</v>
      </c>
      <c r="L99" s="22">
        <v>0.3</v>
      </c>
      <c r="M99" s="29">
        <v>0.7</v>
      </c>
      <c r="N99" s="25"/>
      <c r="O99" s="26">
        <v>59</v>
      </c>
      <c r="P99" s="8">
        <v>113</v>
      </c>
      <c r="Q99" s="15">
        <v>0.11</v>
      </c>
      <c r="R99" s="23">
        <v>0.16</v>
      </c>
      <c r="S99" s="29">
        <v>1.4</v>
      </c>
      <c r="T99" s="9">
        <v>3</v>
      </c>
      <c r="U99" s="11">
        <v>77</v>
      </c>
    </row>
    <row r="100" spans="1:21" ht="15.6" customHeight="1" x14ac:dyDescent="0.2">
      <c r="A100" s="7" t="s">
        <v>757</v>
      </c>
      <c r="B100" s="11">
        <v>76</v>
      </c>
      <c r="C100" s="8">
        <v>4.0999999999999996</v>
      </c>
      <c r="D100" s="10">
        <v>1.1000000000000001</v>
      </c>
      <c r="E100" s="14">
        <v>15.2</v>
      </c>
      <c r="F100" s="14">
        <v>1.7</v>
      </c>
      <c r="G100" s="11">
        <v>30</v>
      </c>
      <c r="H100" s="11">
        <v>76</v>
      </c>
      <c r="I100" s="8">
        <v>0.6</v>
      </c>
      <c r="J100" s="20">
        <v>10</v>
      </c>
      <c r="K100" s="22">
        <v>285.2</v>
      </c>
      <c r="L100" s="25"/>
      <c r="M100" s="25"/>
      <c r="N100" s="25"/>
      <c r="O100" s="20">
        <v>27</v>
      </c>
      <c r="P100" s="18">
        <v>93</v>
      </c>
      <c r="Q100" s="21">
        <v>0.01</v>
      </c>
      <c r="R100" s="17">
        <v>0.11</v>
      </c>
      <c r="S100" s="27">
        <v>0</v>
      </c>
      <c r="T100" s="11">
        <v>0</v>
      </c>
      <c r="U100" s="9">
        <v>34</v>
      </c>
    </row>
    <row r="101" spans="1:21" ht="24" customHeight="1" x14ac:dyDescent="0.2">
      <c r="A101" s="19" t="s">
        <v>758</v>
      </c>
      <c r="B101" s="11">
        <v>76</v>
      </c>
      <c r="C101" s="8">
        <v>0.5</v>
      </c>
      <c r="D101" s="10">
        <v>0.2</v>
      </c>
      <c r="E101" s="14">
        <v>18</v>
      </c>
      <c r="F101" s="14">
        <v>3.8</v>
      </c>
      <c r="G101" s="11">
        <v>15</v>
      </c>
      <c r="H101" s="11">
        <v>22</v>
      </c>
      <c r="I101" s="8">
        <v>1.2</v>
      </c>
      <c r="J101" s="12">
        <v>22</v>
      </c>
      <c r="K101" s="14">
        <v>120</v>
      </c>
      <c r="L101" s="8">
        <v>0.2</v>
      </c>
      <c r="M101" s="8">
        <v>0.2</v>
      </c>
      <c r="N101" s="25"/>
      <c r="O101" s="12">
        <v>0</v>
      </c>
      <c r="P101" s="25"/>
      <c r="Q101" s="21">
        <v>0.19</v>
      </c>
      <c r="R101" s="21">
        <v>0.01</v>
      </c>
      <c r="S101" s="27">
        <v>0.4</v>
      </c>
      <c r="T101" s="11">
        <v>13</v>
      </c>
      <c r="U101" s="9">
        <v>40</v>
      </c>
    </row>
    <row r="102" spans="1:21" ht="15.6" customHeight="1" x14ac:dyDescent="0.2">
      <c r="A102" s="7" t="s">
        <v>759</v>
      </c>
      <c r="B102" s="11">
        <v>69</v>
      </c>
      <c r="C102" s="8">
        <v>0.9</v>
      </c>
      <c r="D102" s="10">
        <v>0.1</v>
      </c>
      <c r="E102" s="14">
        <v>18.100000000000001</v>
      </c>
      <c r="F102" s="22">
        <v>0.8</v>
      </c>
      <c r="G102" s="11">
        <v>16</v>
      </c>
      <c r="H102" s="11">
        <v>16</v>
      </c>
      <c r="I102" s="8">
        <v>0.5</v>
      </c>
      <c r="J102" s="20">
        <v>16</v>
      </c>
      <c r="K102" s="22">
        <v>104.2</v>
      </c>
      <c r="L102" s="29">
        <v>0.2</v>
      </c>
      <c r="M102" s="29">
        <v>0.1</v>
      </c>
      <c r="N102" s="25"/>
      <c r="O102" s="20">
        <v>0</v>
      </c>
      <c r="P102" s="8">
        <v>0</v>
      </c>
      <c r="Q102" s="21">
        <v>0</v>
      </c>
      <c r="R102" s="17">
        <v>7.0000000000000007E-2</v>
      </c>
      <c r="S102" s="27">
        <v>0.5</v>
      </c>
      <c r="T102" s="11">
        <v>58</v>
      </c>
      <c r="U102" s="9">
        <v>40</v>
      </c>
    </row>
    <row r="103" spans="1:21" ht="15.6" customHeight="1" x14ac:dyDescent="0.2">
      <c r="A103" s="7" t="s">
        <v>760</v>
      </c>
      <c r="B103" s="11">
        <v>57</v>
      </c>
      <c r="C103" s="8">
        <v>0.5</v>
      </c>
      <c r="D103" s="10">
        <v>0.1</v>
      </c>
      <c r="E103" s="14">
        <v>13.6</v>
      </c>
      <c r="F103" s="14">
        <v>1.3</v>
      </c>
      <c r="G103" s="11">
        <v>94</v>
      </c>
      <c r="H103" s="11">
        <v>25</v>
      </c>
      <c r="I103" s="8">
        <v>2.1</v>
      </c>
      <c r="J103" s="25"/>
      <c r="K103" s="25"/>
      <c r="L103" s="29">
        <v>0.1</v>
      </c>
      <c r="M103" s="29">
        <v>0.2</v>
      </c>
      <c r="N103" s="9">
        <v>0</v>
      </c>
      <c r="O103" s="20">
        <v>3</v>
      </c>
      <c r="P103" s="18">
        <v>37</v>
      </c>
      <c r="Q103" s="21">
        <v>0</v>
      </c>
      <c r="R103" s="25"/>
      <c r="S103" s="25"/>
      <c r="T103" s="11">
        <v>0</v>
      </c>
      <c r="U103" s="9">
        <v>93</v>
      </c>
    </row>
    <row r="104" spans="1:21" ht="15.6" customHeight="1" x14ac:dyDescent="0.2">
      <c r="A104" s="7" t="s">
        <v>761</v>
      </c>
      <c r="B104" s="11">
        <v>55</v>
      </c>
      <c r="C104" s="8">
        <v>0.4</v>
      </c>
      <c r="D104" s="10">
        <v>0.2</v>
      </c>
      <c r="E104" s="14">
        <v>12.8</v>
      </c>
      <c r="F104" s="14">
        <v>3.2</v>
      </c>
      <c r="G104" s="11">
        <v>6</v>
      </c>
      <c r="H104" s="11">
        <v>46</v>
      </c>
      <c r="I104" s="8">
        <v>0.5</v>
      </c>
      <c r="J104" s="12">
        <v>39</v>
      </c>
      <c r="K104" s="14">
        <v>113</v>
      </c>
      <c r="L104" s="8">
        <v>0.2</v>
      </c>
      <c r="M104" s="8">
        <v>0.3</v>
      </c>
      <c r="N104" s="26">
        <v>0</v>
      </c>
      <c r="O104" s="12">
        <v>4</v>
      </c>
      <c r="P104" s="25"/>
      <c r="Q104" s="21">
        <v>0.04</v>
      </c>
      <c r="R104" s="21">
        <v>0.03</v>
      </c>
      <c r="S104" s="25"/>
      <c r="T104" s="11">
        <v>58</v>
      </c>
      <c r="U104" s="9">
        <v>93</v>
      </c>
    </row>
    <row r="105" spans="1:21" ht="15.6" customHeight="1" x14ac:dyDescent="0.2">
      <c r="A105" s="7" t="s">
        <v>762</v>
      </c>
      <c r="B105" s="11">
        <v>87</v>
      </c>
      <c r="C105" s="8">
        <v>0.8</v>
      </c>
      <c r="D105" s="10">
        <v>0.4</v>
      </c>
      <c r="E105" s="14">
        <v>20.100000000000001</v>
      </c>
      <c r="F105" s="14">
        <v>0</v>
      </c>
      <c r="G105" s="11">
        <v>38</v>
      </c>
      <c r="H105" s="11">
        <v>31</v>
      </c>
      <c r="I105" s="8">
        <v>3.9</v>
      </c>
      <c r="J105" s="25"/>
      <c r="K105" s="25"/>
      <c r="L105" s="29">
        <v>0.1</v>
      </c>
      <c r="M105" s="29">
        <v>0.2</v>
      </c>
      <c r="N105" s="9">
        <v>0</v>
      </c>
      <c r="O105" s="25"/>
      <c r="P105" s="18">
        <v>40</v>
      </c>
      <c r="Q105" s="21">
        <v>0</v>
      </c>
      <c r="R105" s="21">
        <v>0.12</v>
      </c>
      <c r="S105" s="18">
        <v>0.1</v>
      </c>
      <c r="T105" s="11">
        <v>8</v>
      </c>
      <c r="U105" s="9">
        <v>59</v>
      </c>
    </row>
    <row r="106" spans="1:21" ht="15.6" customHeight="1" x14ac:dyDescent="0.2">
      <c r="A106" s="7" t="s">
        <v>763</v>
      </c>
      <c r="B106" s="11">
        <v>77</v>
      </c>
      <c r="C106" s="8">
        <v>0.4</v>
      </c>
      <c r="D106" s="25"/>
      <c r="E106" s="14">
        <v>20.9</v>
      </c>
      <c r="F106" s="25"/>
      <c r="G106" s="11">
        <v>28</v>
      </c>
      <c r="H106" s="11">
        <v>18</v>
      </c>
      <c r="I106" s="8">
        <v>4.2</v>
      </c>
      <c r="J106" s="25"/>
      <c r="K106" s="25"/>
      <c r="L106" s="29">
        <v>0.1</v>
      </c>
      <c r="M106" s="29">
        <v>0.2</v>
      </c>
      <c r="N106" s="25"/>
      <c r="O106" s="20">
        <v>4</v>
      </c>
      <c r="P106" s="8">
        <v>0</v>
      </c>
      <c r="Q106" s="21">
        <v>0.04</v>
      </c>
      <c r="R106" s="25"/>
      <c r="S106" s="25"/>
      <c r="T106" s="11">
        <v>2</v>
      </c>
      <c r="U106" s="9">
        <v>93</v>
      </c>
    </row>
    <row r="107" spans="1:21" ht="15.6" customHeight="1" x14ac:dyDescent="0.2">
      <c r="A107" s="7" t="s">
        <v>764</v>
      </c>
      <c r="B107" s="11">
        <v>64</v>
      </c>
      <c r="C107" s="8">
        <v>1</v>
      </c>
      <c r="D107" s="10">
        <v>3.1</v>
      </c>
      <c r="E107" s="14">
        <v>8</v>
      </c>
      <c r="F107" s="14">
        <v>0.8</v>
      </c>
      <c r="G107" s="11">
        <v>18</v>
      </c>
      <c r="H107" s="11">
        <v>45</v>
      </c>
      <c r="I107" s="8">
        <v>0.8</v>
      </c>
      <c r="J107" s="20">
        <v>13</v>
      </c>
      <c r="K107" s="22">
        <v>111.4</v>
      </c>
      <c r="L107" s="29">
        <v>0</v>
      </c>
      <c r="M107" s="29">
        <v>0.1</v>
      </c>
      <c r="N107" s="9">
        <v>0</v>
      </c>
      <c r="O107" s="12">
        <v>0</v>
      </c>
      <c r="P107" s="8">
        <v>0</v>
      </c>
      <c r="Q107" s="21">
        <v>0.01</v>
      </c>
      <c r="R107" s="17">
        <v>0.02</v>
      </c>
      <c r="S107" s="27">
        <v>0.1</v>
      </c>
      <c r="T107" s="11">
        <v>1</v>
      </c>
      <c r="U107" s="9">
        <v>64</v>
      </c>
    </row>
    <row r="108" spans="1:21" ht="15.6" customHeight="1" x14ac:dyDescent="0.2">
      <c r="A108" s="7" t="s">
        <v>765</v>
      </c>
      <c r="B108" s="11">
        <v>111</v>
      </c>
      <c r="C108" s="8">
        <v>0.9</v>
      </c>
      <c r="D108" s="10">
        <v>2.2999999999999998</v>
      </c>
      <c r="E108" s="14">
        <v>21.6</v>
      </c>
      <c r="F108" s="14">
        <v>1</v>
      </c>
      <c r="G108" s="11">
        <v>20</v>
      </c>
      <c r="H108" s="11">
        <v>185</v>
      </c>
      <c r="I108" s="8">
        <v>0.7</v>
      </c>
      <c r="J108" s="20">
        <v>28</v>
      </c>
      <c r="K108" s="22">
        <v>117.8</v>
      </c>
      <c r="L108" s="29">
        <v>0</v>
      </c>
      <c r="M108" s="29">
        <v>0.1</v>
      </c>
      <c r="N108" s="9">
        <v>0</v>
      </c>
      <c r="O108" s="20">
        <v>119</v>
      </c>
      <c r="P108" s="18">
        <v>12</v>
      </c>
      <c r="Q108" s="21">
        <v>0</v>
      </c>
      <c r="R108" s="17">
        <v>0.04</v>
      </c>
      <c r="S108" s="27">
        <v>1.5</v>
      </c>
      <c r="T108" s="11">
        <v>19</v>
      </c>
      <c r="U108" s="9">
        <v>83</v>
      </c>
    </row>
    <row r="109" spans="1:21" ht="15.6" customHeight="1" x14ac:dyDescent="0.2">
      <c r="A109" s="7" t="s">
        <v>766</v>
      </c>
      <c r="B109" s="11">
        <v>92</v>
      </c>
      <c r="C109" s="8">
        <v>0.5</v>
      </c>
      <c r="D109" s="10">
        <v>1.1000000000000001</v>
      </c>
      <c r="E109" s="14">
        <v>22.4</v>
      </c>
      <c r="F109" s="22">
        <v>9.5</v>
      </c>
      <c r="G109" s="11">
        <v>25</v>
      </c>
      <c r="H109" s="11">
        <v>12</v>
      </c>
      <c r="I109" s="8">
        <v>1</v>
      </c>
      <c r="J109" s="20">
        <v>26</v>
      </c>
      <c r="K109" s="22">
        <v>110.2</v>
      </c>
      <c r="L109" s="29">
        <v>0</v>
      </c>
      <c r="M109" s="29">
        <v>0.1</v>
      </c>
      <c r="N109" s="26">
        <v>0</v>
      </c>
      <c r="O109" s="20">
        <v>111</v>
      </c>
      <c r="P109" s="18">
        <v>60</v>
      </c>
      <c r="Q109" s="21">
        <v>0.01</v>
      </c>
      <c r="R109" s="17">
        <v>0.04</v>
      </c>
      <c r="S109" s="27">
        <v>1.4</v>
      </c>
      <c r="T109" s="11">
        <v>21</v>
      </c>
      <c r="U109" s="9">
        <v>79</v>
      </c>
    </row>
    <row r="110" spans="1:21" ht="15.6" customHeight="1" x14ac:dyDescent="0.2">
      <c r="A110" s="7" t="s">
        <v>767</v>
      </c>
      <c r="B110" s="11">
        <v>28</v>
      </c>
      <c r="C110" s="8">
        <v>0.5</v>
      </c>
      <c r="D110" s="10">
        <v>0.2</v>
      </c>
      <c r="E110" s="14">
        <v>6.9</v>
      </c>
      <c r="F110" s="22">
        <v>0.4</v>
      </c>
      <c r="G110" s="11">
        <v>7</v>
      </c>
      <c r="H110" s="11">
        <v>12</v>
      </c>
      <c r="I110" s="8">
        <v>0.2</v>
      </c>
      <c r="J110" s="20">
        <v>7</v>
      </c>
      <c r="K110" s="22">
        <v>93.8</v>
      </c>
      <c r="L110" s="29">
        <v>0</v>
      </c>
      <c r="M110" s="29">
        <v>0.1</v>
      </c>
      <c r="N110" s="25"/>
      <c r="O110" s="20">
        <v>315</v>
      </c>
      <c r="P110" s="14">
        <v>590</v>
      </c>
      <c r="Q110" s="21">
        <v>0.05</v>
      </c>
      <c r="R110" s="17">
        <v>0.05</v>
      </c>
      <c r="S110" s="27">
        <v>0.3</v>
      </c>
      <c r="T110" s="11">
        <v>6</v>
      </c>
      <c r="U110" s="9">
        <v>46</v>
      </c>
    </row>
    <row r="111" spans="1:21" ht="15.6" customHeight="1" x14ac:dyDescent="0.2">
      <c r="A111" s="7" t="s">
        <v>768</v>
      </c>
      <c r="B111" s="11">
        <v>65</v>
      </c>
      <c r="C111" s="8">
        <v>1</v>
      </c>
      <c r="D111" s="10">
        <v>0.3</v>
      </c>
      <c r="E111" s="14">
        <v>16.3</v>
      </c>
      <c r="F111" s="22">
        <v>3.2</v>
      </c>
      <c r="G111" s="11">
        <v>14</v>
      </c>
      <c r="H111" s="11">
        <v>27</v>
      </c>
      <c r="I111" s="8">
        <v>0.6</v>
      </c>
      <c r="J111" s="20">
        <v>2</v>
      </c>
      <c r="K111" s="22">
        <v>298.89999999999998</v>
      </c>
      <c r="L111" s="29">
        <v>0.1</v>
      </c>
      <c r="M111" s="29">
        <v>1</v>
      </c>
      <c r="N111" s="25"/>
      <c r="O111" s="20">
        <v>8</v>
      </c>
      <c r="P111" s="18">
        <v>10</v>
      </c>
      <c r="Q111" s="21">
        <v>7.0000000000000007E-2</v>
      </c>
      <c r="R111" s="17">
        <v>0.08</v>
      </c>
      <c r="S111" s="18">
        <v>0.7</v>
      </c>
      <c r="T111" s="11">
        <v>20</v>
      </c>
      <c r="U111" s="9">
        <v>68</v>
      </c>
    </row>
    <row r="112" spans="1:21" ht="15.6" customHeight="1" x14ac:dyDescent="0.2">
      <c r="A112" s="7" t="s">
        <v>769</v>
      </c>
      <c r="B112" s="11">
        <v>48</v>
      </c>
      <c r="C112" s="8">
        <v>1.6</v>
      </c>
      <c r="D112" s="10">
        <v>0.6</v>
      </c>
      <c r="E112" s="14">
        <v>9.1</v>
      </c>
      <c r="F112" s="14">
        <v>45</v>
      </c>
      <c r="G112" s="11">
        <v>50</v>
      </c>
      <c r="H112" s="11">
        <v>40</v>
      </c>
      <c r="I112" s="8">
        <v>0.3</v>
      </c>
      <c r="J112" s="12">
        <v>9</v>
      </c>
      <c r="K112" s="14">
        <v>0</v>
      </c>
      <c r="L112" s="8">
        <v>0.1</v>
      </c>
      <c r="M112" s="8">
        <v>1.5</v>
      </c>
      <c r="N112" s="9">
        <v>0</v>
      </c>
      <c r="O112" s="12">
        <v>364</v>
      </c>
      <c r="P112" s="25"/>
      <c r="Q112" s="21">
        <v>0.15</v>
      </c>
      <c r="R112" s="21">
        <v>0.23</v>
      </c>
      <c r="S112" s="18">
        <v>0.2</v>
      </c>
      <c r="T112" s="11">
        <v>4</v>
      </c>
      <c r="U112" s="25"/>
    </row>
    <row r="113" spans="1:21" ht="15.6" customHeight="1" x14ac:dyDescent="0.2">
      <c r="A113" s="7" t="s">
        <v>770</v>
      </c>
      <c r="B113" s="11">
        <v>63</v>
      </c>
      <c r="C113" s="8">
        <v>1.1000000000000001</v>
      </c>
      <c r="D113" s="10">
        <v>0.5</v>
      </c>
      <c r="E113" s="14">
        <v>13.9</v>
      </c>
      <c r="F113" s="14">
        <v>2.1</v>
      </c>
      <c r="G113" s="11">
        <v>127</v>
      </c>
      <c r="H113" s="11">
        <v>30</v>
      </c>
      <c r="I113" s="8">
        <v>2.7</v>
      </c>
      <c r="J113" s="25"/>
      <c r="K113" s="25"/>
      <c r="L113" s="25"/>
      <c r="M113" s="25"/>
      <c r="N113" s="9">
        <v>0</v>
      </c>
      <c r="O113" s="25"/>
      <c r="P113" s="18">
        <v>31</v>
      </c>
      <c r="Q113" s="21">
        <v>0.08</v>
      </c>
      <c r="R113" s="25"/>
      <c r="S113" s="25"/>
      <c r="T113" s="11">
        <v>28</v>
      </c>
      <c r="U113" s="9">
        <v>48</v>
      </c>
    </row>
    <row r="114" spans="1:21" ht="15.6" customHeight="1" x14ac:dyDescent="0.2">
      <c r="A114" s="7" t="s">
        <v>771</v>
      </c>
      <c r="B114" s="11">
        <v>119</v>
      </c>
      <c r="C114" s="8">
        <v>1.4</v>
      </c>
      <c r="D114" s="10">
        <v>0.2</v>
      </c>
      <c r="E114" s="14">
        <v>28.1</v>
      </c>
      <c r="F114" s="14">
        <v>1.4</v>
      </c>
      <c r="G114" s="11">
        <v>24</v>
      </c>
      <c r="H114" s="11">
        <v>44</v>
      </c>
      <c r="I114" s="8">
        <v>1.4</v>
      </c>
      <c r="J114" s="20">
        <v>24</v>
      </c>
      <c r="K114" s="22">
        <v>414.4</v>
      </c>
      <c r="L114" s="29">
        <v>0.1</v>
      </c>
      <c r="M114" s="29">
        <v>0.1</v>
      </c>
      <c r="N114" s="25"/>
      <c r="O114" s="20">
        <v>28</v>
      </c>
      <c r="P114" s="14">
        <v>4896</v>
      </c>
      <c r="Q114" s="21">
        <v>0.17</v>
      </c>
      <c r="R114" s="17">
        <v>0.17</v>
      </c>
      <c r="S114" s="27">
        <v>3.7</v>
      </c>
      <c r="T114" s="11">
        <v>52</v>
      </c>
      <c r="U114" s="9">
        <v>84</v>
      </c>
    </row>
    <row r="115" spans="1:21" ht="15.6" customHeight="1" x14ac:dyDescent="0.2">
      <c r="A115" s="7" t="s">
        <v>772</v>
      </c>
      <c r="B115" s="11">
        <v>126</v>
      </c>
      <c r="C115" s="8">
        <v>1.6</v>
      </c>
      <c r="D115" s="10">
        <v>0.2</v>
      </c>
      <c r="E115" s="14">
        <v>24.5</v>
      </c>
      <c r="F115" s="14">
        <v>1.5</v>
      </c>
      <c r="G115" s="11">
        <v>37</v>
      </c>
      <c r="H115" s="11">
        <v>47</v>
      </c>
      <c r="I115" s="8">
        <v>1.6</v>
      </c>
      <c r="J115" s="20">
        <v>25</v>
      </c>
      <c r="K115" s="22">
        <v>436</v>
      </c>
      <c r="L115" s="29">
        <v>0.1</v>
      </c>
      <c r="M115" s="29">
        <v>0.1</v>
      </c>
      <c r="N115" s="25"/>
      <c r="O115" s="20">
        <v>30</v>
      </c>
      <c r="P115" s="14">
        <v>2000</v>
      </c>
      <c r="Q115" s="21">
        <v>0.18</v>
      </c>
      <c r="R115" s="17">
        <v>0.17</v>
      </c>
      <c r="S115" s="27">
        <v>3.9</v>
      </c>
      <c r="T115" s="11">
        <v>58</v>
      </c>
      <c r="U115" s="9">
        <v>88</v>
      </c>
    </row>
    <row r="116" spans="1:21" ht="15.6" customHeight="1" x14ac:dyDescent="0.2">
      <c r="A116" s="7" t="s">
        <v>773</v>
      </c>
      <c r="B116" s="11">
        <v>44</v>
      </c>
      <c r="C116" s="8">
        <v>2.4</v>
      </c>
      <c r="D116" s="10">
        <v>0.1</v>
      </c>
      <c r="E116" s="14">
        <v>8.3000000000000007</v>
      </c>
      <c r="F116" s="25"/>
      <c r="G116" s="11">
        <v>30</v>
      </c>
      <c r="H116" s="11">
        <v>20</v>
      </c>
      <c r="I116" s="8">
        <v>0.3</v>
      </c>
      <c r="J116" s="12">
        <v>2</v>
      </c>
      <c r="K116" s="14">
        <v>180</v>
      </c>
      <c r="L116" s="8">
        <v>0.1</v>
      </c>
      <c r="M116" s="8">
        <v>0.2</v>
      </c>
      <c r="N116" s="25"/>
      <c r="O116" s="25"/>
      <c r="P116" s="25"/>
      <c r="Q116" s="21">
        <v>0.26</v>
      </c>
      <c r="R116" s="21">
        <v>0.01</v>
      </c>
      <c r="S116" s="25"/>
      <c r="T116" s="11">
        <v>43</v>
      </c>
      <c r="U116" s="25"/>
    </row>
    <row r="117" spans="1:21" ht="15.6" customHeight="1" x14ac:dyDescent="0.2">
      <c r="A117" s="7" t="s">
        <v>774</v>
      </c>
      <c r="B117" s="11">
        <v>74</v>
      </c>
      <c r="C117" s="8">
        <v>0.8</v>
      </c>
      <c r="D117" s="10">
        <v>0.3</v>
      </c>
      <c r="E117" s="14">
        <v>17.100000000000001</v>
      </c>
      <c r="F117" s="14">
        <v>3.1</v>
      </c>
      <c r="G117" s="11">
        <v>66</v>
      </c>
      <c r="H117" s="11">
        <v>29</v>
      </c>
      <c r="I117" s="8">
        <v>1.2</v>
      </c>
      <c r="J117" s="25"/>
      <c r="K117" s="25"/>
      <c r="L117" s="25"/>
      <c r="M117" s="25"/>
      <c r="N117" s="25"/>
      <c r="O117" s="25"/>
      <c r="P117" s="18">
        <v>32</v>
      </c>
      <c r="Q117" s="21">
        <v>0.08</v>
      </c>
      <c r="R117" s="25"/>
      <c r="S117" s="25"/>
      <c r="T117" s="11">
        <v>80</v>
      </c>
      <c r="U117" s="9">
        <v>77</v>
      </c>
    </row>
    <row r="118" spans="1:21" ht="15.6" customHeight="1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3"/>
    </row>
    <row r="119" spans="1:21" ht="15.6" customHeight="1" x14ac:dyDescent="0.2">
      <c r="A119" s="7" t="s">
        <v>775</v>
      </c>
      <c r="B119" s="11">
        <v>159</v>
      </c>
      <c r="C119" s="8">
        <v>3.1</v>
      </c>
      <c r="D119" s="10">
        <v>5.8</v>
      </c>
      <c r="E119" s="14">
        <v>23.5</v>
      </c>
      <c r="F119" s="25"/>
      <c r="G119" s="11">
        <v>35</v>
      </c>
      <c r="H119" s="11">
        <v>65</v>
      </c>
      <c r="I119" s="8">
        <v>1.2</v>
      </c>
      <c r="J119" s="12">
        <v>46</v>
      </c>
      <c r="K119" s="14">
        <v>78</v>
      </c>
      <c r="L119" s="8">
        <v>0.3</v>
      </c>
      <c r="M119" s="8">
        <v>0.6</v>
      </c>
      <c r="N119" s="25"/>
      <c r="O119" s="25"/>
      <c r="P119" s="25"/>
      <c r="Q119" s="25"/>
      <c r="R119" s="25"/>
      <c r="S119" s="25"/>
      <c r="T119" s="25"/>
      <c r="U119" s="9">
        <v>100</v>
      </c>
    </row>
    <row r="120" spans="1:21" ht="15.6" customHeight="1" x14ac:dyDescent="0.2">
      <c r="A120" s="7" t="s">
        <v>776</v>
      </c>
      <c r="B120" s="11">
        <v>338</v>
      </c>
      <c r="C120" s="8">
        <v>1.5</v>
      </c>
      <c r="D120" s="10">
        <v>1.2</v>
      </c>
      <c r="E120" s="14">
        <v>80.3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17">
        <v>0.3</v>
      </c>
      <c r="R120" s="25"/>
      <c r="S120" s="25"/>
      <c r="T120" s="11">
        <v>8</v>
      </c>
      <c r="U120" s="9">
        <v>100</v>
      </c>
    </row>
    <row r="121" spans="1:21" ht="15.6" customHeight="1" x14ac:dyDescent="0.2">
      <c r="A121" s="7" t="s">
        <v>777</v>
      </c>
      <c r="B121" s="11">
        <v>144</v>
      </c>
      <c r="C121" s="8">
        <v>1.1000000000000001</v>
      </c>
      <c r="D121" s="10">
        <v>0.4</v>
      </c>
      <c r="E121" s="14">
        <v>34.1</v>
      </c>
      <c r="F121" s="14">
        <v>0.4</v>
      </c>
      <c r="G121" s="11">
        <v>48</v>
      </c>
      <c r="H121" s="11">
        <v>32</v>
      </c>
      <c r="I121" s="8">
        <v>1</v>
      </c>
      <c r="J121" s="25"/>
      <c r="K121" s="25"/>
      <c r="L121" s="25"/>
      <c r="M121" s="25"/>
      <c r="N121" s="25"/>
      <c r="O121" s="25"/>
      <c r="P121" s="14">
        <v>1240</v>
      </c>
      <c r="Q121" s="21">
        <v>0.55000000000000004</v>
      </c>
      <c r="R121" s="25"/>
      <c r="S121" s="25"/>
      <c r="T121" s="11">
        <v>0</v>
      </c>
      <c r="U121" s="9">
        <v>100</v>
      </c>
    </row>
    <row r="122" spans="1:21" ht="24" customHeight="1" x14ac:dyDescent="0.2">
      <c r="A122" s="7" t="s">
        <v>778</v>
      </c>
      <c r="B122" s="11">
        <v>485</v>
      </c>
      <c r="C122" s="8">
        <v>1.7</v>
      </c>
      <c r="D122" s="32" t="s">
        <v>779</v>
      </c>
      <c r="E122" s="14">
        <v>69.7</v>
      </c>
      <c r="F122" s="14">
        <v>0.6</v>
      </c>
      <c r="G122" s="11">
        <v>43</v>
      </c>
      <c r="H122" s="11">
        <v>65</v>
      </c>
      <c r="I122" s="8">
        <v>0.8</v>
      </c>
      <c r="J122" s="25"/>
      <c r="K122" s="25"/>
      <c r="L122" s="25"/>
      <c r="M122" s="25"/>
      <c r="N122" s="25"/>
      <c r="O122" s="25"/>
      <c r="P122" s="14">
        <v>1464</v>
      </c>
      <c r="Q122" s="21">
        <v>0.34</v>
      </c>
      <c r="R122" s="25"/>
      <c r="S122" s="25"/>
      <c r="T122" s="11">
        <v>0</v>
      </c>
      <c r="U122" s="9">
        <v>100</v>
      </c>
    </row>
    <row r="123" spans="1:21" ht="15.6" customHeight="1" x14ac:dyDescent="0.2">
      <c r="A123" s="7" t="s">
        <v>780</v>
      </c>
      <c r="B123" s="11">
        <v>405</v>
      </c>
      <c r="C123" s="8">
        <v>4.8</v>
      </c>
      <c r="D123" s="10">
        <v>5.0999999999999996</v>
      </c>
      <c r="E123" s="14">
        <v>84.9</v>
      </c>
      <c r="F123" s="14">
        <v>0.4</v>
      </c>
      <c r="G123" s="11">
        <v>59</v>
      </c>
      <c r="H123" s="11">
        <v>124</v>
      </c>
      <c r="I123" s="8">
        <v>2.6</v>
      </c>
      <c r="J123" s="25"/>
      <c r="K123" s="25"/>
      <c r="L123" s="25"/>
      <c r="M123" s="25"/>
      <c r="N123" s="25"/>
      <c r="O123" s="12">
        <v>4</v>
      </c>
      <c r="P123" s="14">
        <v>7330</v>
      </c>
      <c r="Q123" s="21">
        <v>0.41</v>
      </c>
      <c r="R123" s="25"/>
      <c r="S123" s="25"/>
      <c r="T123" s="11">
        <v>0</v>
      </c>
      <c r="U123" s="9">
        <v>100</v>
      </c>
    </row>
    <row r="124" spans="1:21" ht="15.6" customHeight="1" x14ac:dyDescent="0.2">
      <c r="A124" s="7" t="s">
        <v>781</v>
      </c>
      <c r="B124" s="11">
        <v>320</v>
      </c>
      <c r="C124" s="8">
        <v>3.5</v>
      </c>
      <c r="D124" s="10">
        <v>5.7</v>
      </c>
      <c r="E124" s="14">
        <v>63.7</v>
      </c>
      <c r="F124" s="14">
        <v>4.9000000000000004</v>
      </c>
      <c r="G124" s="11">
        <v>190</v>
      </c>
      <c r="H124" s="11">
        <v>93</v>
      </c>
      <c r="I124" s="8">
        <v>2.5</v>
      </c>
      <c r="J124" s="25"/>
      <c r="K124" s="25"/>
      <c r="L124" s="25"/>
      <c r="M124" s="25"/>
      <c r="N124" s="25"/>
      <c r="O124" s="25"/>
      <c r="P124" s="25"/>
      <c r="Q124" s="21">
        <v>0.05</v>
      </c>
      <c r="R124" s="21">
        <v>0.04</v>
      </c>
      <c r="S124" s="25"/>
      <c r="T124" s="25"/>
      <c r="U124" s="9">
        <v>100</v>
      </c>
    </row>
    <row r="125" spans="1:21" ht="15.6" customHeight="1" x14ac:dyDescent="0.2">
      <c r="A125" s="7" t="s">
        <v>782</v>
      </c>
      <c r="B125" s="11">
        <v>163</v>
      </c>
      <c r="C125" s="8">
        <v>1.1000000000000001</v>
      </c>
      <c r="D125" s="10">
        <v>4.3</v>
      </c>
      <c r="E125" s="18">
        <v>30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9">
        <v>100</v>
      </c>
    </row>
    <row r="126" spans="1:21" ht="15.6" customHeight="1" x14ac:dyDescent="0.2">
      <c r="A126" s="7" t="s">
        <v>783</v>
      </c>
      <c r="B126" s="11">
        <v>49</v>
      </c>
      <c r="C126" s="8">
        <v>1.6</v>
      </c>
      <c r="D126" s="10">
        <v>0.3</v>
      </c>
      <c r="E126" s="18">
        <v>10</v>
      </c>
      <c r="F126" s="25"/>
      <c r="G126" s="12">
        <v>11</v>
      </c>
      <c r="H126" s="11">
        <v>48</v>
      </c>
      <c r="I126" s="8">
        <v>3</v>
      </c>
      <c r="J126" s="11">
        <v>426</v>
      </c>
      <c r="K126" s="8">
        <v>42</v>
      </c>
      <c r="L126" s="8">
        <v>0.5</v>
      </c>
      <c r="M126" s="8">
        <v>0.5</v>
      </c>
      <c r="N126" s="25"/>
      <c r="O126" s="9">
        <v>13</v>
      </c>
      <c r="P126" s="25"/>
      <c r="Q126" s="15">
        <v>0.18</v>
      </c>
      <c r="R126" s="25"/>
      <c r="S126" s="25"/>
      <c r="T126" s="9">
        <v>15</v>
      </c>
      <c r="U126" s="9">
        <v>100</v>
      </c>
    </row>
    <row r="127" spans="1:21" ht="15.6" customHeight="1" x14ac:dyDescent="0.2">
      <c r="A127" s="7" t="s">
        <v>784</v>
      </c>
      <c r="B127" s="11">
        <v>82</v>
      </c>
      <c r="C127" s="8">
        <v>0.4</v>
      </c>
      <c r="D127" s="10">
        <v>0.3</v>
      </c>
      <c r="E127" s="18">
        <v>19.7</v>
      </c>
      <c r="F127" s="14">
        <v>2.4</v>
      </c>
      <c r="G127" s="25"/>
      <c r="H127" s="25"/>
      <c r="I127" s="25"/>
      <c r="J127" s="25"/>
      <c r="K127" s="25"/>
      <c r="L127" s="25"/>
      <c r="M127" s="25"/>
      <c r="N127" s="25"/>
      <c r="O127" s="9">
        <v>10</v>
      </c>
      <c r="P127" s="25"/>
      <c r="Q127" s="15">
        <v>0.22</v>
      </c>
      <c r="R127" s="15">
        <v>0.03</v>
      </c>
      <c r="S127" s="25"/>
      <c r="T127" s="9">
        <v>42</v>
      </c>
      <c r="U127" s="9">
        <v>100</v>
      </c>
    </row>
    <row r="128" spans="1:21" ht="15.6" customHeight="1" x14ac:dyDescent="0.2">
      <c r="A128" s="7" t="s">
        <v>785</v>
      </c>
      <c r="B128" s="11">
        <v>296</v>
      </c>
      <c r="C128" s="8">
        <v>1.1000000000000001</v>
      </c>
      <c r="D128" s="10">
        <v>0.6</v>
      </c>
      <c r="E128" s="18">
        <v>71.400000000000006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9">
        <v>3</v>
      </c>
      <c r="U128" s="9">
        <v>100</v>
      </c>
    </row>
    <row r="129" spans="1:21" ht="15.75" customHeight="1" x14ac:dyDescent="0.2">
      <c r="A129" s="7" t="s">
        <v>786</v>
      </c>
      <c r="B129" s="11">
        <v>281</v>
      </c>
      <c r="C129" s="8">
        <v>2.4</v>
      </c>
      <c r="D129" s="10">
        <v>0.7</v>
      </c>
      <c r="E129" s="18">
        <v>66.099999999999994</v>
      </c>
      <c r="F129" s="14">
        <v>1</v>
      </c>
      <c r="G129" s="12">
        <v>41</v>
      </c>
      <c r="H129" s="11">
        <v>64</v>
      </c>
      <c r="I129" s="8">
        <v>1.2</v>
      </c>
      <c r="J129" s="25"/>
      <c r="K129" s="25"/>
      <c r="L129" s="25"/>
      <c r="M129" s="25"/>
      <c r="N129" s="25"/>
      <c r="O129" s="25"/>
      <c r="P129" s="18">
        <v>272</v>
      </c>
      <c r="Q129" s="15">
        <v>0.1</v>
      </c>
      <c r="R129" s="25"/>
      <c r="S129" s="25"/>
      <c r="T129" s="9">
        <v>0</v>
      </c>
      <c r="U129" s="9">
        <v>100</v>
      </c>
    </row>
    <row r="130" spans="1:21" ht="15.6" customHeight="1" x14ac:dyDescent="0.2">
      <c r="A130" s="7" t="s">
        <v>787</v>
      </c>
      <c r="B130" s="11">
        <v>295</v>
      </c>
      <c r="C130" s="8">
        <v>2.2999999999999998</v>
      </c>
      <c r="D130" s="10">
        <v>2.1</v>
      </c>
      <c r="E130" s="18">
        <v>66.900000000000006</v>
      </c>
      <c r="F130" s="14">
        <v>1.3</v>
      </c>
      <c r="G130" s="12">
        <v>47</v>
      </c>
      <c r="H130" s="11">
        <v>97</v>
      </c>
      <c r="I130" s="8">
        <v>2.8</v>
      </c>
      <c r="J130" s="25"/>
      <c r="K130" s="25"/>
      <c r="L130" s="25"/>
      <c r="M130" s="25"/>
      <c r="N130" s="25"/>
      <c r="O130" s="25"/>
      <c r="P130" s="18">
        <v>296</v>
      </c>
      <c r="Q130" s="15">
        <v>0.14000000000000001</v>
      </c>
      <c r="R130" s="25"/>
      <c r="S130" s="25"/>
      <c r="T130" s="25"/>
      <c r="U130" s="9">
        <v>100</v>
      </c>
    </row>
    <row r="131" spans="1:21" ht="16.350000000000001" customHeight="1" x14ac:dyDescent="0.2">
      <c r="A131" s="7" t="s">
        <v>788</v>
      </c>
      <c r="B131" s="11">
        <v>242</v>
      </c>
      <c r="C131" s="8">
        <v>6.4</v>
      </c>
      <c r="D131" s="10">
        <v>7.1</v>
      </c>
      <c r="E131" s="18">
        <v>38.200000000000003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9">
        <v>100</v>
      </c>
    </row>
    <row r="132" spans="1:21" ht="14.85" customHeight="1" x14ac:dyDescent="0.2">
      <c r="A132" s="7" t="s">
        <v>789</v>
      </c>
      <c r="B132" s="11">
        <v>338</v>
      </c>
      <c r="C132" s="8">
        <v>2.9</v>
      </c>
      <c r="D132" s="10">
        <v>0.4</v>
      </c>
      <c r="E132" s="18">
        <v>80.599999999999994</v>
      </c>
      <c r="F132" s="14">
        <v>5.3</v>
      </c>
      <c r="G132" s="12">
        <v>23</v>
      </c>
      <c r="H132" s="11">
        <v>62</v>
      </c>
      <c r="I132" s="8">
        <v>4</v>
      </c>
      <c r="J132" s="11">
        <v>18</v>
      </c>
      <c r="K132" s="8">
        <v>734</v>
      </c>
      <c r="L132" s="8">
        <v>0.1</v>
      </c>
      <c r="M132" s="8">
        <v>0.5</v>
      </c>
      <c r="N132" s="25"/>
      <c r="O132" s="9">
        <v>13</v>
      </c>
      <c r="P132" s="9">
        <v>1</v>
      </c>
      <c r="Q132" s="15">
        <v>0.02</v>
      </c>
      <c r="R132" s="15">
        <v>0.02</v>
      </c>
      <c r="S132" s="8">
        <v>1</v>
      </c>
      <c r="T132" s="9">
        <v>2</v>
      </c>
      <c r="U132" s="9">
        <v>100</v>
      </c>
    </row>
    <row r="133" spans="1:21" ht="15.6" customHeight="1" x14ac:dyDescent="0.2">
      <c r="A133" s="7" t="s">
        <v>790</v>
      </c>
      <c r="B133" s="11">
        <v>353</v>
      </c>
      <c r="C133" s="8">
        <v>2.9</v>
      </c>
      <c r="D133" s="10">
        <v>0.5</v>
      </c>
      <c r="E133" s="18">
        <v>84.4</v>
      </c>
      <c r="F133" s="14">
        <v>3.7</v>
      </c>
      <c r="G133" s="12">
        <v>100</v>
      </c>
      <c r="H133" s="11">
        <v>85</v>
      </c>
      <c r="I133" s="8">
        <v>4.5999999999999996</v>
      </c>
      <c r="J133" s="11">
        <v>9</v>
      </c>
      <c r="K133" s="8">
        <v>2008</v>
      </c>
      <c r="L133" s="8">
        <v>0.1</v>
      </c>
      <c r="M133" s="8">
        <v>0.6</v>
      </c>
      <c r="N133" s="25"/>
      <c r="O133" s="9">
        <v>0</v>
      </c>
      <c r="P133" s="9">
        <v>0</v>
      </c>
      <c r="Q133" s="15">
        <v>0.4</v>
      </c>
      <c r="R133" s="15">
        <v>0.02</v>
      </c>
      <c r="S133" s="8">
        <v>0.1</v>
      </c>
      <c r="T133" s="9">
        <v>3</v>
      </c>
      <c r="U133" s="9">
        <v>100</v>
      </c>
    </row>
  </sheetData>
  <mergeCells count="6">
    <mergeCell ref="A5:U5"/>
    <mergeCell ref="A118:U118"/>
    <mergeCell ref="A1:V1"/>
    <mergeCell ref="A2:A4"/>
    <mergeCell ref="B2:T2"/>
    <mergeCell ref="U2:U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28"/>
  <sheetViews>
    <sheetView workbookViewId="0">
      <selection activeCell="K36" sqref="K36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4" width="6.33203125" customWidth="1"/>
    <col min="5" max="5" width="6.6640625" customWidth="1"/>
    <col min="6" max="6" width="4.83203125" customWidth="1"/>
    <col min="7" max="7" width="6.33203125" customWidth="1"/>
    <col min="8" max="8" width="6.1640625" customWidth="1"/>
    <col min="9" max="9" width="5.33203125" customWidth="1"/>
    <col min="10" max="10" width="6.33203125" customWidth="1"/>
    <col min="11" max="11" width="8.1640625" customWidth="1"/>
    <col min="12" max="12" width="6.33203125" customWidth="1"/>
    <col min="13" max="13" width="6.83203125" customWidth="1"/>
    <col min="14" max="14" width="6.33203125" customWidth="1"/>
    <col min="15" max="15" width="6.6640625" customWidth="1"/>
    <col min="16" max="16" width="6.33203125" customWidth="1"/>
    <col min="17" max="17" width="6.6640625" customWidth="1"/>
    <col min="18" max="19" width="6.33203125" customWidth="1"/>
    <col min="20" max="20" width="4.6640625" customWidth="1"/>
    <col min="21" max="21" width="6.6640625" customWidth="1"/>
    <col min="22" max="22" width="4.66406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4" t="s">
        <v>23</v>
      </c>
      <c r="I4" s="5" t="s">
        <v>23</v>
      </c>
      <c r="J4" s="2" t="s">
        <v>23</v>
      </c>
      <c r="K4" s="3" t="s">
        <v>23</v>
      </c>
      <c r="L4" s="2" t="s">
        <v>23</v>
      </c>
      <c r="M4" s="3" t="s">
        <v>23</v>
      </c>
      <c r="N4" s="3" t="s">
        <v>24</v>
      </c>
      <c r="O4" s="4" t="s">
        <v>24</v>
      </c>
      <c r="P4" s="2" t="s">
        <v>24</v>
      </c>
      <c r="Q4" s="2" t="s">
        <v>23</v>
      </c>
      <c r="R4" s="2" t="s">
        <v>23</v>
      </c>
      <c r="S4" s="2" t="s">
        <v>23</v>
      </c>
      <c r="T4" s="5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">
      <c r="A6" s="19" t="s">
        <v>791</v>
      </c>
      <c r="B6" s="11">
        <v>184</v>
      </c>
      <c r="C6" s="8">
        <v>18.8</v>
      </c>
      <c r="D6" s="8">
        <v>14</v>
      </c>
      <c r="E6" s="8">
        <v>0</v>
      </c>
      <c r="F6" s="29">
        <v>0</v>
      </c>
      <c r="G6" s="11">
        <v>10</v>
      </c>
      <c r="H6" s="12">
        <v>200</v>
      </c>
      <c r="I6" s="13">
        <v>2.2000000000000002</v>
      </c>
      <c r="J6" s="26">
        <v>118</v>
      </c>
      <c r="K6" s="27">
        <v>490.1</v>
      </c>
      <c r="L6" s="23">
        <v>0.17</v>
      </c>
      <c r="M6" s="27">
        <v>3.3</v>
      </c>
      <c r="N6" s="9">
        <v>12</v>
      </c>
      <c r="O6" s="20">
        <v>37</v>
      </c>
      <c r="P6" s="25"/>
      <c r="Q6" s="15">
        <v>0.13</v>
      </c>
      <c r="R6" s="23">
        <v>0.17</v>
      </c>
      <c r="S6" s="29">
        <v>7</v>
      </c>
      <c r="T6" s="25"/>
      <c r="U6" s="9">
        <v>100</v>
      </c>
    </row>
    <row r="7" spans="1:22" ht="24" customHeight="1" x14ac:dyDescent="0.2">
      <c r="A7" s="19" t="s">
        <v>792</v>
      </c>
      <c r="B7" s="11">
        <v>174</v>
      </c>
      <c r="C7" s="8">
        <v>19.600000000000001</v>
      </c>
      <c r="D7" s="8">
        <v>10</v>
      </c>
      <c r="E7" s="8">
        <v>0</v>
      </c>
      <c r="F7" s="29">
        <v>0</v>
      </c>
      <c r="G7" s="11">
        <v>11</v>
      </c>
      <c r="H7" s="12">
        <v>201</v>
      </c>
      <c r="I7" s="13">
        <v>2.9</v>
      </c>
      <c r="J7" s="26">
        <v>96</v>
      </c>
      <c r="K7" s="27">
        <v>399.8</v>
      </c>
      <c r="L7" s="23">
        <v>0.14000000000000001</v>
      </c>
      <c r="M7" s="27">
        <v>2.7</v>
      </c>
      <c r="N7" s="9">
        <v>6</v>
      </c>
      <c r="O7" s="20">
        <v>30</v>
      </c>
      <c r="P7" s="25"/>
      <c r="Q7" s="15">
        <v>0.08</v>
      </c>
      <c r="R7" s="23">
        <v>0.14000000000000001</v>
      </c>
      <c r="S7" s="29">
        <v>5.7</v>
      </c>
      <c r="T7" s="12">
        <v>0</v>
      </c>
      <c r="U7" s="9">
        <v>100</v>
      </c>
    </row>
    <row r="8" spans="1:22" ht="24" customHeight="1" x14ac:dyDescent="0.2">
      <c r="A8" s="19" t="s">
        <v>793</v>
      </c>
      <c r="B8" s="11">
        <v>190</v>
      </c>
      <c r="C8" s="8">
        <v>19.100000000000001</v>
      </c>
      <c r="D8" s="8">
        <v>12</v>
      </c>
      <c r="E8" s="8">
        <v>0</v>
      </c>
      <c r="F8" s="29">
        <v>0</v>
      </c>
      <c r="G8" s="11">
        <v>11</v>
      </c>
      <c r="H8" s="12">
        <v>193</v>
      </c>
      <c r="I8" s="13">
        <v>2.9</v>
      </c>
      <c r="J8" s="26">
        <v>99</v>
      </c>
      <c r="K8" s="27">
        <v>412.7</v>
      </c>
      <c r="L8" s="23">
        <v>0.14000000000000001</v>
      </c>
      <c r="M8" s="27">
        <v>2.8</v>
      </c>
      <c r="N8" s="9">
        <v>12</v>
      </c>
      <c r="O8" s="20">
        <v>83</v>
      </c>
      <c r="P8" s="25"/>
      <c r="Q8" s="15">
        <v>0.14000000000000001</v>
      </c>
      <c r="R8" s="23">
        <v>0.15</v>
      </c>
      <c r="S8" s="29">
        <v>5.9</v>
      </c>
      <c r="T8" s="12">
        <v>0</v>
      </c>
      <c r="U8" s="9">
        <v>100</v>
      </c>
    </row>
    <row r="9" spans="1:22" ht="15.6" customHeight="1" x14ac:dyDescent="0.2">
      <c r="A9" s="7" t="s">
        <v>794</v>
      </c>
      <c r="B9" s="11">
        <v>349</v>
      </c>
      <c r="C9" s="8">
        <v>16.399999999999999</v>
      </c>
      <c r="D9" s="8">
        <v>31.5</v>
      </c>
      <c r="E9" s="8">
        <v>0</v>
      </c>
      <c r="F9" s="29">
        <v>0</v>
      </c>
      <c r="G9" s="11">
        <v>15</v>
      </c>
      <c r="H9" s="12">
        <v>188</v>
      </c>
      <c r="I9" s="13">
        <v>1.8</v>
      </c>
      <c r="J9" s="26">
        <v>71</v>
      </c>
      <c r="K9" s="27">
        <v>299.2</v>
      </c>
      <c r="L9" s="23">
        <v>0.26</v>
      </c>
      <c r="M9" s="27">
        <v>1.7</v>
      </c>
      <c r="N9" s="11">
        <v>273</v>
      </c>
      <c r="O9" s="20">
        <v>0</v>
      </c>
      <c r="P9" s="28"/>
      <c r="Q9" s="15">
        <v>0.1</v>
      </c>
      <c r="R9" s="23">
        <v>0.24</v>
      </c>
      <c r="S9" s="23">
        <v>7.11</v>
      </c>
      <c r="T9" s="12">
        <v>0</v>
      </c>
      <c r="U9" s="9">
        <v>60</v>
      </c>
    </row>
    <row r="10" spans="1:22" ht="15.6" customHeight="1" x14ac:dyDescent="0.2">
      <c r="A10" s="7" t="s">
        <v>795</v>
      </c>
      <c r="B10" s="11">
        <v>298</v>
      </c>
      <c r="C10" s="8">
        <v>18.2</v>
      </c>
      <c r="D10" s="8">
        <v>25</v>
      </c>
      <c r="E10" s="8">
        <v>0</v>
      </c>
      <c r="F10" s="29">
        <v>0</v>
      </c>
      <c r="G10" s="11">
        <v>14</v>
      </c>
      <c r="H10" s="12">
        <v>200</v>
      </c>
      <c r="I10" s="13">
        <v>1.5</v>
      </c>
      <c r="J10" s="26">
        <v>109</v>
      </c>
      <c r="K10" s="27">
        <v>385.9</v>
      </c>
      <c r="L10" s="23">
        <v>0.11</v>
      </c>
      <c r="M10" s="27">
        <v>0.6</v>
      </c>
      <c r="N10" s="11">
        <v>245</v>
      </c>
      <c r="O10" s="20">
        <v>0</v>
      </c>
      <c r="P10" s="28"/>
      <c r="Q10" s="15">
        <v>0.08</v>
      </c>
      <c r="R10" s="23">
        <v>0.14000000000000001</v>
      </c>
      <c r="S10" s="29">
        <v>10.4</v>
      </c>
      <c r="T10" s="12">
        <v>0</v>
      </c>
      <c r="U10" s="9">
        <v>58</v>
      </c>
    </row>
    <row r="11" spans="1:22" ht="24" customHeight="1" x14ac:dyDescent="0.2">
      <c r="A11" s="19" t="s">
        <v>796</v>
      </c>
      <c r="B11" s="11">
        <v>75</v>
      </c>
      <c r="C11" s="8">
        <v>13.8</v>
      </c>
      <c r="D11" s="8">
        <v>1.9</v>
      </c>
      <c r="E11" s="8">
        <v>0.7</v>
      </c>
      <c r="F11" s="29">
        <v>0</v>
      </c>
      <c r="G11" s="11">
        <v>15</v>
      </c>
      <c r="H11" s="12">
        <v>9</v>
      </c>
      <c r="I11" s="13">
        <v>1.3</v>
      </c>
      <c r="J11" s="9">
        <v>337</v>
      </c>
      <c r="K11" s="18">
        <v>234</v>
      </c>
      <c r="L11" s="25"/>
      <c r="M11" s="25"/>
      <c r="N11" s="9">
        <v>15</v>
      </c>
      <c r="O11" s="25"/>
      <c r="P11" s="25"/>
      <c r="Q11" s="15">
        <v>0.02</v>
      </c>
      <c r="R11" s="25"/>
      <c r="S11" s="29">
        <v>0.6</v>
      </c>
      <c r="T11" s="12">
        <v>0</v>
      </c>
      <c r="U11" s="9">
        <v>100</v>
      </c>
    </row>
    <row r="12" spans="1:22" ht="19.5" customHeight="1" x14ac:dyDescent="0.2">
      <c r="A12" s="7" t="s">
        <v>797</v>
      </c>
      <c r="B12" s="11">
        <v>261</v>
      </c>
      <c r="C12" s="8">
        <v>27.4</v>
      </c>
      <c r="D12" s="8">
        <v>16.100000000000001</v>
      </c>
      <c r="E12" s="8">
        <v>1.6</v>
      </c>
      <c r="F12" s="29">
        <v>0</v>
      </c>
      <c r="G12" s="11">
        <v>118</v>
      </c>
      <c r="H12" s="12">
        <v>373</v>
      </c>
      <c r="I12" s="54">
        <v>15.8</v>
      </c>
      <c r="J12" s="9">
        <v>1068</v>
      </c>
      <c r="K12" s="27">
        <v>22.9</v>
      </c>
      <c r="L12" s="23">
        <v>0.84</v>
      </c>
      <c r="M12" s="27">
        <v>0</v>
      </c>
      <c r="N12" s="39">
        <v>4957</v>
      </c>
      <c r="O12" s="20">
        <v>169</v>
      </c>
      <c r="P12" s="55">
        <v>28000</v>
      </c>
      <c r="Q12" s="15">
        <v>0.64</v>
      </c>
      <c r="R12" s="23">
        <v>4.38</v>
      </c>
      <c r="S12" s="15">
        <v>4.1100000000000003</v>
      </c>
      <c r="T12" s="12">
        <v>0</v>
      </c>
      <c r="U12" s="9">
        <v>100</v>
      </c>
    </row>
    <row r="13" spans="1:22" ht="24" customHeight="1" x14ac:dyDescent="0.2">
      <c r="A13" s="19" t="s">
        <v>798</v>
      </c>
      <c r="B13" s="11">
        <v>453</v>
      </c>
      <c r="C13" s="8">
        <v>11.9</v>
      </c>
      <c r="D13" s="8">
        <v>45</v>
      </c>
      <c r="E13" s="8">
        <v>0</v>
      </c>
      <c r="F13" s="29">
        <v>0</v>
      </c>
      <c r="G13" s="11">
        <v>7</v>
      </c>
      <c r="H13" s="12">
        <v>117</v>
      </c>
      <c r="I13" s="13">
        <v>1.8</v>
      </c>
      <c r="J13" s="26">
        <v>112</v>
      </c>
      <c r="K13" s="27">
        <v>819.3</v>
      </c>
      <c r="L13" s="23">
        <v>0.22</v>
      </c>
      <c r="M13" s="27">
        <v>0.4</v>
      </c>
      <c r="N13" s="9">
        <v>0</v>
      </c>
      <c r="O13" s="20">
        <v>0</v>
      </c>
      <c r="P13" s="25"/>
      <c r="Q13" s="15">
        <v>0.57999999999999996</v>
      </c>
      <c r="R13" s="23">
        <v>0.59</v>
      </c>
      <c r="S13" s="29">
        <v>5.9</v>
      </c>
      <c r="T13" s="12">
        <v>0</v>
      </c>
      <c r="U13" s="9">
        <v>100</v>
      </c>
    </row>
    <row r="14" spans="1:22" ht="24" customHeight="1" x14ac:dyDescent="0.2">
      <c r="A14" s="19" t="s">
        <v>799</v>
      </c>
      <c r="B14" s="11">
        <v>371</v>
      </c>
      <c r="C14" s="8">
        <v>14.1</v>
      </c>
      <c r="D14" s="8">
        <v>35</v>
      </c>
      <c r="E14" s="8">
        <v>0</v>
      </c>
      <c r="F14" s="29">
        <v>0</v>
      </c>
      <c r="G14" s="11">
        <v>8</v>
      </c>
      <c r="H14" s="12">
        <v>151</v>
      </c>
      <c r="I14" s="13">
        <v>2.1</v>
      </c>
      <c r="J14" s="26">
        <v>97</v>
      </c>
      <c r="K14" s="27">
        <v>706.3</v>
      </c>
      <c r="L14" s="23">
        <v>0.19</v>
      </c>
      <c r="M14" s="27">
        <v>0.4</v>
      </c>
      <c r="N14" s="9">
        <v>0</v>
      </c>
      <c r="O14" s="20">
        <v>0</v>
      </c>
      <c r="P14" s="25"/>
      <c r="Q14" s="15">
        <v>0.67</v>
      </c>
      <c r="R14" s="23">
        <v>0.33</v>
      </c>
      <c r="S14" s="29">
        <v>5.4</v>
      </c>
      <c r="T14" s="12">
        <v>0</v>
      </c>
      <c r="U14" s="9">
        <v>100</v>
      </c>
    </row>
    <row r="15" spans="1:22" ht="15.6" customHeight="1" x14ac:dyDescent="0.2">
      <c r="A15" s="7" t="s">
        <v>800</v>
      </c>
      <c r="B15" s="11">
        <v>110</v>
      </c>
      <c r="C15" s="8">
        <v>16.3</v>
      </c>
      <c r="D15" s="8">
        <v>4.5999999999999996</v>
      </c>
      <c r="E15" s="8">
        <v>0.8</v>
      </c>
      <c r="F15" s="29">
        <v>0</v>
      </c>
      <c r="G15" s="11">
        <v>11</v>
      </c>
      <c r="H15" s="12">
        <v>246</v>
      </c>
      <c r="I15" s="13">
        <v>8</v>
      </c>
      <c r="J15" s="26">
        <v>139</v>
      </c>
      <c r="K15" s="18">
        <v>390</v>
      </c>
      <c r="L15" s="23">
        <v>0.71</v>
      </c>
      <c r="M15" s="27">
        <v>3.2</v>
      </c>
      <c r="N15" s="9">
        <v>39</v>
      </c>
      <c r="O15" s="20">
        <v>10</v>
      </c>
      <c r="P15" s="28"/>
      <c r="Q15" s="15">
        <v>0.57999999999999996</v>
      </c>
      <c r="R15" s="23">
        <v>1.59</v>
      </c>
      <c r="S15" s="29">
        <v>9.1</v>
      </c>
      <c r="T15" s="56">
        <v>13</v>
      </c>
      <c r="U15" s="9">
        <v>100</v>
      </c>
    </row>
    <row r="16" spans="1:22" ht="15.6" customHeight="1" x14ac:dyDescent="0.2">
      <c r="A16" s="7" t="s">
        <v>801</v>
      </c>
      <c r="B16" s="11">
        <v>129</v>
      </c>
      <c r="C16" s="8">
        <v>19.7</v>
      </c>
      <c r="D16" s="8">
        <v>4.8</v>
      </c>
      <c r="E16" s="8">
        <v>1.7</v>
      </c>
      <c r="F16" s="29">
        <v>0</v>
      </c>
      <c r="G16" s="11">
        <v>10</v>
      </c>
      <c r="H16" s="12">
        <v>362</v>
      </c>
      <c r="I16" s="54">
        <v>18</v>
      </c>
      <c r="J16" s="9">
        <v>110</v>
      </c>
      <c r="K16" s="18">
        <v>447</v>
      </c>
      <c r="L16" s="23">
        <v>0.57999999999999996</v>
      </c>
      <c r="M16" s="27">
        <v>0.1</v>
      </c>
      <c r="N16" s="39">
        <v>4303</v>
      </c>
      <c r="O16" s="20">
        <v>6</v>
      </c>
      <c r="P16" s="28"/>
      <c r="Q16" s="15">
        <v>0.4</v>
      </c>
      <c r="R16" s="23">
        <v>1.1599999999999999</v>
      </c>
      <c r="S16" s="29">
        <v>5.7</v>
      </c>
      <c r="T16" s="56">
        <v>23</v>
      </c>
      <c r="U16" s="9">
        <v>100</v>
      </c>
    </row>
    <row r="17" spans="1:21" ht="24" customHeight="1" x14ac:dyDescent="0.2">
      <c r="A17" s="19" t="s">
        <v>802</v>
      </c>
      <c r="B17" s="11">
        <v>321</v>
      </c>
      <c r="C17" s="8">
        <v>16</v>
      </c>
      <c r="D17" s="8">
        <v>28.6</v>
      </c>
      <c r="E17" s="8">
        <v>0</v>
      </c>
      <c r="F17" s="29">
        <v>0</v>
      </c>
      <c r="G17" s="11">
        <v>15</v>
      </c>
      <c r="H17" s="12">
        <v>188</v>
      </c>
      <c r="I17" s="13">
        <v>1.8</v>
      </c>
      <c r="J17" s="26">
        <v>54</v>
      </c>
      <c r="K17" s="27">
        <v>199</v>
      </c>
      <c r="L17" s="23">
        <v>0.21</v>
      </c>
      <c r="M17" s="27">
        <v>1.2</v>
      </c>
      <c r="N17" s="11">
        <v>273</v>
      </c>
      <c r="O17" s="20">
        <v>0</v>
      </c>
      <c r="P17" s="25"/>
      <c r="Q17" s="15">
        <v>0.1</v>
      </c>
      <c r="R17" s="23">
        <v>0.28000000000000003</v>
      </c>
      <c r="S17" s="29">
        <v>4.3</v>
      </c>
      <c r="T17" s="12">
        <v>0</v>
      </c>
      <c r="U17" s="9">
        <v>60</v>
      </c>
    </row>
    <row r="18" spans="1:21" ht="24" customHeight="1" x14ac:dyDescent="0.2">
      <c r="A18" s="19" t="s">
        <v>803</v>
      </c>
      <c r="B18" s="11">
        <v>303</v>
      </c>
      <c r="C18" s="8">
        <v>11.3</v>
      </c>
      <c r="D18" s="8">
        <v>27</v>
      </c>
      <c r="E18" s="8">
        <v>3.7</v>
      </c>
      <c r="F18" s="29">
        <v>0</v>
      </c>
      <c r="G18" s="11">
        <v>20</v>
      </c>
      <c r="H18" s="12">
        <v>293</v>
      </c>
      <c r="I18" s="13">
        <v>4.8</v>
      </c>
      <c r="J18" s="9">
        <v>50</v>
      </c>
      <c r="K18" s="18">
        <v>260</v>
      </c>
      <c r="L18" s="15">
        <v>0.7</v>
      </c>
      <c r="M18" s="18">
        <v>2</v>
      </c>
      <c r="N18" s="25"/>
      <c r="O18" s="20">
        <v>0</v>
      </c>
      <c r="P18" s="25"/>
      <c r="Q18" s="15">
        <v>0.36</v>
      </c>
      <c r="R18" s="15">
        <v>0.04</v>
      </c>
      <c r="S18" s="29">
        <v>4.0999999999999996</v>
      </c>
      <c r="T18" s="25"/>
      <c r="U18" s="9">
        <v>100</v>
      </c>
    </row>
    <row r="19" spans="1:21" ht="15.6" customHeight="1" x14ac:dyDescent="0.2">
      <c r="A19" s="7" t="s">
        <v>804</v>
      </c>
      <c r="B19" s="11">
        <v>131</v>
      </c>
      <c r="C19" s="8">
        <v>20.2</v>
      </c>
      <c r="D19" s="8">
        <v>4.3</v>
      </c>
      <c r="E19" s="8">
        <v>2.8</v>
      </c>
      <c r="F19" s="29">
        <v>0</v>
      </c>
      <c r="G19" s="11">
        <v>8</v>
      </c>
      <c r="H19" s="12">
        <v>192</v>
      </c>
      <c r="I19" s="13">
        <v>9.6</v>
      </c>
      <c r="J19" s="9">
        <v>46</v>
      </c>
      <c r="K19" s="18">
        <v>104</v>
      </c>
      <c r="L19" s="15">
        <v>1.2</v>
      </c>
      <c r="M19" s="18">
        <v>1.6</v>
      </c>
      <c r="N19" s="28"/>
      <c r="O19" s="20">
        <v>0</v>
      </c>
      <c r="P19" s="28"/>
      <c r="Q19" s="15">
        <v>0.37</v>
      </c>
      <c r="R19" s="15">
        <v>0.08</v>
      </c>
      <c r="S19" s="29">
        <v>2.7</v>
      </c>
      <c r="T19" s="28"/>
      <c r="U19" s="9">
        <v>100</v>
      </c>
    </row>
    <row r="20" spans="1:21" ht="15.6" customHeight="1" x14ac:dyDescent="0.2">
      <c r="A20" s="7" t="s">
        <v>805</v>
      </c>
      <c r="B20" s="11">
        <v>281</v>
      </c>
      <c r="C20" s="8">
        <v>37.5</v>
      </c>
      <c r="D20" s="8">
        <v>0.3</v>
      </c>
      <c r="E20" s="8">
        <v>32.1</v>
      </c>
      <c r="F20" s="28"/>
      <c r="G20" s="11">
        <v>485</v>
      </c>
      <c r="H20" s="12">
        <v>18</v>
      </c>
      <c r="I20" s="13">
        <v>3</v>
      </c>
      <c r="J20" s="28"/>
      <c r="K20" s="28"/>
      <c r="L20" s="28"/>
      <c r="M20" s="28"/>
      <c r="N20" s="9">
        <v>0</v>
      </c>
      <c r="O20" s="28"/>
      <c r="P20" s="28"/>
      <c r="Q20" s="28"/>
      <c r="R20" s="28"/>
      <c r="S20" s="28"/>
      <c r="T20" s="12">
        <v>0</v>
      </c>
      <c r="U20" s="9">
        <v>100</v>
      </c>
    </row>
    <row r="21" spans="1:21" ht="24" customHeight="1" x14ac:dyDescent="0.2">
      <c r="A21" s="19" t="s">
        <v>806</v>
      </c>
      <c r="B21" s="11">
        <v>317</v>
      </c>
      <c r="C21" s="8">
        <v>15.7</v>
      </c>
      <c r="D21" s="8">
        <v>27.7</v>
      </c>
      <c r="E21" s="8">
        <v>0</v>
      </c>
      <c r="F21" s="29">
        <v>0</v>
      </c>
      <c r="G21" s="11">
        <v>9</v>
      </c>
      <c r="H21" s="12">
        <v>157</v>
      </c>
      <c r="I21" s="13">
        <v>2.4</v>
      </c>
      <c r="J21" s="26">
        <v>64</v>
      </c>
      <c r="K21" s="27">
        <v>242.1</v>
      </c>
      <c r="L21" s="23">
        <v>0.11</v>
      </c>
      <c r="M21" s="27">
        <v>3.7</v>
      </c>
      <c r="N21" s="9">
        <v>0</v>
      </c>
      <c r="O21" s="20">
        <v>0</v>
      </c>
      <c r="P21" s="25"/>
      <c r="Q21" s="15">
        <v>0.14000000000000001</v>
      </c>
      <c r="R21" s="23">
        <v>0.23</v>
      </c>
      <c r="S21" s="29">
        <v>6.5</v>
      </c>
      <c r="T21" s="12">
        <v>0</v>
      </c>
      <c r="U21" s="9">
        <v>100</v>
      </c>
    </row>
    <row r="22" spans="1:21" ht="24" customHeight="1" x14ac:dyDescent="0.2">
      <c r="A22" s="19" t="s">
        <v>807</v>
      </c>
      <c r="B22" s="11">
        <v>202</v>
      </c>
      <c r="C22" s="8">
        <v>17.100000000000001</v>
      </c>
      <c r="D22" s="8">
        <v>14.8</v>
      </c>
      <c r="E22" s="8">
        <v>0</v>
      </c>
      <c r="F22" s="29">
        <v>0</v>
      </c>
      <c r="G22" s="11">
        <v>10</v>
      </c>
      <c r="H22" s="12">
        <v>191</v>
      </c>
      <c r="I22" s="13">
        <v>2.6</v>
      </c>
      <c r="J22" s="9">
        <v>90</v>
      </c>
      <c r="K22" s="27">
        <v>355</v>
      </c>
      <c r="L22" s="23">
        <v>0.08</v>
      </c>
      <c r="M22" s="27">
        <v>2.8</v>
      </c>
      <c r="N22" s="9">
        <v>0</v>
      </c>
      <c r="O22" s="20">
        <v>0</v>
      </c>
      <c r="P22" s="25"/>
      <c r="Q22" s="15">
        <v>0.15</v>
      </c>
      <c r="R22" s="23">
        <v>0.26</v>
      </c>
      <c r="S22" s="29">
        <v>5.7</v>
      </c>
      <c r="T22" s="12">
        <v>0</v>
      </c>
      <c r="U22" s="9">
        <v>100</v>
      </c>
    </row>
    <row r="23" spans="1:21" ht="15.6" customHeight="1" x14ac:dyDescent="0.2">
      <c r="A23" s="7" t="s">
        <v>808</v>
      </c>
      <c r="B23" s="11">
        <v>100</v>
      </c>
      <c r="C23" s="8">
        <v>16.600000000000001</v>
      </c>
      <c r="D23" s="8">
        <v>3.3</v>
      </c>
      <c r="E23" s="8">
        <v>1</v>
      </c>
      <c r="F23" s="29">
        <v>0</v>
      </c>
      <c r="G23" s="11">
        <v>13</v>
      </c>
      <c r="H23" s="12">
        <v>237</v>
      </c>
      <c r="I23" s="13">
        <v>9.1999999999999993</v>
      </c>
      <c r="J23" s="26">
        <v>155</v>
      </c>
      <c r="K23" s="27">
        <v>276</v>
      </c>
      <c r="L23" s="23">
        <v>0.48</v>
      </c>
      <c r="M23" s="27">
        <v>2.4</v>
      </c>
      <c r="N23" s="11">
        <v>348</v>
      </c>
      <c r="O23" s="20">
        <v>515</v>
      </c>
      <c r="P23" s="28"/>
      <c r="Q23" s="15">
        <v>0.51</v>
      </c>
      <c r="R23" s="23">
        <v>2.35</v>
      </c>
      <c r="S23" s="29">
        <v>7.5</v>
      </c>
      <c r="T23" s="56">
        <v>13</v>
      </c>
      <c r="U23" s="9">
        <v>100</v>
      </c>
    </row>
    <row r="24" spans="1:21" ht="24" customHeight="1" x14ac:dyDescent="0.2">
      <c r="A24" s="19" t="s">
        <v>809</v>
      </c>
      <c r="B24" s="11">
        <v>149</v>
      </c>
      <c r="C24" s="8">
        <v>16.600000000000001</v>
      </c>
      <c r="D24" s="8">
        <v>9.1999999999999993</v>
      </c>
      <c r="E24" s="8">
        <v>0</v>
      </c>
      <c r="F24" s="29">
        <v>0</v>
      </c>
      <c r="G24" s="11">
        <v>11</v>
      </c>
      <c r="H24" s="12">
        <v>124</v>
      </c>
      <c r="I24" s="13">
        <v>1</v>
      </c>
      <c r="J24" s="26">
        <v>96</v>
      </c>
      <c r="K24" s="27">
        <v>268.7</v>
      </c>
      <c r="L24" s="23">
        <v>0.31</v>
      </c>
      <c r="M24" s="27">
        <v>4.9000000000000004</v>
      </c>
      <c r="N24" s="9">
        <v>0</v>
      </c>
      <c r="O24" s="20">
        <v>0</v>
      </c>
      <c r="P24" s="25"/>
      <c r="Q24" s="15">
        <v>0.09</v>
      </c>
      <c r="R24" s="23">
        <v>0.23</v>
      </c>
      <c r="S24" s="29">
        <v>5</v>
      </c>
      <c r="T24" s="12">
        <v>0</v>
      </c>
      <c r="U24" s="9">
        <v>100</v>
      </c>
    </row>
    <row r="25" spans="1:21" ht="15.6" customHeight="1" x14ac:dyDescent="0.2">
      <c r="A25" s="7" t="s">
        <v>810</v>
      </c>
      <c r="B25" s="11">
        <v>142</v>
      </c>
      <c r="C25" s="8">
        <v>16.899999999999999</v>
      </c>
      <c r="D25" s="8">
        <v>7.8</v>
      </c>
      <c r="E25" s="8">
        <v>0</v>
      </c>
      <c r="F25" s="8">
        <v>0</v>
      </c>
      <c r="G25" s="11">
        <v>7</v>
      </c>
      <c r="H25" s="12">
        <v>350</v>
      </c>
      <c r="I25" s="45">
        <v>1</v>
      </c>
      <c r="J25" s="26">
        <v>49</v>
      </c>
      <c r="K25" s="27">
        <v>371.1</v>
      </c>
      <c r="L25" s="28"/>
      <c r="M25" s="28"/>
      <c r="N25" s="9">
        <v>0</v>
      </c>
      <c r="O25" s="12">
        <v>0</v>
      </c>
      <c r="P25" s="9">
        <v>0</v>
      </c>
      <c r="Q25" s="23">
        <v>0.11</v>
      </c>
      <c r="R25" s="23">
        <v>0.11</v>
      </c>
      <c r="S25" s="29">
        <v>6.8</v>
      </c>
      <c r="T25" s="28"/>
      <c r="U25" s="9">
        <v>100</v>
      </c>
    </row>
    <row r="26" spans="1:21" ht="15.6" customHeight="1" x14ac:dyDescent="0.2">
      <c r="A26" s="7" t="s">
        <v>811</v>
      </c>
      <c r="B26" s="11">
        <v>79</v>
      </c>
      <c r="C26" s="18">
        <v>18.7</v>
      </c>
      <c r="D26" s="8">
        <v>0.5</v>
      </c>
      <c r="E26" s="8">
        <v>0</v>
      </c>
      <c r="F26" s="24">
        <v>0</v>
      </c>
      <c r="G26" s="9">
        <v>14</v>
      </c>
      <c r="H26" s="9">
        <v>221</v>
      </c>
      <c r="I26" s="10">
        <v>3.3</v>
      </c>
      <c r="J26" s="9">
        <v>91</v>
      </c>
      <c r="K26" s="8">
        <v>273</v>
      </c>
      <c r="L26" s="23">
        <v>0.13</v>
      </c>
      <c r="M26" s="29">
        <v>1.6</v>
      </c>
      <c r="N26" s="25"/>
      <c r="O26" s="25"/>
      <c r="P26" s="25"/>
      <c r="Q26" s="21">
        <v>0.06</v>
      </c>
      <c r="R26" s="17">
        <v>0.17</v>
      </c>
      <c r="S26" s="29">
        <v>5</v>
      </c>
      <c r="T26" s="11">
        <v>0</v>
      </c>
      <c r="U26" s="9">
        <v>100</v>
      </c>
    </row>
    <row r="27" spans="1:21" ht="15.6" customHeight="1" x14ac:dyDescent="0.2">
      <c r="A27" s="7" t="s">
        <v>812</v>
      </c>
      <c r="B27" s="11">
        <v>113</v>
      </c>
      <c r="C27" s="18">
        <v>18.100000000000001</v>
      </c>
      <c r="D27" s="8">
        <v>4.0999999999999996</v>
      </c>
      <c r="E27" s="8">
        <v>0.9</v>
      </c>
      <c r="F27" s="24">
        <v>0</v>
      </c>
      <c r="G27" s="9">
        <v>10</v>
      </c>
      <c r="H27" s="9">
        <v>150</v>
      </c>
      <c r="I27" s="10">
        <v>2.7</v>
      </c>
      <c r="J27" s="26">
        <v>46</v>
      </c>
      <c r="K27" s="29">
        <v>315.7</v>
      </c>
      <c r="L27" s="23">
        <v>0.13</v>
      </c>
      <c r="M27" s="29">
        <v>2.5</v>
      </c>
      <c r="N27" s="9">
        <v>0</v>
      </c>
      <c r="O27" s="25"/>
      <c r="P27" s="25"/>
      <c r="Q27" s="21">
        <v>7.0000000000000007E-2</v>
      </c>
      <c r="R27" s="17">
        <v>7.0000000000000007E-2</v>
      </c>
      <c r="S27" s="29">
        <v>3</v>
      </c>
      <c r="T27" s="11">
        <v>0</v>
      </c>
      <c r="U27" s="9">
        <v>100</v>
      </c>
    </row>
    <row r="28" spans="1:21" ht="15.6" customHeight="1" x14ac:dyDescent="0.2">
      <c r="A28" s="7" t="s">
        <v>813</v>
      </c>
      <c r="B28" s="11">
        <v>108</v>
      </c>
      <c r="C28" s="18">
        <v>17.600000000000001</v>
      </c>
      <c r="D28" s="8">
        <v>4.2</v>
      </c>
      <c r="E28" s="8">
        <v>0</v>
      </c>
      <c r="F28" s="24">
        <v>0</v>
      </c>
      <c r="G28" s="9">
        <v>12</v>
      </c>
      <c r="H28" s="9">
        <v>144</v>
      </c>
      <c r="I28" s="10">
        <v>1</v>
      </c>
      <c r="J28" s="26">
        <v>147</v>
      </c>
      <c r="K28" s="29">
        <v>101.4</v>
      </c>
      <c r="L28" s="23">
        <v>0.11</v>
      </c>
      <c r="M28" s="29">
        <v>2.2000000000000002</v>
      </c>
      <c r="N28" s="9">
        <v>0</v>
      </c>
      <c r="O28" s="26">
        <v>49</v>
      </c>
      <c r="P28" s="25"/>
      <c r="Q28" s="21">
        <v>0.15</v>
      </c>
      <c r="R28" s="17">
        <v>0.17</v>
      </c>
      <c r="S28" s="29">
        <v>1.7</v>
      </c>
      <c r="T28" s="11">
        <v>0</v>
      </c>
      <c r="U28" s="9">
        <v>100</v>
      </c>
    </row>
    <row r="29" spans="1:21" ht="24" customHeight="1" x14ac:dyDescent="0.2">
      <c r="A29" s="19" t="s">
        <v>814</v>
      </c>
      <c r="B29" s="11">
        <v>273</v>
      </c>
      <c r="C29" s="18">
        <v>17.5</v>
      </c>
      <c r="D29" s="8">
        <v>22</v>
      </c>
      <c r="E29" s="8">
        <v>0</v>
      </c>
      <c r="F29" s="24">
        <v>0</v>
      </c>
      <c r="G29" s="9">
        <v>10</v>
      </c>
      <c r="H29" s="9">
        <v>150</v>
      </c>
      <c r="I29" s="10">
        <v>2.6</v>
      </c>
      <c r="J29" s="9">
        <v>93</v>
      </c>
      <c r="K29" s="8">
        <v>267</v>
      </c>
      <c r="L29" s="23">
        <v>0.17</v>
      </c>
      <c r="M29" s="29">
        <v>6.4</v>
      </c>
      <c r="N29" s="9">
        <v>12</v>
      </c>
      <c r="O29" s="26">
        <v>0</v>
      </c>
      <c r="P29" s="25"/>
      <c r="Q29" s="21">
        <v>0.08</v>
      </c>
      <c r="R29" s="17">
        <v>0.18</v>
      </c>
      <c r="S29" s="29">
        <v>7.3</v>
      </c>
      <c r="T29" s="11">
        <v>0</v>
      </c>
      <c r="U29" s="9">
        <v>100</v>
      </c>
    </row>
    <row r="30" spans="1:21" ht="24" customHeight="1" x14ac:dyDescent="0.2">
      <c r="A30" s="19" t="s">
        <v>815</v>
      </c>
      <c r="B30" s="11">
        <v>174</v>
      </c>
      <c r="C30" s="18">
        <v>19.600000000000001</v>
      </c>
      <c r="D30" s="8">
        <v>10</v>
      </c>
      <c r="E30" s="8">
        <v>0</v>
      </c>
      <c r="F30" s="24">
        <v>0</v>
      </c>
      <c r="G30" s="9">
        <v>11</v>
      </c>
      <c r="H30" s="9">
        <v>181</v>
      </c>
      <c r="I30" s="10">
        <v>2.9</v>
      </c>
      <c r="J30" s="9">
        <v>83</v>
      </c>
      <c r="K30" s="8">
        <v>489</v>
      </c>
      <c r="L30" s="23">
        <v>7.0000000000000007E-2</v>
      </c>
      <c r="M30" s="29">
        <v>4.9000000000000004</v>
      </c>
      <c r="N30" s="9">
        <v>6</v>
      </c>
      <c r="O30" s="26">
        <v>181</v>
      </c>
      <c r="P30" s="25"/>
      <c r="Q30" s="21">
        <v>7.0000000000000007E-2</v>
      </c>
      <c r="R30" s="17">
        <v>0.51</v>
      </c>
      <c r="S30" s="29">
        <v>1.2</v>
      </c>
      <c r="T30" s="11">
        <v>0</v>
      </c>
      <c r="U30" s="9">
        <v>100</v>
      </c>
    </row>
    <row r="31" spans="1:21" ht="24" customHeight="1" x14ac:dyDescent="0.2">
      <c r="A31" s="19" t="s">
        <v>816</v>
      </c>
      <c r="B31" s="11">
        <v>201</v>
      </c>
      <c r="C31" s="18">
        <v>18.8</v>
      </c>
      <c r="D31" s="8">
        <v>14</v>
      </c>
      <c r="E31" s="8">
        <v>0</v>
      </c>
      <c r="F31" s="24">
        <v>0</v>
      </c>
      <c r="G31" s="9">
        <v>11</v>
      </c>
      <c r="H31" s="9">
        <v>170</v>
      </c>
      <c r="I31" s="10">
        <v>2.8</v>
      </c>
      <c r="J31" s="26">
        <v>105</v>
      </c>
      <c r="K31" s="8">
        <v>378</v>
      </c>
      <c r="L31" s="23">
        <v>4.58</v>
      </c>
      <c r="M31" s="29">
        <v>5.2</v>
      </c>
      <c r="N31" s="9">
        <v>9</v>
      </c>
      <c r="O31" s="26">
        <v>198</v>
      </c>
      <c r="P31" s="25"/>
      <c r="Q31" s="21">
        <v>0.08</v>
      </c>
      <c r="R31" s="17">
        <v>0.56000000000000005</v>
      </c>
      <c r="S31" s="29">
        <v>1.3</v>
      </c>
      <c r="T31" s="11">
        <v>0</v>
      </c>
      <c r="U31" s="9">
        <v>100</v>
      </c>
    </row>
    <row r="32" spans="1:21" ht="15.6" customHeight="1" x14ac:dyDescent="0.2">
      <c r="A32" s="7" t="s">
        <v>817</v>
      </c>
      <c r="B32" s="11">
        <v>183</v>
      </c>
      <c r="C32" s="18">
        <v>12</v>
      </c>
      <c r="D32" s="8">
        <v>14.4</v>
      </c>
      <c r="E32" s="8">
        <v>1.4</v>
      </c>
      <c r="F32" s="24">
        <v>0</v>
      </c>
      <c r="G32" s="9">
        <v>43</v>
      </c>
      <c r="H32" s="9">
        <v>319</v>
      </c>
      <c r="I32" s="10">
        <v>1.8</v>
      </c>
      <c r="J32" s="9">
        <v>277</v>
      </c>
      <c r="K32" s="8">
        <v>160</v>
      </c>
      <c r="L32" s="15">
        <v>0.1</v>
      </c>
      <c r="M32" s="8">
        <v>0.8</v>
      </c>
      <c r="N32" s="25"/>
      <c r="O32" s="26">
        <v>104</v>
      </c>
      <c r="P32" s="25"/>
      <c r="Q32" s="21">
        <v>0.31</v>
      </c>
      <c r="R32" s="21">
        <v>0.22</v>
      </c>
      <c r="S32" s="29">
        <v>8.4</v>
      </c>
      <c r="T32" s="25"/>
      <c r="U32" s="9">
        <v>100</v>
      </c>
    </row>
    <row r="33" spans="1:21" ht="15.6" customHeight="1" x14ac:dyDescent="0.2">
      <c r="A33" s="7" t="s">
        <v>818</v>
      </c>
      <c r="B33" s="11">
        <v>98</v>
      </c>
      <c r="C33" s="18">
        <v>21.9</v>
      </c>
      <c r="D33" s="8">
        <v>1.1000000000000001</v>
      </c>
      <c r="E33" s="8">
        <v>0</v>
      </c>
      <c r="F33" s="24">
        <v>0</v>
      </c>
      <c r="G33" s="9">
        <v>7</v>
      </c>
      <c r="H33" s="9">
        <v>24</v>
      </c>
      <c r="I33" s="10">
        <v>1.3</v>
      </c>
      <c r="J33" s="9">
        <v>150</v>
      </c>
      <c r="K33" s="8">
        <v>170</v>
      </c>
      <c r="L33" s="25"/>
      <c r="M33" s="29">
        <v>0.2</v>
      </c>
      <c r="N33" s="9">
        <v>15</v>
      </c>
      <c r="O33" s="26">
        <v>214</v>
      </c>
      <c r="P33" s="25"/>
      <c r="Q33" s="17">
        <v>0.01</v>
      </c>
      <c r="R33" s="17">
        <v>0.03</v>
      </c>
      <c r="S33" s="29">
        <v>0.9</v>
      </c>
      <c r="T33" s="11">
        <v>0</v>
      </c>
      <c r="U33" s="9">
        <v>100</v>
      </c>
    </row>
    <row r="34" spans="1:21" ht="15.6" customHeight="1" x14ac:dyDescent="0.2">
      <c r="A34" s="7" t="s">
        <v>819</v>
      </c>
      <c r="B34" s="11">
        <v>137</v>
      </c>
      <c r="C34" s="18">
        <v>15</v>
      </c>
      <c r="D34" s="8">
        <v>8.1</v>
      </c>
      <c r="E34" s="8">
        <v>0.9</v>
      </c>
      <c r="F34" s="24">
        <v>0</v>
      </c>
      <c r="G34" s="9">
        <v>9</v>
      </c>
      <c r="H34" s="9">
        <v>221</v>
      </c>
      <c r="I34" s="10">
        <v>7.9</v>
      </c>
      <c r="J34" s="9">
        <v>200</v>
      </c>
      <c r="K34" s="29">
        <v>230.2</v>
      </c>
      <c r="L34" s="25"/>
      <c r="M34" s="25"/>
      <c r="N34" s="9">
        <v>348</v>
      </c>
      <c r="O34" s="26">
        <v>583</v>
      </c>
      <c r="P34" s="25"/>
      <c r="Q34" s="21">
        <v>0.37</v>
      </c>
      <c r="R34" s="17">
        <v>1.22</v>
      </c>
      <c r="S34" s="29">
        <v>6.1</v>
      </c>
      <c r="T34" s="39">
        <v>13</v>
      </c>
      <c r="U34" s="9">
        <v>100</v>
      </c>
    </row>
    <row r="35" spans="1:21" ht="15.6" customHeight="1" x14ac:dyDescent="0.2">
      <c r="A35" s="7" t="s">
        <v>820</v>
      </c>
      <c r="B35" s="11">
        <v>84</v>
      </c>
      <c r="C35" s="18">
        <v>10.5</v>
      </c>
      <c r="D35" s="8">
        <v>4.5999999999999996</v>
      </c>
      <c r="E35" s="8">
        <v>0.2</v>
      </c>
      <c r="F35" s="24">
        <v>0</v>
      </c>
      <c r="G35" s="9">
        <v>20</v>
      </c>
      <c r="H35" s="9">
        <v>13</v>
      </c>
      <c r="I35" s="10">
        <v>2.1</v>
      </c>
      <c r="J35" s="9">
        <v>73</v>
      </c>
      <c r="K35" s="8">
        <v>318</v>
      </c>
      <c r="L35" s="15">
        <v>0.2</v>
      </c>
      <c r="M35" s="8">
        <v>1.7</v>
      </c>
      <c r="N35" s="9">
        <v>857</v>
      </c>
      <c r="O35" s="26">
        <v>34</v>
      </c>
      <c r="P35" s="25"/>
      <c r="Q35" s="17">
        <v>0.1</v>
      </c>
      <c r="R35" s="17">
        <v>0.14000000000000001</v>
      </c>
      <c r="S35" s="15">
        <v>0.3</v>
      </c>
      <c r="T35" s="25"/>
      <c r="U35" s="9">
        <v>100</v>
      </c>
    </row>
    <row r="36" spans="1:21" ht="15.6" customHeight="1" x14ac:dyDescent="0.2">
      <c r="A36" s="7" t="s">
        <v>821</v>
      </c>
      <c r="B36" s="11">
        <v>132</v>
      </c>
      <c r="C36" s="18">
        <v>19.7</v>
      </c>
      <c r="D36" s="8">
        <v>3.2</v>
      </c>
      <c r="E36" s="8">
        <v>6</v>
      </c>
      <c r="F36" s="24">
        <v>0</v>
      </c>
      <c r="G36" s="9">
        <v>7</v>
      </c>
      <c r="H36" s="9">
        <v>358</v>
      </c>
      <c r="I36" s="10">
        <v>6.6</v>
      </c>
      <c r="J36" s="9">
        <v>110</v>
      </c>
      <c r="K36" s="8">
        <v>213</v>
      </c>
      <c r="L36" s="23">
        <v>0.51</v>
      </c>
      <c r="M36" s="29">
        <v>2.2999999999999998</v>
      </c>
      <c r="N36" s="51">
        <v>13303</v>
      </c>
      <c r="O36" s="26">
        <v>355</v>
      </c>
      <c r="P36" s="25"/>
      <c r="Q36" s="21">
        <v>0.26</v>
      </c>
      <c r="R36" s="17">
        <v>1.52</v>
      </c>
      <c r="S36" s="29">
        <v>11.4</v>
      </c>
      <c r="T36" s="39">
        <v>31</v>
      </c>
      <c r="U36" s="9">
        <v>100</v>
      </c>
    </row>
    <row r="37" spans="1:21" ht="15.6" customHeight="1" x14ac:dyDescent="0.2">
      <c r="A37" s="7" t="s">
        <v>822</v>
      </c>
      <c r="B37" s="11">
        <v>123</v>
      </c>
      <c r="C37" s="18">
        <v>10.4</v>
      </c>
      <c r="D37" s="8">
        <v>8.6</v>
      </c>
      <c r="E37" s="8">
        <v>0.8</v>
      </c>
      <c r="F37" s="24">
        <v>0</v>
      </c>
      <c r="G37" s="9">
        <v>16</v>
      </c>
      <c r="H37" s="9">
        <v>330</v>
      </c>
      <c r="I37" s="10">
        <v>3.6</v>
      </c>
      <c r="J37" s="26">
        <v>112</v>
      </c>
      <c r="K37" s="29">
        <v>243.8</v>
      </c>
      <c r="L37" s="23">
        <v>0.26</v>
      </c>
      <c r="M37" s="29">
        <v>0.9</v>
      </c>
      <c r="N37" s="9">
        <v>0</v>
      </c>
      <c r="O37" s="26">
        <v>0</v>
      </c>
      <c r="P37" s="25"/>
      <c r="Q37" s="21">
        <v>0.23</v>
      </c>
      <c r="R37" s="17">
        <v>0.19</v>
      </c>
      <c r="S37" s="29">
        <v>3.9</v>
      </c>
      <c r="T37" s="39">
        <v>18</v>
      </c>
      <c r="U37" s="9">
        <v>100</v>
      </c>
    </row>
    <row r="38" spans="1:21" ht="15.6" customHeight="1" x14ac:dyDescent="0.2">
      <c r="A38" s="7" t="s">
        <v>823</v>
      </c>
      <c r="B38" s="11">
        <v>126</v>
      </c>
      <c r="C38" s="18">
        <v>14</v>
      </c>
      <c r="D38" s="8">
        <v>7.2</v>
      </c>
      <c r="E38" s="8">
        <v>1.5</v>
      </c>
      <c r="F38" s="24">
        <v>0</v>
      </c>
      <c r="G38" s="9">
        <v>14</v>
      </c>
      <c r="H38" s="9">
        <v>115</v>
      </c>
      <c r="I38" s="10">
        <v>4</v>
      </c>
      <c r="J38" s="25"/>
      <c r="K38" s="25"/>
      <c r="L38" s="25"/>
      <c r="M38" s="25"/>
      <c r="N38" s="9">
        <v>61</v>
      </c>
      <c r="O38" s="26">
        <v>0</v>
      </c>
      <c r="P38" s="25"/>
      <c r="Q38" s="21">
        <v>0.08</v>
      </c>
      <c r="R38" s="17">
        <v>0.33</v>
      </c>
      <c r="S38" s="29">
        <v>0.2</v>
      </c>
      <c r="T38" s="11">
        <v>0</v>
      </c>
      <c r="U38" s="9">
        <v>100</v>
      </c>
    </row>
    <row r="39" spans="1:21" ht="15.6" customHeight="1" x14ac:dyDescent="0.2">
      <c r="A39" s="7" t="s">
        <v>824</v>
      </c>
      <c r="B39" s="11">
        <v>241</v>
      </c>
      <c r="C39" s="18">
        <v>5.8</v>
      </c>
      <c r="D39" s="8">
        <v>21.6</v>
      </c>
      <c r="E39" s="8">
        <v>5.8</v>
      </c>
      <c r="F39" s="24">
        <v>2.8</v>
      </c>
      <c r="G39" s="9">
        <v>20</v>
      </c>
      <c r="H39" s="9">
        <v>70</v>
      </c>
      <c r="I39" s="10">
        <v>0.5</v>
      </c>
      <c r="J39" s="9">
        <v>210</v>
      </c>
      <c r="K39" s="8">
        <v>210</v>
      </c>
      <c r="L39" s="15">
        <v>1</v>
      </c>
      <c r="M39" s="8">
        <v>7.7</v>
      </c>
      <c r="N39" s="25"/>
      <c r="O39" s="26">
        <v>0</v>
      </c>
      <c r="P39" s="25"/>
      <c r="Q39" s="17">
        <v>0.17</v>
      </c>
      <c r="R39" s="17">
        <v>1.45</v>
      </c>
      <c r="S39" s="15">
        <v>0.1</v>
      </c>
      <c r="T39" s="25"/>
      <c r="U39" s="9">
        <v>100</v>
      </c>
    </row>
    <row r="40" spans="1:21" ht="15.6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3"/>
    </row>
    <row r="41" spans="1:21" ht="19.5" customHeight="1" x14ac:dyDescent="0.2">
      <c r="A41" s="7" t="s">
        <v>825</v>
      </c>
      <c r="B41" s="11">
        <v>270</v>
      </c>
      <c r="C41" s="18">
        <v>32.299999999999997</v>
      </c>
      <c r="D41" s="8">
        <v>11.2</v>
      </c>
      <c r="E41" s="8">
        <v>9.9</v>
      </c>
      <c r="F41" s="24">
        <v>0</v>
      </c>
      <c r="G41" s="9">
        <v>129</v>
      </c>
      <c r="H41" s="9">
        <v>314</v>
      </c>
      <c r="I41" s="10">
        <v>4.9000000000000004</v>
      </c>
      <c r="J41" s="9">
        <v>980</v>
      </c>
      <c r="K41" s="25"/>
      <c r="L41" s="23">
        <v>0.12</v>
      </c>
      <c r="M41" s="29">
        <v>3.3</v>
      </c>
      <c r="N41" s="9">
        <v>56</v>
      </c>
      <c r="O41" s="25"/>
      <c r="P41" s="9">
        <v>0</v>
      </c>
      <c r="Q41" s="21">
        <v>0.21</v>
      </c>
      <c r="R41" s="25"/>
      <c r="S41" s="15">
        <v>4.72</v>
      </c>
      <c r="T41" s="11">
        <v>0</v>
      </c>
      <c r="U41" s="9">
        <v>100</v>
      </c>
    </row>
    <row r="42" spans="1:21" ht="15.6" customHeight="1" x14ac:dyDescent="0.2">
      <c r="A42" s="7" t="s">
        <v>826</v>
      </c>
      <c r="B42" s="11">
        <v>473</v>
      </c>
      <c r="C42" s="18">
        <v>45.2</v>
      </c>
      <c r="D42" s="8">
        <v>26.3</v>
      </c>
      <c r="E42" s="8">
        <v>13.9</v>
      </c>
      <c r="F42" s="10">
        <v>0</v>
      </c>
      <c r="G42" s="9">
        <v>1407</v>
      </c>
      <c r="H42" s="9">
        <v>458</v>
      </c>
      <c r="I42" s="10">
        <v>8.4</v>
      </c>
      <c r="J42" s="25"/>
      <c r="K42" s="25"/>
      <c r="L42" s="25"/>
      <c r="M42" s="25"/>
      <c r="N42" s="9">
        <v>6</v>
      </c>
      <c r="O42" s="25"/>
      <c r="P42" s="9">
        <v>224</v>
      </c>
      <c r="Q42" s="21">
        <v>0.56999999999999995</v>
      </c>
      <c r="R42" s="25"/>
      <c r="S42" s="15">
        <v>0</v>
      </c>
      <c r="T42" s="25"/>
      <c r="U42" s="9">
        <v>100</v>
      </c>
    </row>
    <row r="43" spans="1:21" ht="15.6" customHeight="1" x14ac:dyDescent="0.2">
      <c r="A43" s="7" t="s">
        <v>827</v>
      </c>
      <c r="B43" s="11">
        <v>300</v>
      </c>
      <c r="C43" s="18">
        <v>24</v>
      </c>
      <c r="D43" s="8">
        <v>20.7</v>
      </c>
      <c r="E43" s="8">
        <v>4.5</v>
      </c>
      <c r="F43" s="24">
        <v>0</v>
      </c>
      <c r="G43" s="9">
        <v>170</v>
      </c>
      <c r="H43" s="9">
        <v>170</v>
      </c>
      <c r="I43" s="10">
        <v>4.0999999999999996</v>
      </c>
      <c r="J43" s="9">
        <v>34</v>
      </c>
      <c r="K43" s="8">
        <v>6</v>
      </c>
      <c r="L43" s="15">
        <v>0.4</v>
      </c>
      <c r="M43" s="8">
        <v>3</v>
      </c>
      <c r="N43" s="25"/>
      <c r="O43" s="26">
        <v>0</v>
      </c>
      <c r="P43" s="25"/>
      <c r="Q43" s="17">
        <v>0.1</v>
      </c>
      <c r="R43" s="17">
        <v>0.4</v>
      </c>
      <c r="S43" s="29">
        <v>10.6</v>
      </c>
      <c r="T43" s="25"/>
      <c r="U43" s="9">
        <v>100</v>
      </c>
    </row>
    <row r="44" spans="1:21" ht="24" customHeight="1" x14ac:dyDescent="0.2">
      <c r="A44" s="19" t="s">
        <v>828</v>
      </c>
      <c r="B44" s="11">
        <v>365</v>
      </c>
      <c r="C44" s="18">
        <v>49.6</v>
      </c>
      <c r="D44" s="8">
        <v>4.8</v>
      </c>
      <c r="E44" s="8">
        <v>30.8</v>
      </c>
      <c r="F44" s="25"/>
      <c r="G44" s="9">
        <v>60</v>
      </c>
      <c r="H44" s="9">
        <v>130</v>
      </c>
      <c r="I44" s="10">
        <v>4.3</v>
      </c>
      <c r="J44" s="9">
        <v>500</v>
      </c>
      <c r="K44" s="8">
        <v>680</v>
      </c>
      <c r="L44" s="15">
        <v>0.2</v>
      </c>
      <c r="M44" s="8">
        <v>11.6</v>
      </c>
      <c r="N44" s="25"/>
      <c r="O44" s="26">
        <v>0</v>
      </c>
      <c r="P44" s="25"/>
      <c r="Q44" s="25"/>
      <c r="R44" s="25"/>
      <c r="S44" s="15">
        <v>0.2</v>
      </c>
      <c r="T44" s="25"/>
      <c r="U44" s="9">
        <v>100</v>
      </c>
    </row>
    <row r="45" spans="1:21" ht="15.6" customHeight="1" x14ac:dyDescent="0.2">
      <c r="A45" s="7" t="s">
        <v>829</v>
      </c>
      <c r="B45" s="11">
        <v>384</v>
      </c>
      <c r="C45" s="18">
        <v>16.899999999999999</v>
      </c>
      <c r="D45" s="8">
        <v>35</v>
      </c>
      <c r="E45" s="8">
        <v>0.3</v>
      </c>
      <c r="F45" s="24">
        <v>0</v>
      </c>
      <c r="G45" s="9">
        <v>10</v>
      </c>
      <c r="H45" s="9">
        <v>136</v>
      </c>
      <c r="I45" s="10">
        <v>2.5</v>
      </c>
      <c r="J45" s="26">
        <v>112</v>
      </c>
      <c r="K45" s="29">
        <v>819.3</v>
      </c>
      <c r="L45" s="23">
        <v>0.11</v>
      </c>
      <c r="M45" s="29">
        <v>0.4</v>
      </c>
      <c r="N45" s="9">
        <v>0</v>
      </c>
      <c r="O45" s="25"/>
      <c r="P45" s="25"/>
      <c r="Q45" s="21">
        <v>0.7</v>
      </c>
      <c r="R45" s="17">
        <v>0.95</v>
      </c>
      <c r="S45" s="29">
        <v>9.6999999999999993</v>
      </c>
      <c r="T45" s="11">
        <v>0</v>
      </c>
      <c r="U45" s="9">
        <v>100</v>
      </c>
    </row>
    <row r="46" spans="1:21" ht="24" customHeight="1" x14ac:dyDescent="0.2">
      <c r="A46" s="19" t="s">
        <v>830</v>
      </c>
      <c r="B46" s="11">
        <v>496</v>
      </c>
      <c r="C46" s="18">
        <v>30.3</v>
      </c>
      <c r="D46" s="8">
        <v>33.5</v>
      </c>
      <c r="E46" s="8">
        <v>18.399999999999999</v>
      </c>
      <c r="F46" s="25"/>
      <c r="G46" s="9">
        <v>135</v>
      </c>
      <c r="H46" s="9">
        <v>370</v>
      </c>
      <c r="I46" s="57">
        <v>12.5</v>
      </c>
      <c r="J46" s="9">
        <v>1081</v>
      </c>
      <c r="K46" s="8">
        <v>478</v>
      </c>
      <c r="L46" s="15">
        <v>0.7</v>
      </c>
      <c r="M46" s="8">
        <v>0.3</v>
      </c>
      <c r="N46" s="25"/>
      <c r="O46" s="26">
        <v>0</v>
      </c>
      <c r="P46" s="25"/>
      <c r="Q46" s="25"/>
      <c r="R46" s="25"/>
      <c r="S46" s="25"/>
      <c r="T46" s="25"/>
      <c r="U46" s="9">
        <v>100</v>
      </c>
    </row>
    <row r="47" spans="1:21" ht="15.6" customHeight="1" x14ac:dyDescent="0.2">
      <c r="A47" s="7" t="s">
        <v>831</v>
      </c>
      <c r="B47" s="11">
        <v>588</v>
      </c>
      <c r="C47" s="18">
        <v>53.7</v>
      </c>
      <c r="D47" s="8">
        <v>40.9</v>
      </c>
      <c r="E47" s="8">
        <v>1.2</v>
      </c>
      <c r="F47" s="25"/>
      <c r="G47" s="9">
        <v>36</v>
      </c>
      <c r="H47" s="9">
        <v>15</v>
      </c>
      <c r="I47" s="10">
        <v>1.3</v>
      </c>
      <c r="J47" s="9">
        <v>1024</v>
      </c>
      <c r="K47" s="8">
        <v>37</v>
      </c>
      <c r="L47" s="15">
        <v>0.1</v>
      </c>
      <c r="M47" s="8">
        <v>0.2</v>
      </c>
      <c r="N47" s="9">
        <v>2802</v>
      </c>
      <c r="O47" s="25"/>
      <c r="P47" s="25"/>
      <c r="Q47" s="25"/>
      <c r="R47" s="25"/>
      <c r="S47" s="25"/>
      <c r="T47" s="25"/>
      <c r="U47" s="9">
        <v>100</v>
      </c>
    </row>
    <row r="48" spans="1:21" ht="24" customHeight="1" x14ac:dyDescent="0.2">
      <c r="A48" s="19" t="s">
        <v>832</v>
      </c>
      <c r="B48" s="11">
        <v>322</v>
      </c>
      <c r="C48" s="18">
        <v>55.8</v>
      </c>
      <c r="D48" s="8">
        <v>2</v>
      </c>
      <c r="E48" s="8">
        <v>22.7</v>
      </c>
      <c r="F48" s="25"/>
      <c r="G48" s="9">
        <v>55</v>
      </c>
      <c r="H48" s="9">
        <v>310</v>
      </c>
      <c r="I48" s="10">
        <v>2.1</v>
      </c>
      <c r="J48" s="9">
        <v>765</v>
      </c>
      <c r="K48" s="8">
        <v>1282</v>
      </c>
      <c r="L48" s="15">
        <v>1.7</v>
      </c>
      <c r="M48" s="8">
        <v>3.2</v>
      </c>
      <c r="N48" s="9">
        <v>3391</v>
      </c>
      <c r="O48" s="26">
        <v>26</v>
      </c>
      <c r="P48" s="25"/>
      <c r="Q48" s="25"/>
      <c r="R48" s="25"/>
      <c r="S48" s="25"/>
      <c r="T48" s="25"/>
      <c r="U48" s="9">
        <v>100</v>
      </c>
    </row>
    <row r="49" spans="1:21" ht="15.6" customHeight="1" x14ac:dyDescent="0.2">
      <c r="A49" s="7" t="s">
        <v>833</v>
      </c>
      <c r="B49" s="11">
        <v>224</v>
      </c>
      <c r="C49" s="18">
        <v>26.2</v>
      </c>
      <c r="D49" s="8">
        <v>11.3</v>
      </c>
      <c r="E49" s="8">
        <v>4.4000000000000004</v>
      </c>
      <c r="F49" s="25"/>
      <c r="G49" s="9">
        <v>362</v>
      </c>
      <c r="H49" s="9">
        <v>362</v>
      </c>
      <c r="I49" s="10">
        <v>3.1</v>
      </c>
      <c r="J49" s="9">
        <v>2</v>
      </c>
      <c r="K49" s="8">
        <v>19</v>
      </c>
      <c r="L49" s="15">
        <v>0.3</v>
      </c>
      <c r="M49" s="8">
        <v>1.6</v>
      </c>
      <c r="N49" s="25"/>
      <c r="O49" s="25"/>
      <c r="P49" s="25"/>
      <c r="Q49" s="25"/>
      <c r="R49" s="25"/>
      <c r="S49" s="25"/>
      <c r="T49" s="25"/>
      <c r="U49" s="9">
        <v>100</v>
      </c>
    </row>
    <row r="50" spans="1:21" ht="24" customHeight="1" x14ac:dyDescent="0.2">
      <c r="A50" s="19" t="s">
        <v>834</v>
      </c>
      <c r="B50" s="9">
        <v>536</v>
      </c>
      <c r="C50" s="8">
        <v>40.5</v>
      </c>
      <c r="D50" s="8">
        <v>41.5</v>
      </c>
      <c r="E50" s="8">
        <v>0</v>
      </c>
      <c r="F50" s="25"/>
      <c r="G50" s="11">
        <v>90</v>
      </c>
      <c r="H50" s="12">
        <v>420</v>
      </c>
      <c r="I50" s="58">
        <v>13.4</v>
      </c>
      <c r="J50" s="9">
        <v>130</v>
      </c>
      <c r="K50" s="18">
        <v>690</v>
      </c>
      <c r="L50" s="15">
        <v>0.3</v>
      </c>
      <c r="M50" s="18">
        <v>10.7</v>
      </c>
      <c r="N50" s="11">
        <v>285</v>
      </c>
      <c r="O50" s="25"/>
      <c r="P50" s="25"/>
      <c r="Q50" s="25"/>
      <c r="R50" s="25"/>
      <c r="S50" s="15">
        <v>0.2</v>
      </c>
      <c r="T50" s="25"/>
      <c r="U50" s="9">
        <v>100</v>
      </c>
    </row>
    <row r="51" spans="1:21" ht="15.6" customHeight="1" x14ac:dyDescent="0.2">
      <c r="A51" s="7" t="s">
        <v>835</v>
      </c>
      <c r="B51" s="9">
        <v>212</v>
      </c>
      <c r="C51" s="8">
        <v>18</v>
      </c>
      <c r="D51" s="8">
        <v>10.6</v>
      </c>
      <c r="E51" s="8">
        <v>59.3</v>
      </c>
      <c r="F51" s="8">
        <v>7.5</v>
      </c>
      <c r="G51" s="11">
        <v>150</v>
      </c>
      <c r="H51" s="12">
        <v>209</v>
      </c>
      <c r="I51" s="54">
        <v>12.3</v>
      </c>
      <c r="J51" s="25"/>
      <c r="K51" s="25"/>
      <c r="L51" s="25"/>
      <c r="M51" s="25"/>
      <c r="N51" s="9">
        <v>0</v>
      </c>
      <c r="O51" s="20">
        <v>240</v>
      </c>
      <c r="P51" s="12">
        <v>138</v>
      </c>
      <c r="Q51" s="15">
        <v>0.17</v>
      </c>
      <c r="R51" s="25"/>
      <c r="S51" s="25"/>
      <c r="T51" s="12">
        <v>0</v>
      </c>
      <c r="U51" s="9">
        <v>100</v>
      </c>
    </row>
    <row r="52" spans="1:21" ht="15.6" customHeight="1" x14ac:dyDescent="0.2">
      <c r="A52" s="7" t="s">
        <v>836</v>
      </c>
      <c r="B52" s="9">
        <v>358</v>
      </c>
      <c r="C52" s="8">
        <v>14.6</v>
      </c>
      <c r="D52" s="8">
        <v>16.100000000000001</v>
      </c>
      <c r="E52" s="8">
        <v>38.6</v>
      </c>
      <c r="F52" s="8">
        <v>2.5</v>
      </c>
      <c r="G52" s="11">
        <v>165</v>
      </c>
      <c r="H52" s="12">
        <v>136</v>
      </c>
      <c r="I52" s="54">
        <v>14.6</v>
      </c>
      <c r="J52" s="25"/>
      <c r="K52" s="25"/>
      <c r="L52" s="25"/>
      <c r="M52" s="25"/>
      <c r="N52" s="9">
        <v>3</v>
      </c>
      <c r="O52" s="20">
        <v>194</v>
      </c>
      <c r="P52" s="12">
        <v>144</v>
      </c>
      <c r="Q52" s="15">
        <v>0.13</v>
      </c>
      <c r="R52" s="25"/>
      <c r="S52" s="25"/>
      <c r="T52" s="12">
        <v>0</v>
      </c>
      <c r="U52" s="9">
        <v>100</v>
      </c>
    </row>
    <row r="53" spans="1:21" ht="15.6" customHeight="1" x14ac:dyDescent="0.2">
      <c r="A53" s="7" t="s">
        <v>837</v>
      </c>
      <c r="B53" s="9">
        <v>182</v>
      </c>
      <c r="C53" s="8">
        <v>32</v>
      </c>
      <c r="D53" s="8">
        <v>6</v>
      </c>
      <c r="E53" s="8">
        <v>0</v>
      </c>
      <c r="F53" s="29">
        <v>0</v>
      </c>
      <c r="G53" s="11">
        <v>15</v>
      </c>
      <c r="H53" s="12">
        <v>300</v>
      </c>
      <c r="I53" s="13">
        <v>5</v>
      </c>
      <c r="J53" s="26">
        <v>1620</v>
      </c>
      <c r="K53" s="27">
        <v>485.4</v>
      </c>
      <c r="L53" s="23">
        <v>0.03</v>
      </c>
      <c r="M53" s="27">
        <v>5.0999999999999996</v>
      </c>
      <c r="N53" s="9">
        <v>6</v>
      </c>
      <c r="O53" s="25"/>
      <c r="P53" s="25"/>
      <c r="Q53" s="15">
        <v>0.12</v>
      </c>
      <c r="R53" s="23">
        <v>0.23</v>
      </c>
      <c r="S53" s="29">
        <v>5.9</v>
      </c>
      <c r="T53" s="12">
        <v>0</v>
      </c>
      <c r="U53" s="9">
        <v>100</v>
      </c>
    </row>
    <row r="54" spans="1:21" ht="24" customHeight="1" x14ac:dyDescent="0.2">
      <c r="A54" s="19" t="s">
        <v>838</v>
      </c>
      <c r="B54" s="9">
        <v>301</v>
      </c>
      <c r="C54" s="8">
        <v>55</v>
      </c>
      <c r="D54" s="8">
        <v>9</v>
      </c>
      <c r="E54" s="8">
        <v>0</v>
      </c>
      <c r="F54" s="25"/>
      <c r="G54" s="11">
        <v>30</v>
      </c>
      <c r="H54" s="12">
        <v>370</v>
      </c>
      <c r="I54" s="13">
        <v>5.0999999999999996</v>
      </c>
      <c r="J54" s="25"/>
      <c r="K54" s="25"/>
      <c r="L54" s="25"/>
      <c r="M54" s="25"/>
      <c r="N54" s="9">
        <v>0</v>
      </c>
      <c r="O54" s="25"/>
      <c r="P54" s="25"/>
      <c r="Q54" s="15">
        <v>0.1</v>
      </c>
      <c r="R54" s="25"/>
      <c r="S54" s="25"/>
      <c r="T54" s="12">
        <v>0</v>
      </c>
      <c r="U54" s="9">
        <v>100</v>
      </c>
    </row>
    <row r="55" spans="1:21" ht="15.6" customHeight="1" x14ac:dyDescent="0.2">
      <c r="A55" s="7" t="s">
        <v>839</v>
      </c>
      <c r="B55" s="9">
        <v>289</v>
      </c>
      <c r="C55" s="8">
        <v>16</v>
      </c>
      <c r="D55" s="8">
        <v>25</v>
      </c>
      <c r="E55" s="8">
        <v>0</v>
      </c>
      <c r="F55" s="29">
        <v>0</v>
      </c>
      <c r="G55" s="11">
        <v>10</v>
      </c>
      <c r="H55" s="12">
        <v>170</v>
      </c>
      <c r="I55" s="13">
        <v>4</v>
      </c>
      <c r="J55" s="26">
        <v>794</v>
      </c>
      <c r="K55" s="27">
        <v>94.4</v>
      </c>
      <c r="L55" s="23">
        <v>7.0000000000000007E-2</v>
      </c>
      <c r="M55" s="27">
        <v>4</v>
      </c>
      <c r="N55" s="9">
        <v>0</v>
      </c>
      <c r="O55" s="20">
        <v>52</v>
      </c>
      <c r="P55" s="25"/>
      <c r="Q55" s="15">
        <v>0.01</v>
      </c>
      <c r="R55" s="23">
        <v>0.16</v>
      </c>
      <c r="S55" s="29">
        <v>2.7</v>
      </c>
      <c r="T55" s="12">
        <v>0</v>
      </c>
      <c r="U55" s="9">
        <v>100</v>
      </c>
    </row>
    <row r="56" spans="1:21" ht="24" customHeight="1" x14ac:dyDescent="0.2">
      <c r="A56" s="19" t="s">
        <v>840</v>
      </c>
      <c r="B56" s="9">
        <v>448</v>
      </c>
      <c r="C56" s="8">
        <v>14.5</v>
      </c>
      <c r="D56" s="8">
        <v>42.3</v>
      </c>
      <c r="E56" s="8">
        <v>2.2999999999999998</v>
      </c>
      <c r="F56" s="25"/>
      <c r="G56" s="11">
        <v>28</v>
      </c>
      <c r="H56" s="12">
        <v>61</v>
      </c>
      <c r="I56" s="13">
        <v>1.1000000000000001</v>
      </c>
      <c r="J56" s="26">
        <v>765</v>
      </c>
      <c r="K56" s="27">
        <v>284.5</v>
      </c>
      <c r="L56" s="23">
        <v>0.06</v>
      </c>
      <c r="M56" s="27">
        <v>1.7</v>
      </c>
      <c r="N56" s="9">
        <v>0</v>
      </c>
      <c r="O56" s="25"/>
      <c r="P56" s="25"/>
      <c r="Q56" s="15">
        <v>0.1</v>
      </c>
      <c r="R56" s="23">
        <v>0.18</v>
      </c>
      <c r="S56" s="29">
        <v>4.9000000000000004</v>
      </c>
      <c r="T56" s="12">
        <v>0</v>
      </c>
      <c r="U56" s="9">
        <v>100</v>
      </c>
    </row>
    <row r="57" spans="1:21" ht="24" customHeight="1" x14ac:dyDescent="0.2">
      <c r="A57" s="19" t="s">
        <v>841</v>
      </c>
      <c r="B57" s="9">
        <v>274</v>
      </c>
      <c r="C57" s="8">
        <v>16</v>
      </c>
      <c r="D57" s="8">
        <v>22</v>
      </c>
      <c r="E57" s="8">
        <v>3</v>
      </c>
      <c r="F57" s="29">
        <v>2.2999999999999998</v>
      </c>
      <c r="G57" s="11">
        <v>20</v>
      </c>
      <c r="H57" s="12">
        <v>150</v>
      </c>
      <c r="I57" s="13">
        <v>4</v>
      </c>
      <c r="J57" s="26">
        <v>654</v>
      </c>
      <c r="K57" s="27">
        <v>158.80000000000001</v>
      </c>
      <c r="L57" s="23">
        <v>0.22</v>
      </c>
      <c r="M57" s="27">
        <v>2.2000000000000002</v>
      </c>
      <c r="N57" s="39">
        <v>1201</v>
      </c>
      <c r="O57" s="25"/>
      <c r="P57" s="25"/>
      <c r="Q57" s="15">
        <v>0.2</v>
      </c>
      <c r="R57" s="23">
        <v>0.96</v>
      </c>
      <c r="S57" s="29">
        <v>4</v>
      </c>
      <c r="T57" s="12">
        <v>0</v>
      </c>
      <c r="U57" s="9">
        <v>100</v>
      </c>
    </row>
    <row r="58" spans="1:21" ht="24" customHeight="1" x14ac:dyDescent="0.2">
      <c r="A58" s="19" t="s">
        <v>842</v>
      </c>
      <c r="B58" s="9">
        <v>360</v>
      </c>
      <c r="C58" s="8">
        <v>57.3</v>
      </c>
      <c r="D58" s="8">
        <v>6</v>
      </c>
      <c r="E58" s="8">
        <v>19.2</v>
      </c>
      <c r="F58" s="25"/>
      <c r="G58" s="11">
        <v>126</v>
      </c>
      <c r="H58" s="12">
        <v>903</v>
      </c>
      <c r="I58" s="58">
        <v>21.1</v>
      </c>
      <c r="J58" s="9">
        <v>1483</v>
      </c>
      <c r="K58" s="18">
        <v>864</v>
      </c>
      <c r="L58" s="15">
        <v>1.2</v>
      </c>
      <c r="M58" s="18">
        <v>6.1</v>
      </c>
      <c r="N58" s="39">
        <v>2827</v>
      </c>
      <c r="O58" s="25"/>
      <c r="P58" s="25"/>
      <c r="Q58" s="25"/>
      <c r="R58" s="25"/>
      <c r="S58" s="25"/>
      <c r="T58" s="25"/>
      <c r="U58" s="9">
        <v>100</v>
      </c>
    </row>
    <row r="59" spans="1:21" ht="19.5" customHeight="1" x14ac:dyDescent="0.2">
      <c r="A59" s="7" t="s">
        <v>843</v>
      </c>
      <c r="B59" s="9">
        <v>268</v>
      </c>
      <c r="C59" s="8">
        <v>23.9</v>
      </c>
      <c r="D59" s="8">
        <v>12.7</v>
      </c>
      <c r="E59" s="8">
        <v>14.5</v>
      </c>
      <c r="F59" s="25"/>
      <c r="G59" s="11">
        <v>102</v>
      </c>
      <c r="H59" s="12">
        <v>315</v>
      </c>
      <c r="I59" s="13">
        <v>8.8000000000000007</v>
      </c>
      <c r="J59" s="9">
        <v>923</v>
      </c>
      <c r="K59" s="18">
        <v>299</v>
      </c>
      <c r="L59" s="15">
        <v>0</v>
      </c>
      <c r="M59" s="18">
        <v>1.5</v>
      </c>
      <c r="N59" s="11">
        <v>790</v>
      </c>
      <c r="O59" s="25"/>
      <c r="P59" s="25"/>
      <c r="Q59" s="25"/>
      <c r="R59" s="25"/>
      <c r="S59" s="25"/>
      <c r="T59" s="25"/>
      <c r="U59" s="9">
        <v>100</v>
      </c>
    </row>
    <row r="60" spans="1:21" ht="15.6" customHeight="1" x14ac:dyDescent="0.2">
      <c r="A60" s="7" t="s">
        <v>844</v>
      </c>
      <c r="B60" s="9">
        <v>380</v>
      </c>
      <c r="C60" s="8">
        <v>11.9</v>
      </c>
      <c r="D60" s="8">
        <v>30.3</v>
      </c>
      <c r="E60" s="8">
        <v>14.9</v>
      </c>
      <c r="F60" s="29">
        <v>4.8</v>
      </c>
      <c r="G60" s="11">
        <v>30</v>
      </c>
      <c r="H60" s="12">
        <v>120</v>
      </c>
      <c r="I60" s="13">
        <v>1.5</v>
      </c>
      <c r="J60" s="9">
        <v>260</v>
      </c>
      <c r="K60" s="18">
        <v>550</v>
      </c>
      <c r="L60" s="15">
        <v>3.1</v>
      </c>
      <c r="M60" s="18">
        <v>14.2</v>
      </c>
      <c r="N60" s="25"/>
      <c r="O60" s="20">
        <v>0</v>
      </c>
      <c r="P60" s="25"/>
      <c r="Q60" s="15">
        <v>0.5</v>
      </c>
      <c r="R60" s="23">
        <v>2.5</v>
      </c>
      <c r="S60" s="15">
        <v>0.1</v>
      </c>
      <c r="T60" s="25"/>
      <c r="U60" s="9">
        <v>100</v>
      </c>
    </row>
    <row r="61" spans="1:21" ht="24" customHeight="1" x14ac:dyDescent="0.2">
      <c r="A61" s="19" t="s">
        <v>845</v>
      </c>
      <c r="B61" s="9">
        <v>338</v>
      </c>
      <c r="C61" s="8">
        <v>35.200000000000003</v>
      </c>
      <c r="D61" s="8">
        <v>20.6</v>
      </c>
      <c r="E61" s="8">
        <v>0.4</v>
      </c>
      <c r="F61" s="8">
        <v>0</v>
      </c>
      <c r="G61" s="11">
        <v>79</v>
      </c>
      <c r="H61" s="12">
        <v>221</v>
      </c>
      <c r="I61" s="13">
        <v>5.6</v>
      </c>
      <c r="J61" s="26">
        <v>800</v>
      </c>
      <c r="K61" s="27">
        <v>369.5</v>
      </c>
      <c r="L61" s="23">
        <v>0.16</v>
      </c>
      <c r="M61" s="27">
        <v>1.1000000000000001</v>
      </c>
      <c r="N61" s="9">
        <v>16</v>
      </c>
      <c r="O61" s="25"/>
      <c r="P61" s="12">
        <v>80</v>
      </c>
      <c r="Q61" s="15">
        <v>0.52</v>
      </c>
      <c r="R61" s="23">
        <v>0.16</v>
      </c>
      <c r="S61" s="29">
        <v>12.1</v>
      </c>
      <c r="T61" s="12">
        <v>0</v>
      </c>
      <c r="U61" s="9">
        <v>100</v>
      </c>
    </row>
    <row r="62" spans="1:21" ht="24" customHeight="1" x14ac:dyDescent="0.2">
      <c r="A62" s="19" t="s">
        <v>846</v>
      </c>
      <c r="B62" s="9">
        <v>287</v>
      </c>
      <c r="C62" s="8">
        <v>31</v>
      </c>
      <c r="D62" s="8">
        <v>15.7</v>
      </c>
      <c r="E62" s="8">
        <v>1.7</v>
      </c>
      <c r="F62" s="8">
        <v>0</v>
      </c>
      <c r="G62" s="11">
        <v>99</v>
      </c>
      <c r="H62" s="12">
        <v>176</v>
      </c>
      <c r="I62" s="13">
        <v>4.0999999999999996</v>
      </c>
      <c r="J62" s="26">
        <v>723</v>
      </c>
      <c r="K62" s="27">
        <v>257</v>
      </c>
      <c r="L62" s="23">
        <v>0.17</v>
      </c>
      <c r="M62" s="27">
        <v>1.5</v>
      </c>
      <c r="N62" s="9">
        <v>22</v>
      </c>
      <c r="O62" s="25"/>
      <c r="P62" s="12">
        <v>30</v>
      </c>
      <c r="Q62" s="15">
        <v>0.66</v>
      </c>
      <c r="R62" s="23">
        <v>0.2</v>
      </c>
      <c r="S62" s="29">
        <v>5.3</v>
      </c>
      <c r="T62" s="12">
        <v>0</v>
      </c>
      <c r="U62" s="9">
        <v>100</v>
      </c>
    </row>
    <row r="63" spans="1:21" ht="24" customHeight="1" x14ac:dyDescent="0.2">
      <c r="A63" s="19" t="s">
        <v>847</v>
      </c>
      <c r="B63" s="9">
        <v>295</v>
      </c>
      <c r="C63" s="8">
        <v>34</v>
      </c>
      <c r="D63" s="8">
        <v>16</v>
      </c>
      <c r="E63" s="8">
        <v>1.5</v>
      </c>
      <c r="F63" s="8">
        <v>0</v>
      </c>
      <c r="G63" s="11">
        <v>81</v>
      </c>
      <c r="H63" s="12">
        <v>179</v>
      </c>
      <c r="I63" s="13">
        <v>3</v>
      </c>
      <c r="J63" s="26">
        <v>771</v>
      </c>
      <c r="K63" s="27">
        <v>237.2</v>
      </c>
      <c r="L63" s="23">
        <v>0.16</v>
      </c>
      <c r="M63" s="27">
        <v>1.2</v>
      </c>
      <c r="N63" s="9">
        <v>13</v>
      </c>
      <c r="O63" s="25"/>
      <c r="P63" s="12">
        <v>50</v>
      </c>
      <c r="Q63" s="15">
        <v>0.44</v>
      </c>
      <c r="R63" s="23">
        <v>0.13</v>
      </c>
      <c r="S63" s="29">
        <v>6.2</v>
      </c>
      <c r="T63" s="12">
        <v>0</v>
      </c>
      <c r="U63" s="9">
        <v>100</v>
      </c>
    </row>
    <row r="64" spans="1:21" ht="24" customHeight="1" x14ac:dyDescent="0.2">
      <c r="A64" s="19" t="s">
        <v>848</v>
      </c>
      <c r="B64" s="9">
        <v>275</v>
      </c>
      <c r="C64" s="8">
        <v>37.4</v>
      </c>
      <c r="D64" s="8">
        <v>12.2</v>
      </c>
      <c r="E64" s="8">
        <v>1.3</v>
      </c>
      <c r="F64" s="8">
        <v>0</v>
      </c>
      <c r="G64" s="11">
        <v>116</v>
      </c>
      <c r="H64" s="12">
        <v>237</v>
      </c>
      <c r="I64" s="13">
        <v>5.8</v>
      </c>
      <c r="J64" s="26">
        <v>176</v>
      </c>
      <c r="K64" s="27">
        <v>321.89999999999998</v>
      </c>
      <c r="L64" s="23">
        <v>0.16</v>
      </c>
      <c r="M64" s="27">
        <v>1.5</v>
      </c>
      <c r="N64" s="9">
        <v>10</v>
      </c>
      <c r="O64" s="20">
        <v>0</v>
      </c>
      <c r="P64" s="12">
        <v>50</v>
      </c>
      <c r="Q64" s="15">
        <v>0.1</v>
      </c>
      <c r="R64" s="25"/>
      <c r="S64" s="25"/>
      <c r="T64" s="12">
        <v>0</v>
      </c>
      <c r="U64" s="9">
        <v>100</v>
      </c>
    </row>
    <row r="65" spans="1:21" ht="24" customHeight="1" x14ac:dyDescent="0.2">
      <c r="A65" s="19" t="s">
        <v>849</v>
      </c>
      <c r="B65" s="9">
        <v>298</v>
      </c>
      <c r="C65" s="8">
        <v>34.200000000000003</v>
      </c>
      <c r="D65" s="8">
        <v>16.8</v>
      </c>
      <c r="E65" s="8">
        <v>0.1</v>
      </c>
      <c r="F65" s="8">
        <v>0</v>
      </c>
      <c r="G65" s="11">
        <v>90</v>
      </c>
      <c r="H65" s="12">
        <v>284</v>
      </c>
      <c r="I65" s="13">
        <v>5.5</v>
      </c>
      <c r="J65" s="26">
        <v>741</v>
      </c>
      <c r="K65" s="27">
        <v>342</v>
      </c>
      <c r="L65" s="23">
        <v>7.0000000000000007E-2</v>
      </c>
      <c r="M65" s="27">
        <v>1</v>
      </c>
      <c r="N65" s="9">
        <v>36</v>
      </c>
      <c r="O65" s="25"/>
      <c r="P65" s="12">
        <v>50</v>
      </c>
      <c r="Q65" s="15">
        <v>0.19</v>
      </c>
      <c r="R65" s="15">
        <v>0</v>
      </c>
      <c r="S65" s="8">
        <v>0</v>
      </c>
      <c r="T65" s="12">
        <v>0</v>
      </c>
      <c r="U65" s="9">
        <v>100</v>
      </c>
    </row>
    <row r="66" spans="1:21" ht="24" customHeight="1" x14ac:dyDescent="0.2">
      <c r="A66" s="19" t="s">
        <v>850</v>
      </c>
      <c r="B66" s="9">
        <v>286</v>
      </c>
      <c r="C66" s="8">
        <v>32.1</v>
      </c>
      <c r="D66" s="8">
        <v>16.100000000000001</v>
      </c>
      <c r="E66" s="8">
        <v>1.1000000000000001</v>
      </c>
      <c r="F66" s="8">
        <v>0</v>
      </c>
      <c r="G66" s="11">
        <v>89</v>
      </c>
      <c r="H66" s="12">
        <v>248</v>
      </c>
      <c r="I66" s="13">
        <v>6.9</v>
      </c>
      <c r="J66" s="26">
        <v>746</v>
      </c>
      <c r="K66" s="27">
        <v>265.2</v>
      </c>
      <c r="L66" s="23">
        <v>0.09</v>
      </c>
      <c r="M66" s="27">
        <v>2.2999999999999998</v>
      </c>
      <c r="N66" s="9">
        <v>31</v>
      </c>
      <c r="O66" s="25"/>
      <c r="P66" s="12">
        <v>20</v>
      </c>
      <c r="Q66" s="15">
        <v>0.5</v>
      </c>
      <c r="R66" s="23">
        <v>0.21</v>
      </c>
      <c r="S66" s="29">
        <v>5.5</v>
      </c>
      <c r="T66" s="12">
        <v>0</v>
      </c>
      <c r="U66" s="9">
        <v>100</v>
      </c>
    </row>
    <row r="67" spans="1:21" ht="24" customHeight="1" x14ac:dyDescent="0.2">
      <c r="A67" s="19" t="s">
        <v>851</v>
      </c>
      <c r="B67" s="9">
        <v>297</v>
      </c>
      <c r="C67" s="8">
        <v>35.9</v>
      </c>
      <c r="D67" s="8">
        <v>15.2</v>
      </c>
      <c r="E67" s="8">
        <v>1.6</v>
      </c>
      <c r="F67" s="8">
        <v>0</v>
      </c>
      <c r="G67" s="11">
        <v>103</v>
      </c>
      <c r="H67" s="12">
        <v>227</v>
      </c>
      <c r="I67" s="13">
        <v>4.4000000000000004</v>
      </c>
      <c r="J67" s="26">
        <v>807</v>
      </c>
      <c r="K67" s="27">
        <v>248.4</v>
      </c>
      <c r="L67" s="23">
        <v>0.06</v>
      </c>
      <c r="M67" s="27">
        <v>1.4</v>
      </c>
      <c r="N67" s="9">
        <v>22</v>
      </c>
      <c r="O67" s="25"/>
      <c r="P67" s="12">
        <v>70</v>
      </c>
      <c r="Q67" s="15">
        <v>0.73</v>
      </c>
      <c r="R67" s="23">
        <v>0.14000000000000001</v>
      </c>
      <c r="S67" s="29">
        <v>6.5</v>
      </c>
      <c r="T67" s="12">
        <v>0</v>
      </c>
      <c r="U67" s="9">
        <v>100</v>
      </c>
    </row>
    <row r="68" spans="1:21" ht="24" customHeight="1" x14ac:dyDescent="0.2">
      <c r="A68" s="19" t="s">
        <v>852</v>
      </c>
      <c r="B68" s="9">
        <v>295</v>
      </c>
      <c r="C68" s="8">
        <v>39.200000000000003</v>
      </c>
      <c r="D68" s="8">
        <v>13.6</v>
      </c>
      <c r="E68" s="8">
        <v>1</v>
      </c>
      <c r="F68" s="8">
        <v>0</v>
      </c>
      <c r="G68" s="11">
        <v>114</v>
      </c>
      <c r="H68" s="12">
        <v>278</v>
      </c>
      <c r="I68" s="13">
        <v>5.4</v>
      </c>
      <c r="J68" s="25"/>
      <c r="K68" s="25"/>
      <c r="L68" s="25"/>
      <c r="M68" s="25"/>
      <c r="N68" s="9">
        <v>8</v>
      </c>
      <c r="O68" s="25"/>
      <c r="P68" s="12">
        <v>50</v>
      </c>
      <c r="Q68" s="15">
        <v>0.19</v>
      </c>
      <c r="R68" s="25"/>
      <c r="S68" s="25"/>
      <c r="T68" s="12">
        <v>0</v>
      </c>
      <c r="U68" s="9">
        <v>100</v>
      </c>
    </row>
    <row r="69" spans="1:21" ht="24" customHeight="1" x14ac:dyDescent="0.2">
      <c r="A69" s="19" t="s">
        <v>853</v>
      </c>
      <c r="B69" s="9">
        <v>246</v>
      </c>
      <c r="C69" s="8">
        <v>37.9</v>
      </c>
      <c r="D69" s="8">
        <v>9</v>
      </c>
      <c r="E69" s="8">
        <v>0.7</v>
      </c>
      <c r="F69" s="8">
        <v>0</v>
      </c>
      <c r="G69" s="11">
        <v>90</v>
      </c>
      <c r="H69" s="12">
        <v>260</v>
      </c>
      <c r="I69" s="13">
        <v>7.5</v>
      </c>
      <c r="J69" s="25"/>
      <c r="K69" s="25"/>
      <c r="L69" s="25"/>
      <c r="M69" s="25"/>
      <c r="N69" s="9">
        <v>6</v>
      </c>
      <c r="O69" s="25"/>
      <c r="P69" s="12">
        <v>70</v>
      </c>
      <c r="Q69" s="15">
        <v>0.16</v>
      </c>
      <c r="R69" s="25"/>
      <c r="S69" s="15">
        <v>0</v>
      </c>
      <c r="T69" s="25"/>
      <c r="U69" s="9">
        <v>100</v>
      </c>
    </row>
    <row r="70" spans="1:21" ht="24" customHeight="1" x14ac:dyDescent="0.2">
      <c r="A70" s="19" t="s">
        <v>854</v>
      </c>
      <c r="B70" s="9">
        <v>245</v>
      </c>
      <c r="C70" s="8">
        <v>33.1</v>
      </c>
      <c r="D70" s="8">
        <v>11.4</v>
      </c>
      <c r="E70" s="8">
        <v>0.3</v>
      </c>
      <c r="F70" s="8">
        <v>0</v>
      </c>
      <c r="G70" s="11">
        <v>90</v>
      </c>
      <c r="H70" s="12">
        <v>283</v>
      </c>
      <c r="I70" s="13">
        <v>7.3</v>
      </c>
      <c r="J70" s="25"/>
      <c r="K70" s="25"/>
      <c r="L70" s="25"/>
      <c r="M70" s="25"/>
      <c r="N70" s="9">
        <v>8</v>
      </c>
      <c r="O70" s="25"/>
      <c r="P70" s="12">
        <v>40</v>
      </c>
      <c r="Q70" s="15">
        <v>0.37</v>
      </c>
      <c r="R70" s="25"/>
      <c r="S70" s="15">
        <v>0</v>
      </c>
      <c r="T70" s="25"/>
      <c r="U70" s="9">
        <v>100</v>
      </c>
    </row>
    <row r="71" spans="1:21" ht="24" customHeight="1" x14ac:dyDescent="0.2">
      <c r="A71" s="19" t="s">
        <v>855</v>
      </c>
      <c r="B71" s="11">
        <v>295</v>
      </c>
      <c r="C71" s="18">
        <v>37.4</v>
      </c>
      <c r="D71" s="8">
        <v>14.7</v>
      </c>
      <c r="E71" s="8">
        <v>0.6</v>
      </c>
      <c r="F71" s="10">
        <v>0</v>
      </c>
      <c r="G71" s="9">
        <v>108</v>
      </c>
      <c r="H71" s="9">
        <v>236</v>
      </c>
      <c r="I71" s="10">
        <v>6.8</v>
      </c>
      <c r="J71" s="25"/>
      <c r="K71" s="25"/>
      <c r="L71" s="25"/>
      <c r="M71" s="25"/>
      <c r="N71" s="9">
        <v>16</v>
      </c>
      <c r="O71" s="25"/>
      <c r="P71" s="9">
        <v>80</v>
      </c>
      <c r="Q71" s="21">
        <v>0.1</v>
      </c>
      <c r="R71" s="25"/>
      <c r="S71" s="15">
        <v>0</v>
      </c>
      <c r="T71" s="25"/>
      <c r="U71" s="9">
        <v>100</v>
      </c>
    </row>
    <row r="72" spans="1:21" ht="24" customHeight="1" x14ac:dyDescent="0.2">
      <c r="A72" s="19" t="s">
        <v>856</v>
      </c>
      <c r="B72" s="11">
        <v>244</v>
      </c>
      <c r="C72" s="18">
        <v>36.700000000000003</v>
      </c>
      <c r="D72" s="8">
        <v>9.1999999999999993</v>
      </c>
      <c r="E72" s="8">
        <v>1</v>
      </c>
      <c r="F72" s="10">
        <v>0</v>
      </c>
      <c r="G72" s="9">
        <v>81</v>
      </c>
      <c r="H72" s="9">
        <v>154</v>
      </c>
      <c r="I72" s="10">
        <v>6.1</v>
      </c>
      <c r="J72" s="25"/>
      <c r="K72" s="25"/>
      <c r="L72" s="25"/>
      <c r="M72" s="25"/>
      <c r="N72" s="9">
        <v>20</v>
      </c>
      <c r="O72" s="25"/>
      <c r="P72" s="9">
        <v>80</v>
      </c>
      <c r="Q72" s="21">
        <v>0.66</v>
      </c>
      <c r="R72" s="25"/>
      <c r="S72" s="15">
        <v>0</v>
      </c>
      <c r="T72" s="25"/>
      <c r="U72" s="9">
        <v>100</v>
      </c>
    </row>
    <row r="73" spans="1:21" ht="24" customHeight="1" x14ac:dyDescent="0.2">
      <c r="A73" s="19" t="s">
        <v>857</v>
      </c>
      <c r="B73" s="11">
        <v>283</v>
      </c>
      <c r="C73" s="18">
        <v>35.700000000000003</v>
      </c>
      <c r="D73" s="8">
        <v>14.3</v>
      </c>
      <c r="E73" s="8">
        <v>0.5</v>
      </c>
      <c r="F73" s="10">
        <v>0</v>
      </c>
      <c r="G73" s="9">
        <v>68</v>
      </c>
      <c r="H73" s="9">
        <v>106</v>
      </c>
      <c r="I73" s="10">
        <v>5.4</v>
      </c>
      <c r="J73" s="25"/>
      <c r="K73" s="25"/>
      <c r="L73" s="25"/>
      <c r="M73" s="25"/>
      <c r="N73" s="9">
        <v>11</v>
      </c>
      <c r="O73" s="25"/>
      <c r="P73" s="9">
        <v>60</v>
      </c>
      <c r="Q73" s="21">
        <v>0.36</v>
      </c>
      <c r="R73" s="25"/>
      <c r="S73" s="15">
        <v>0</v>
      </c>
      <c r="T73" s="25"/>
      <c r="U73" s="9">
        <v>100</v>
      </c>
    </row>
    <row r="74" spans="1:21" ht="24" customHeight="1" x14ac:dyDescent="0.2">
      <c r="A74" s="19" t="s">
        <v>858</v>
      </c>
      <c r="B74" s="11">
        <v>264</v>
      </c>
      <c r="C74" s="18">
        <v>18.2</v>
      </c>
      <c r="D74" s="8">
        <v>20.100000000000001</v>
      </c>
      <c r="E74" s="8">
        <v>2.7</v>
      </c>
      <c r="F74" s="25"/>
      <c r="G74" s="9">
        <v>94</v>
      </c>
      <c r="H74" s="9">
        <v>164</v>
      </c>
      <c r="I74" s="10">
        <v>2</v>
      </c>
      <c r="J74" s="9">
        <v>507</v>
      </c>
      <c r="K74" s="18">
        <v>408</v>
      </c>
      <c r="L74" s="15">
        <v>0.4</v>
      </c>
      <c r="M74" s="8">
        <v>12.3</v>
      </c>
      <c r="N74" s="9">
        <v>1067</v>
      </c>
      <c r="O74" s="25"/>
      <c r="P74" s="25"/>
      <c r="Q74" s="25"/>
      <c r="R74" s="25"/>
      <c r="S74" s="25"/>
      <c r="T74" s="25"/>
      <c r="U74" s="9">
        <v>100</v>
      </c>
    </row>
    <row r="75" spans="1:21" ht="24" customHeight="1" x14ac:dyDescent="0.2">
      <c r="A75" s="19" t="s">
        <v>859</v>
      </c>
      <c r="B75" s="11">
        <v>491</v>
      </c>
      <c r="C75" s="18">
        <v>24.6</v>
      </c>
      <c r="D75" s="8">
        <v>16.3</v>
      </c>
      <c r="E75" s="8">
        <v>0.2</v>
      </c>
      <c r="F75" s="25"/>
      <c r="G75" s="9">
        <v>18</v>
      </c>
      <c r="H75" s="9">
        <v>144</v>
      </c>
      <c r="I75" s="10">
        <v>1.2</v>
      </c>
      <c r="J75" s="9">
        <v>1415</v>
      </c>
      <c r="K75" s="18">
        <v>327</v>
      </c>
      <c r="L75" s="15">
        <v>0.2</v>
      </c>
      <c r="M75" s="8">
        <v>2.6</v>
      </c>
      <c r="N75" s="9">
        <v>2193</v>
      </c>
      <c r="O75" s="25"/>
      <c r="P75" s="25"/>
      <c r="Q75" s="21">
        <v>0.61</v>
      </c>
      <c r="R75" s="21">
        <v>0.47</v>
      </c>
      <c r="S75" s="25"/>
      <c r="T75" s="9">
        <v>0</v>
      </c>
      <c r="U75" s="9">
        <v>100</v>
      </c>
    </row>
    <row r="76" spans="1:21" ht="19.5" customHeight="1" x14ac:dyDescent="0.2">
      <c r="A76" s="7" t="s">
        <v>860</v>
      </c>
      <c r="B76" s="11">
        <v>258</v>
      </c>
      <c r="C76" s="18">
        <v>10.6</v>
      </c>
      <c r="D76" s="8">
        <v>9.5</v>
      </c>
      <c r="E76" s="8">
        <v>32.5</v>
      </c>
      <c r="F76" s="10">
        <v>0.4</v>
      </c>
      <c r="G76" s="9">
        <v>210</v>
      </c>
      <c r="H76" s="9">
        <v>157</v>
      </c>
      <c r="I76" s="10">
        <v>2.6</v>
      </c>
      <c r="J76" s="9">
        <v>572</v>
      </c>
      <c r="K76" s="27">
        <v>189.1</v>
      </c>
      <c r="L76" s="25"/>
      <c r="M76" s="25"/>
      <c r="N76" s="9">
        <v>218</v>
      </c>
      <c r="O76" s="25"/>
      <c r="P76" s="9">
        <v>7580</v>
      </c>
      <c r="Q76" s="21">
        <v>0.95</v>
      </c>
      <c r="R76" s="25"/>
      <c r="S76" s="25"/>
      <c r="T76" s="9">
        <v>0</v>
      </c>
      <c r="U76" s="9">
        <v>100</v>
      </c>
    </row>
    <row r="77" spans="1:21" ht="19.5" customHeight="1" x14ac:dyDescent="0.2">
      <c r="A77" s="7" t="s">
        <v>861</v>
      </c>
      <c r="B77" s="11">
        <v>151</v>
      </c>
      <c r="C77" s="18">
        <v>8.6</v>
      </c>
      <c r="D77" s="8">
        <v>3.1</v>
      </c>
      <c r="E77" s="8">
        <v>22.3</v>
      </c>
      <c r="F77" s="10">
        <v>0.3</v>
      </c>
      <c r="G77" s="9">
        <v>142</v>
      </c>
      <c r="H77" s="9">
        <v>62</v>
      </c>
      <c r="I77" s="10">
        <v>2.2999999999999998</v>
      </c>
      <c r="J77" s="9">
        <v>377</v>
      </c>
      <c r="K77" s="25"/>
      <c r="L77" s="25"/>
      <c r="M77" s="25"/>
      <c r="N77" s="9">
        <v>22</v>
      </c>
      <c r="O77" s="25"/>
      <c r="P77" s="9">
        <v>400</v>
      </c>
      <c r="Q77" s="21">
        <v>0.53</v>
      </c>
      <c r="R77" s="25"/>
      <c r="S77" s="25"/>
      <c r="T77" s="9">
        <v>0</v>
      </c>
      <c r="U77" s="9">
        <v>100</v>
      </c>
    </row>
    <row r="78" spans="1:21" ht="24" customHeight="1" x14ac:dyDescent="0.2">
      <c r="A78" s="19" t="s">
        <v>862</v>
      </c>
      <c r="B78" s="11">
        <v>132</v>
      </c>
      <c r="C78" s="18">
        <v>9.8000000000000007</v>
      </c>
      <c r="D78" s="8">
        <v>1.1000000000000001</v>
      </c>
      <c r="E78" s="8">
        <v>20.7</v>
      </c>
      <c r="F78" s="10">
        <v>0.3</v>
      </c>
      <c r="G78" s="9">
        <v>302</v>
      </c>
      <c r="H78" s="9">
        <v>67</v>
      </c>
      <c r="I78" s="10">
        <v>2</v>
      </c>
      <c r="J78" s="9">
        <v>409</v>
      </c>
      <c r="K78" s="25"/>
      <c r="L78" s="25"/>
      <c r="M78" s="25"/>
      <c r="N78" s="9">
        <v>78</v>
      </c>
      <c r="O78" s="25"/>
      <c r="P78" s="9">
        <v>700</v>
      </c>
      <c r="Q78" s="21">
        <v>0.62</v>
      </c>
      <c r="R78" s="25"/>
      <c r="S78" s="25"/>
      <c r="T78" s="9">
        <v>0</v>
      </c>
      <c r="U78" s="9">
        <v>100</v>
      </c>
    </row>
    <row r="79" spans="1:21" ht="15.6" customHeight="1" x14ac:dyDescent="0.2">
      <c r="A79" s="7" t="s">
        <v>863</v>
      </c>
      <c r="B79" s="11">
        <v>141</v>
      </c>
      <c r="C79" s="18">
        <v>15.3</v>
      </c>
      <c r="D79" s="8">
        <v>3.3</v>
      </c>
      <c r="E79" s="8">
        <v>12.6</v>
      </c>
      <c r="F79" s="10">
        <v>1</v>
      </c>
      <c r="G79" s="9">
        <v>87</v>
      </c>
      <c r="H79" s="9">
        <v>97</v>
      </c>
      <c r="I79" s="10">
        <v>5.0999999999999996</v>
      </c>
      <c r="J79" s="25"/>
      <c r="K79" s="25"/>
      <c r="L79" s="25"/>
      <c r="M79" s="25"/>
      <c r="N79" s="9">
        <v>4</v>
      </c>
      <c r="O79" s="25"/>
      <c r="P79" s="9">
        <v>356</v>
      </c>
      <c r="Q79" s="21">
        <v>0.4</v>
      </c>
      <c r="R79" s="25"/>
      <c r="S79" s="25"/>
      <c r="T79" s="9">
        <v>0</v>
      </c>
      <c r="U79" s="9">
        <v>100</v>
      </c>
    </row>
    <row r="80" spans="1:21" ht="19.5" customHeight="1" x14ac:dyDescent="0.2">
      <c r="A80" s="7" t="s">
        <v>864</v>
      </c>
      <c r="B80" s="11">
        <v>72</v>
      </c>
      <c r="C80" s="18">
        <v>11.4</v>
      </c>
      <c r="D80" s="8">
        <v>4.9000000000000004</v>
      </c>
      <c r="E80" s="8">
        <v>1.4</v>
      </c>
      <c r="F80" s="10">
        <v>1.7</v>
      </c>
      <c r="G80" s="9">
        <v>214</v>
      </c>
      <c r="H80" s="9">
        <v>86</v>
      </c>
      <c r="I80" s="10">
        <v>2.5</v>
      </c>
      <c r="J80" s="9">
        <v>509</v>
      </c>
      <c r="K80" s="25"/>
      <c r="L80" s="25"/>
      <c r="M80" s="25"/>
      <c r="N80" s="9">
        <v>17</v>
      </c>
      <c r="O80" s="25"/>
      <c r="P80" s="25"/>
      <c r="Q80" s="21">
        <v>1.08</v>
      </c>
      <c r="R80" s="25"/>
      <c r="S80" s="25"/>
      <c r="T80" s="9">
        <v>0</v>
      </c>
      <c r="U80" s="9">
        <v>100</v>
      </c>
    </row>
    <row r="81" spans="1:21" ht="24" customHeight="1" x14ac:dyDescent="0.2">
      <c r="A81" s="19" t="s">
        <v>865</v>
      </c>
      <c r="B81" s="11">
        <v>168</v>
      </c>
      <c r="C81" s="18">
        <v>13</v>
      </c>
      <c r="D81" s="8">
        <v>9.6</v>
      </c>
      <c r="E81" s="8">
        <v>7.5</v>
      </c>
      <c r="F81" s="10">
        <v>0.8</v>
      </c>
      <c r="G81" s="9">
        <v>137</v>
      </c>
      <c r="H81" s="9">
        <v>106</v>
      </c>
      <c r="I81" s="10">
        <v>3.1</v>
      </c>
      <c r="J81" s="9">
        <v>959</v>
      </c>
      <c r="K81" s="25"/>
      <c r="L81" s="25"/>
      <c r="M81" s="25"/>
      <c r="N81" s="9">
        <v>68</v>
      </c>
      <c r="O81" s="25"/>
      <c r="P81" s="9">
        <v>2200</v>
      </c>
      <c r="Q81" s="21">
        <v>0.65</v>
      </c>
      <c r="R81" s="25"/>
      <c r="S81" s="25"/>
      <c r="T81" s="9">
        <v>0</v>
      </c>
      <c r="U81" s="9">
        <v>100</v>
      </c>
    </row>
    <row r="82" spans="1:21" ht="19.5" customHeight="1" x14ac:dyDescent="0.2">
      <c r="A82" s="7" t="s">
        <v>866</v>
      </c>
      <c r="B82" s="11">
        <v>143</v>
      </c>
      <c r="C82" s="18">
        <v>9.8000000000000007</v>
      </c>
      <c r="D82" s="8">
        <v>1.4</v>
      </c>
      <c r="E82" s="8">
        <v>22.8</v>
      </c>
      <c r="F82" s="10">
        <v>0.4</v>
      </c>
      <c r="G82" s="9">
        <v>301</v>
      </c>
      <c r="H82" s="9">
        <v>63</v>
      </c>
      <c r="I82" s="10">
        <v>2</v>
      </c>
      <c r="J82" s="9">
        <v>531</v>
      </c>
      <c r="K82" s="25"/>
      <c r="L82" s="25"/>
      <c r="M82" s="25"/>
      <c r="N82" s="9">
        <v>27</v>
      </c>
      <c r="O82" s="25"/>
      <c r="P82" s="9">
        <v>1280</v>
      </c>
      <c r="Q82" s="21">
        <v>0.73</v>
      </c>
      <c r="R82" s="25"/>
      <c r="S82" s="25"/>
      <c r="T82" s="9">
        <v>0</v>
      </c>
      <c r="U82" s="9">
        <v>100</v>
      </c>
    </row>
    <row r="83" spans="1:21" ht="24" customHeight="1" x14ac:dyDescent="0.2">
      <c r="A83" s="19" t="s">
        <v>867</v>
      </c>
      <c r="B83" s="11">
        <v>96</v>
      </c>
      <c r="C83" s="18">
        <v>6.8</v>
      </c>
      <c r="D83" s="8">
        <v>5.9</v>
      </c>
      <c r="E83" s="8">
        <v>3.8</v>
      </c>
      <c r="F83" s="25"/>
      <c r="G83" s="9">
        <v>11</v>
      </c>
      <c r="H83" s="9">
        <v>106</v>
      </c>
      <c r="I83" s="10">
        <v>2.2999999999999998</v>
      </c>
      <c r="J83" s="9">
        <v>96</v>
      </c>
      <c r="K83" s="18">
        <v>31</v>
      </c>
      <c r="L83" s="15">
        <v>0.1</v>
      </c>
      <c r="M83" s="8">
        <v>1</v>
      </c>
      <c r="N83" s="25"/>
      <c r="O83" s="25"/>
      <c r="P83" s="25"/>
      <c r="Q83" s="21">
        <v>0.23</v>
      </c>
      <c r="R83" s="21">
        <v>0.14000000000000001</v>
      </c>
      <c r="S83" s="15">
        <v>4.2</v>
      </c>
      <c r="T83" s="25"/>
      <c r="U83" s="9">
        <v>100</v>
      </c>
    </row>
    <row r="84" spans="1:21" ht="24" customHeight="1" x14ac:dyDescent="0.2">
      <c r="A84" s="19" t="s">
        <v>868</v>
      </c>
      <c r="B84" s="11">
        <v>84</v>
      </c>
      <c r="C84" s="18">
        <v>6</v>
      </c>
      <c r="D84" s="8">
        <v>6</v>
      </c>
      <c r="E84" s="8">
        <v>1.4</v>
      </c>
      <c r="F84" s="25"/>
      <c r="G84" s="9">
        <v>8</v>
      </c>
      <c r="H84" s="9">
        <v>104</v>
      </c>
      <c r="I84" s="10">
        <v>4</v>
      </c>
      <c r="J84" s="9">
        <v>90</v>
      </c>
      <c r="K84" s="18">
        <v>25</v>
      </c>
      <c r="L84" s="15">
        <v>0.3</v>
      </c>
      <c r="M84" s="8">
        <v>0.6</v>
      </c>
      <c r="N84" s="25"/>
      <c r="O84" s="25"/>
      <c r="P84" s="25"/>
      <c r="Q84" s="21">
        <v>0.16</v>
      </c>
      <c r="R84" s="21">
        <v>0.14000000000000001</v>
      </c>
      <c r="S84" s="32" t="s">
        <v>869</v>
      </c>
      <c r="T84" s="25"/>
      <c r="U84" s="9">
        <v>100</v>
      </c>
    </row>
    <row r="85" spans="1:21" ht="19.5" customHeight="1" x14ac:dyDescent="0.2">
      <c r="A85" s="7" t="s">
        <v>870</v>
      </c>
      <c r="B85" s="11">
        <v>248</v>
      </c>
      <c r="C85" s="18">
        <v>10</v>
      </c>
      <c r="D85" s="8">
        <v>2.2999999999999998</v>
      </c>
      <c r="E85" s="8">
        <v>40.9</v>
      </c>
      <c r="F85" s="10">
        <v>0.1</v>
      </c>
      <c r="G85" s="9">
        <v>116</v>
      </c>
      <c r="H85" s="9">
        <v>110</v>
      </c>
      <c r="I85" s="10">
        <v>2.8</v>
      </c>
      <c r="J85" s="9">
        <v>401</v>
      </c>
      <c r="K85" s="25"/>
      <c r="L85" s="25"/>
      <c r="M85" s="25"/>
      <c r="N85" s="9">
        <v>52</v>
      </c>
      <c r="O85" s="25"/>
      <c r="P85" s="9">
        <v>1920</v>
      </c>
      <c r="Q85" s="21">
        <v>0.75</v>
      </c>
      <c r="R85" s="25"/>
      <c r="S85" s="25"/>
      <c r="T85" s="9">
        <v>0</v>
      </c>
      <c r="U85" s="9">
        <v>100</v>
      </c>
    </row>
    <row r="86" spans="1:21" ht="24" customHeight="1" x14ac:dyDescent="0.2">
      <c r="A86" s="19" t="s">
        <v>871</v>
      </c>
      <c r="B86" s="11">
        <v>248</v>
      </c>
      <c r="C86" s="18">
        <v>36.200000000000003</v>
      </c>
      <c r="D86" s="8">
        <v>6.9</v>
      </c>
      <c r="E86" s="8">
        <v>10.1</v>
      </c>
      <c r="F86" s="25"/>
      <c r="G86" s="9">
        <v>131</v>
      </c>
      <c r="H86" s="9">
        <v>235</v>
      </c>
      <c r="I86" s="10">
        <v>6.4</v>
      </c>
      <c r="J86" s="9">
        <v>848</v>
      </c>
      <c r="K86" s="25"/>
      <c r="L86" s="25"/>
      <c r="M86" s="25"/>
      <c r="N86" s="9">
        <v>112</v>
      </c>
      <c r="O86" s="25"/>
      <c r="P86" s="9">
        <v>620</v>
      </c>
      <c r="Q86" s="21">
        <v>0.55000000000000004</v>
      </c>
      <c r="R86" s="25"/>
      <c r="S86" s="25"/>
      <c r="T86" s="9">
        <v>0</v>
      </c>
      <c r="U86" s="9">
        <v>100</v>
      </c>
    </row>
    <row r="87" spans="1:21" ht="15.6" customHeight="1" x14ac:dyDescent="0.2">
      <c r="A87" s="7" t="s">
        <v>872</v>
      </c>
      <c r="B87" s="11">
        <v>126</v>
      </c>
      <c r="C87" s="18">
        <v>4.2</v>
      </c>
      <c r="D87" s="8">
        <v>9.4</v>
      </c>
      <c r="E87" s="8">
        <v>6.2</v>
      </c>
      <c r="F87" s="25"/>
      <c r="G87" s="9">
        <v>45</v>
      </c>
      <c r="H87" s="9">
        <v>73</v>
      </c>
      <c r="I87" s="10">
        <v>1.3</v>
      </c>
      <c r="J87" s="9">
        <v>302</v>
      </c>
      <c r="K87" s="18">
        <v>138</v>
      </c>
      <c r="L87" s="15">
        <v>0.2</v>
      </c>
      <c r="M87" s="8">
        <v>1.1000000000000001</v>
      </c>
      <c r="N87" s="9">
        <v>151</v>
      </c>
      <c r="O87" s="25"/>
      <c r="P87" s="25"/>
      <c r="Q87" s="21">
        <v>0.13</v>
      </c>
      <c r="R87" s="21">
        <v>0.01</v>
      </c>
      <c r="S87" s="25"/>
      <c r="T87" s="25"/>
      <c r="U87" s="9">
        <v>100</v>
      </c>
    </row>
    <row r="88" spans="1:21" ht="24" customHeight="1" x14ac:dyDescent="0.2">
      <c r="A88" s="19" t="s">
        <v>873</v>
      </c>
      <c r="B88" s="11">
        <v>107</v>
      </c>
      <c r="C88" s="18">
        <v>5.3</v>
      </c>
      <c r="D88" s="8">
        <v>2.2000000000000002</v>
      </c>
      <c r="E88" s="8">
        <v>16.5</v>
      </c>
      <c r="F88" s="25"/>
      <c r="G88" s="9">
        <v>64</v>
      </c>
      <c r="H88" s="9">
        <v>61</v>
      </c>
      <c r="I88" s="10">
        <v>2.5</v>
      </c>
      <c r="J88" s="9">
        <v>482</v>
      </c>
      <c r="K88" s="18">
        <v>406</v>
      </c>
      <c r="L88" s="15">
        <v>0.2</v>
      </c>
      <c r="M88" s="8">
        <v>0.8</v>
      </c>
      <c r="N88" s="25"/>
      <c r="O88" s="25"/>
      <c r="P88" s="25"/>
      <c r="Q88" s="21">
        <v>0.18</v>
      </c>
      <c r="R88" s="21">
        <v>0.02</v>
      </c>
      <c r="S88" s="15">
        <v>3.4</v>
      </c>
      <c r="T88" s="25"/>
      <c r="U88" s="9">
        <v>100</v>
      </c>
    </row>
    <row r="89" spans="1:21" ht="19.5" customHeight="1" x14ac:dyDescent="0.2">
      <c r="A89" s="7" t="s">
        <v>874</v>
      </c>
      <c r="B89" s="11">
        <v>203</v>
      </c>
      <c r="C89" s="18">
        <v>16</v>
      </c>
      <c r="D89" s="8">
        <v>13.5</v>
      </c>
      <c r="E89" s="8">
        <v>4.4000000000000004</v>
      </c>
      <c r="F89" s="25"/>
      <c r="G89" s="9">
        <v>278</v>
      </c>
      <c r="H89" s="9">
        <v>177</v>
      </c>
      <c r="I89" s="10">
        <v>4.2</v>
      </c>
      <c r="J89" s="9">
        <v>534</v>
      </c>
      <c r="K89" s="25"/>
      <c r="L89" s="25"/>
      <c r="M89" s="25"/>
      <c r="N89" s="9">
        <v>105</v>
      </c>
      <c r="O89" s="25"/>
      <c r="P89" s="9">
        <v>3780</v>
      </c>
      <c r="Q89" s="21">
        <v>0.35</v>
      </c>
      <c r="R89" s="25"/>
      <c r="S89" s="25"/>
      <c r="T89" s="9">
        <v>0</v>
      </c>
      <c r="U89" s="9">
        <v>100</v>
      </c>
    </row>
    <row r="90" spans="1:21" ht="19.5" customHeight="1" x14ac:dyDescent="0.2">
      <c r="A90" s="7" t="s">
        <v>875</v>
      </c>
      <c r="B90" s="11">
        <v>163</v>
      </c>
      <c r="C90" s="18">
        <v>16.5</v>
      </c>
      <c r="D90" s="8">
        <v>9</v>
      </c>
      <c r="E90" s="8">
        <v>4.0999999999999996</v>
      </c>
      <c r="F90" s="25"/>
      <c r="G90" s="9">
        <v>102</v>
      </c>
      <c r="H90" s="9">
        <v>268</v>
      </c>
      <c r="I90" s="10">
        <v>7.1</v>
      </c>
      <c r="J90" s="9">
        <v>570</v>
      </c>
      <c r="K90" s="25"/>
      <c r="L90" s="25"/>
      <c r="M90" s="25"/>
      <c r="N90" s="9">
        <v>298</v>
      </c>
      <c r="O90" s="25"/>
      <c r="P90" s="9">
        <v>1960</v>
      </c>
      <c r="Q90" s="21">
        <v>0.7</v>
      </c>
      <c r="R90" s="25"/>
      <c r="S90" s="25"/>
      <c r="T90" s="9">
        <v>0</v>
      </c>
      <c r="U90" s="9">
        <v>100</v>
      </c>
    </row>
    <row r="91" spans="1:21" ht="24" customHeight="1" x14ac:dyDescent="0.2">
      <c r="A91" s="19" t="s">
        <v>876</v>
      </c>
      <c r="B91" s="11">
        <v>122</v>
      </c>
      <c r="C91" s="18">
        <v>13.8</v>
      </c>
      <c r="D91" s="8">
        <v>5.7</v>
      </c>
      <c r="E91" s="8">
        <v>3.9</v>
      </c>
      <c r="F91" s="25"/>
      <c r="G91" s="9">
        <v>154</v>
      </c>
      <c r="H91" s="9">
        <v>59</v>
      </c>
      <c r="I91" s="10">
        <v>3.4</v>
      </c>
      <c r="J91" s="9">
        <v>519</v>
      </c>
      <c r="K91" s="25"/>
      <c r="L91" s="25"/>
      <c r="M91" s="25"/>
      <c r="N91" s="9">
        <v>36</v>
      </c>
      <c r="O91" s="25"/>
      <c r="P91" s="9">
        <v>1440</v>
      </c>
      <c r="Q91" s="21">
        <v>0.38</v>
      </c>
      <c r="R91" s="25"/>
      <c r="S91" s="25"/>
      <c r="T91" s="9">
        <v>0</v>
      </c>
      <c r="U91" s="9">
        <v>100</v>
      </c>
    </row>
    <row r="92" spans="1:21" ht="19.5" customHeight="1" x14ac:dyDescent="0.2">
      <c r="A92" s="7" t="s">
        <v>877</v>
      </c>
      <c r="B92" s="11">
        <v>157</v>
      </c>
      <c r="C92" s="8">
        <v>8.1</v>
      </c>
      <c r="D92" s="8">
        <v>8.8000000000000007</v>
      </c>
      <c r="E92" s="8">
        <v>11.4</v>
      </c>
      <c r="F92" s="25"/>
      <c r="G92" s="9">
        <v>212</v>
      </c>
      <c r="H92" s="12">
        <v>69</v>
      </c>
      <c r="I92" s="13">
        <v>3.3</v>
      </c>
      <c r="J92" s="9">
        <v>604</v>
      </c>
      <c r="K92" s="25"/>
      <c r="L92" s="25"/>
      <c r="M92" s="25"/>
      <c r="N92" s="9">
        <v>32</v>
      </c>
      <c r="O92" s="25"/>
      <c r="P92" s="9">
        <v>1040</v>
      </c>
      <c r="Q92" s="15">
        <v>0.45</v>
      </c>
      <c r="R92" s="25"/>
      <c r="S92" s="25"/>
      <c r="T92" s="12">
        <v>0</v>
      </c>
      <c r="U92" s="9">
        <v>100</v>
      </c>
    </row>
    <row r="93" spans="1:21" ht="15.6" customHeight="1" x14ac:dyDescent="0.2">
      <c r="A93" s="7" t="s">
        <v>878</v>
      </c>
      <c r="B93" s="11">
        <v>174</v>
      </c>
      <c r="C93" s="8">
        <v>17</v>
      </c>
      <c r="D93" s="8">
        <v>10</v>
      </c>
      <c r="E93" s="8">
        <v>3</v>
      </c>
      <c r="F93" s="8">
        <v>0</v>
      </c>
      <c r="G93" s="9">
        <v>61</v>
      </c>
      <c r="H93" s="12">
        <v>141</v>
      </c>
      <c r="I93" s="13">
        <v>3</v>
      </c>
      <c r="J93" s="25"/>
      <c r="K93" s="25"/>
      <c r="L93" s="25"/>
      <c r="M93" s="18">
        <v>0</v>
      </c>
      <c r="N93" s="25"/>
      <c r="O93" s="9">
        <v>0</v>
      </c>
      <c r="P93" s="25"/>
      <c r="Q93" s="15">
        <v>0.1</v>
      </c>
      <c r="R93" s="25"/>
      <c r="S93" s="15">
        <v>0</v>
      </c>
      <c r="T93" s="25"/>
      <c r="U93" s="9">
        <v>100</v>
      </c>
    </row>
    <row r="94" spans="1:21" ht="15.6" customHeight="1" x14ac:dyDescent="0.2">
      <c r="A94" s="7" t="s">
        <v>879</v>
      </c>
      <c r="B94" s="11">
        <v>141</v>
      </c>
      <c r="C94" s="8">
        <v>23</v>
      </c>
      <c r="D94" s="8">
        <v>1.5</v>
      </c>
      <c r="E94" s="8">
        <v>7.6</v>
      </c>
      <c r="F94" s="8">
        <v>0</v>
      </c>
      <c r="G94" s="9">
        <v>69</v>
      </c>
      <c r="H94" s="12">
        <v>141</v>
      </c>
      <c r="I94" s="13">
        <v>6</v>
      </c>
      <c r="J94" s="25"/>
      <c r="K94" s="25"/>
      <c r="L94" s="25"/>
      <c r="M94" s="18">
        <v>0</v>
      </c>
      <c r="N94" s="25"/>
      <c r="O94" s="9">
        <v>0</v>
      </c>
      <c r="P94" s="25"/>
      <c r="Q94" s="15">
        <v>0.1</v>
      </c>
      <c r="R94" s="25"/>
      <c r="S94" s="15">
        <v>0</v>
      </c>
      <c r="T94" s="25"/>
      <c r="U94" s="9">
        <v>100</v>
      </c>
    </row>
    <row r="95" spans="1:21" ht="24" customHeight="1" x14ac:dyDescent="0.2">
      <c r="A95" s="19" t="s">
        <v>880</v>
      </c>
      <c r="B95" s="11">
        <v>159</v>
      </c>
      <c r="C95" s="8">
        <v>5</v>
      </c>
      <c r="D95" s="8">
        <v>10.9</v>
      </c>
      <c r="E95" s="8">
        <v>10.1</v>
      </c>
      <c r="F95" s="25"/>
      <c r="G95" s="9">
        <v>57</v>
      </c>
      <c r="H95" s="12">
        <v>107</v>
      </c>
      <c r="I95" s="13">
        <v>1.5</v>
      </c>
      <c r="J95" s="9">
        <v>400</v>
      </c>
      <c r="K95" s="8">
        <v>2368</v>
      </c>
      <c r="L95" s="15">
        <v>0.1</v>
      </c>
      <c r="M95" s="18">
        <v>1</v>
      </c>
      <c r="N95" s="9">
        <v>14</v>
      </c>
      <c r="O95" s="25"/>
      <c r="P95" s="25"/>
      <c r="Q95" s="15">
        <v>0.25</v>
      </c>
      <c r="R95" s="15">
        <v>0.16</v>
      </c>
      <c r="S95" s="25"/>
      <c r="T95" s="25"/>
      <c r="U95" s="9">
        <v>100</v>
      </c>
    </row>
    <row r="96" spans="1:21" ht="24" customHeight="1" x14ac:dyDescent="0.2">
      <c r="A96" s="19" t="s">
        <v>881</v>
      </c>
      <c r="B96" s="11">
        <v>478</v>
      </c>
      <c r="C96" s="8">
        <v>38.299999999999997</v>
      </c>
      <c r="D96" s="8">
        <v>33.9</v>
      </c>
      <c r="E96" s="8">
        <v>5.0999999999999996</v>
      </c>
      <c r="F96" s="25"/>
      <c r="G96" s="9">
        <v>30</v>
      </c>
      <c r="H96" s="12">
        <v>390</v>
      </c>
      <c r="I96" s="58">
        <v>11.8</v>
      </c>
      <c r="J96" s="9">
        <v>220</v>
      </c>
      <c r="K96" s="8">
        <v>320</v>
      </c>
      <c r="L96" s="15">
        <v>0.6</v>
      </c>
      <c r="M96" s="18">
        <v>3.9</v>
      </c>
      <c r="N96" s="9">
        <v>33</v>
      </c>
      <c r="O96" s="25"/>
      <c r="P96" s="25"/>
      <c r="Q96" s="25"/>
      <c r="R96" s="25"/>
      <c r="S96" s="15">
        <v>0.2</v>
      </c>
      <c r="T96" s="25"/>
      <c r="U96" s="9">
        <v>100</v>
      </c>
    </row>
    <row r="97" spans="1:21" ht="15.6" customHeight="1" x14ac:dyDescent="0.2">
      <c r="A97" s="7" t="s">
        <v>882</v>
      </c>
      <c r="B97" s="11">
        <v>196</v>
      </c>
      <c r="C97" s="8">
        <v>14.5</v>
      </c>
      <c r="D97" s="8">
        <v>8.3000000000000007</v>
      </c>
      <c r="E97" s="8">
        <v>15.9</v>
      </c>
      <c r="F97" s="25"/>
      <c r="G97" s="9">
        <v>69</v>
      </c>
      <c r="H97" s="12">
        <v>157</v>
      </c>
      <c r="I97" s="13">
        <v>1</v>
      </c>
      <c r="J97" s="9">
        <v>386</v>
      </c>
      <c r="K97" s="8">
        <v>470</v>
      </c>
      <c r="L97" s="15">
        <v>0.3</v>
      </c>
      <c r="M97" s="18">
        <v>2</v>
      </c>
      <c r="N97" s="25"/>
      <c r="O97" s="25"/>
      <c r="P97" s="25"/>
      <c r="Q97" s="15">
        <v>0.2</v>
      </c>
      <c r="R97" s="15">
        <v>0.24</v>
      </c>
      <c r="S97" s="15">
        <v>1.5</v>
      </c>
      <c r="T97" s="25"/>
      <c r="U97" s="9">
        <v>100</v>
      </c>
    </row>
    <row r="98" spans="1:21" ht="24" customHeight="1" x14ac:dyDescent="0.2">
      <c r="A98" s="19" t="s">
        <v>883</v>
      </c>
      <c r="B98" s="11">
        <v>117</v>
      </c>
      <c r="C98" s="8">
        <v>13.7</v>
      </c>
      <c r="D98" s="8">
        <v>5</v>
      </c>
      <c r="E98" s="8">
        <v>4.3</v>
      </c>
      <c r="F98" s="25"/>
      <c r="G98" s="9">
        <v>964</v>
      </c>
      <c r="H98" s="12">
        <v>804</v>
      </c>
      <c r="I98" s="13">
        <v>2</v>
      </c>
      <c r="J98" s="25"/>
      <c r="K98" s="8">
        <v>727</v>
      </c>
      <c r="L98" s="15">
        <v>0.3</v>
      </c>
      <c r="M98" s="18">
        <v>1.5</v>
      </c>
      <c r="N98" s="39">
        <v>4095</v>
      </c>
      <c r="O98" s="25"/>
      <c r="P98" s="25"/>
      <c r="Q98" s="15">
        <v>0.77</v>
      </c>
      <c r="R98" s="15">
        <v>0.04</v>
      </c>
      <c r="S98" s="15">
        <v>1.7</v>
      </c>
      <c r="T98" s="25"/>
      <c r="U98" s="9">
        <v>100</v>
      </c>
    </row>
    <row r="99" spans="1:21" ht="24" customHeight="1" x14ac:dyDescent="0.2">
      <c r="A99" s="19" t="s">
        <v>884</v>
      </c>
      <c r="B99" s="11">
        <v>460</v>
      </c>
      <c r="C99" s="8">
        <v>28.5</v>
      </c>
      <c r="D99" s="8">
        <v>35.200000000000003</v>
      </c>
      <c r="E99" s="8">
        <v>7.2</v>
      </c>
      <c r="F99" s="25"/>
      <c r="G99" s="9">
        <v>188</v>
      </c>
      <c r="H99" s="12">
        <v>357</v>
      </c>
      <c r="I99" s="13">
        <v>5.5</v>
      </c>
      <c r="J99" s="9">
        <v>2002</v>
      </c>
      <c r="K99" s="8">
        <v>532</v>
      </c>
      <c r="L99" s="15">
        <v>0.4</v>
      </c>
      <c r="M99" s="18">
        <v>2.5</v>
      </c>
      <c r="N99" s="11">
        <v>954</v>
      </c>
      <c r="O99" s="25"/>
      <c r="P99" s="25"/>
      <c r="Q99" s="15">
        <v>0.27</v>
      </c>
      <c r="R99" s="15">
        <v>0.19</v>
      </c>
      <c r="S99" s="25"/>
      <c r="T99" s="25"/>
      <c r="U99" s="9">
        <v>100</v>
      </c>
    </row>
    <row r="100" spans="1:21" ht="24" customHeight="1" x14ac:dyDescent="0.2">
      <c r="A100" s="19" t="s">
        <v>885</v>
      </c>
      <c r="B100" s="11">
        <v>219</v>
      </c>
      <c r="C100" s="8">
        <v>19.7</v>
      </c>
      <c r="D100" s="8">
        <v>13.6</v>
      </c>
      <c r="E100" s="8">
        <v>4.4000000000000004</v>
      </c>
      <c r="F100" s="25"/>
      <c r="G100" s="9">
        <v>33</v>
      </c>
      <c r="H100" s="12">
        <v>160</v>
      </c>
      <c r="I100" s="13">
        <v>1.6</v>
      </c>
      <c r="J100" s="9">
        <v>577</v>
      </c>
      <c r="K100" s="25"/>
      <c r="L100" s="25"/>
      <c r="M100" s="25"/>
      <c r="N100" s="11">
        <v>137</v>
      </c>
      <c r="O100" s="25"/>
      <c r="P100" s="9">
        <v>1940</v>
      </c>
      <c r="Q100" s="15">
        <v>0.42</v>
      </c>
      <c r="R100" s="25"/>
      <c r="S100" s="25"/>
      <c r="T100" s="12">
        <v>0</v>
      </c>
      <c r="U100" s="9">
        <v>100</v>
      </c>
    </row>
    <row r="101" spans="1:21" ht="15.6" customHeight="1" x14ac:dyDescent="0.2">
      <c r="A101" s="7" t="s">
        <v>886</v>
      </c>
      <c r="B101" s="11">
        <v>60</v>
      </c>
      <c r="C101" s="8">
        <v>5.4</v>
      </c>
      <c r="D101" s="8">
        <v>2.5</v>
      </c>
      <c r="E101" s="8">
        <v>4</v>
      </c>
      <c r="F101" s="25"/>
      <c r="G101" s="9">
        <v>272</v>
      </c>
      <c r="H101" s="12">
        <v>153</v>
      </c>
      <c r="I101" s="13">
        <v>3.3</v>
      </c>
      <c r="J101" s="25"/>
      <c r="K101" s="25"/>
      <c r="L101" s="25"/>
      <c r="M101" s="25"/>
      <c r="N101" s="9">
        <v>10</v>
      </c>
      <c r="O101" s="25"/>
      <c r="P101" s="9">
        <v>1235</v>
      </c>
      <c r="Q101" s="15">
        <v>0.09</v>
      </c>
      <c r="R101" s="25"/>
      <c r="S101" s="25"/>
      <c r="T101" s="12">
        <v>0</v>
      </c>
      <c r="U101" s="9">
        <v>100</v>
      </c>
    </row>
    <row r="102" spans="1:21" ht="24" customHeight="1" x14ac:dyDescent="0.2">
      <c r="A102" s="19" t="s">
        <v>887</v>
      </c>
      <c r="B102" s="11">
        <v>193</v>
      </c>
      <c r="C102" s="8">
        <v>22.6</v>
      </c>
      <c r="D102" s="8">
        <v>7.9</v>
      </c>
      <c r="E102" s="8">
        <v>7.8</v>
      </c>
      <c r="F102" s="8">
        <v>0</v>
      </c>
      <c r="G102" s="9">
        <v>474</v>
      </c>
      <c r="H102" s="12">
        <v>211</v>
      </c>
      <c r="I102" s="58">
        <v>14.9</v>
      </c>
      <c r="J102" s="25"/>
      <c r="K102" s="25"/>
      <c r="L102" s="25"/>
      <c r="M102" s="25"/>
      <c r="N102" s="9">
        <v>21</v>
      </c>
      <c r="O102" s="25"/>
      <c r="P102" s="9">
        <v>534</v>
      </c>
      <c r="Q102" s="15">
        <v>0.12</v>
      </c>
      <c r="R102" s="25"/>
      <c r="S102" s="15">
        <v>0</v>
      </c>
      <c r="T102" s="25"/>
      <c r="U102" s="9">
        <v>100</v>
      </c>
    </row>
    <row r="103" spans="1:21" ht="15.6" customHeight="1" x14ac:dyDescent="0.2">
      <c r="A103" s="7" t="s">
        <v>888</v>
      </c>
      <c r="B103" s="11">
        <v>198</v>
      </c>
      <c r="C103" s="8">
        <v>24.6</v>
      </c>
      <c r="D103" s="8">
        <v>10.7</v>
      </c>
      <c r="E103" s="8">
        <v>0.9</v>
      </c>
      <c r="F103" s="25"/>
      <c r="G103" s="9">
        <v>1071</v>
      </c>
      <c r="H103" s="12">
        <v>876</v>
      </c>
      <c r="I103" s="13">
        <v>4</v>
      </c>
      <c r="J103" s="9">
        <v>1604</v>
      </c>
      <c r="K103" s="8">
        <v>226</v>
      </c>
      <c r="L103" s="15">
        <v>0.1</v>
      </c>
      <c r="M103" s="18">
        <v>2.8</v>
      </c>
      <c r="N103" s="11">
        <v>256</v>
      </c>
      <c r="O103" s="25"/>
      <c r="P103" s="25"/>
      <c r="Q103" s="15">
        <v>0.35</v>
      </c>
      <c r="R103" s="15">
        <v>0.2</v>
      </c>
      <c r="S103" s="25"/>
      <c r="T103" s="25"/>
      <c r="U103" s="9">
        <v>100</v>
      </c>
    </row>
    <row r="104" spans="1:21" ht="15.6" customHeight="1" x14ac:dyDescent="0.2">
      <c r="A104" s="7" t="s">
        <v>889</v>
      </c>
      <c r="B104" s="11">
        <v>179</v>
      </c>
      <c r="C104" s="8">
        <v>22.5</v>
      </c>
      <c r="D104" s="8">
        <v>3.5</v>
      </c>
      <c r="E104" s="8">
        <v>13.3</v>
      </c>
      <c r="F104" s="8">
        <v>0</v>
      </c>
      <c r="G104" s="9">
        <v>187</v>
      </c>
      <c r="H104" s="12">
        <v>238</v>
      </c>
      <c r="I104" s="54">
        <v>14.4</v>
      </c>
      <c r="J104" s="25"/>
      <c r="K104" s="25"/>
      <c r="L104" s="25"/>
      <c r="M104" s="18">
        <v>0</v>
      </c>
      <c r="N104" s="25"/>
      <c r="O104" s="9">
        <v>0</v>
      </c>
      <c r="P104" s="25"/>
      <c r="Q104" s="15">
        <v>0.1</v>
      </c>
      <c r="R104" s="25"/>
      <c r="S104" s="15">
        <v>0</v>
      </c>
      <c r="T104" s="25"/>
      <c r="U104" s="9">
        <v>100</v>
      </c>
    </row>
    <row r="105" spans="1:21" ht="15.6" customHeight="1" x14ac:dyDescent="0.2">
      <c r="A105" s="7" t="s">
        <v>890</v>
      </c>
      <c r="B105" s="11">
        <v>274</v>
      </c>
      <c r="C105" s="8">
        <v>12.9</v>
      </c>
      <c r="D105" s="8">
        <v>18.600000000000001</v>
      </c>
      <c r="E105" s="8">
        <v>13.6</v>
      </c>
      <c r="F105" s="25"/>
      <c r="G105" s="9">
        <v>63</v>
      </c>
      <c r="H105" s="12">
        <v>190</v>
      </c>
      <c r="I105" s="13">
        <v>2.7</v>
      </c>
      <c r="J105" s="9">
        <v>609</v>
      </c>
      <c r="K105" s="25"/>
      <c r="L105" s="25"/>
      <c r="M105" s="25"/>
      <c r="N105" s="11">
        <v>133</v>
      </c>
      <c r="O105" s="9">
        <v>0</v>
      </c>
      <c r="P105" s="25"/>
      <c r="Q105" s="15">
        <v>0.06</v>
      </c>
      <c r="R105" s="25"/>
      <c r="S105" s="15">
        <v>0</v>
      </c>
      <c r="T105" s="25"/>
      <c r="U105" s="9">
        <v>100</v>
      </c>
    </row>
    <row r="106" spans="1:21" ht="24" customHeight="1" x14ac:dyDescent="0.2">
      <c r="A106" s="19" t="s">
        <v>891</v>
      </c>
      <c r="B106" s="11">
        <v>174</v>
      </c>
      <c r="C106" s="8">
        <v>13.1</v>
      </c>
      <c r="D106" s="8">
        <v>12.2</v>
      </c>
      <c r="E106" s="8">
        <v>2.2000000000000002</v>
      </c>
      <c r="F106" s="8">
        <v>0</v>
      </c>
      <c r="G106" s="9">
        <v>72</v>
      </c>
      <c r="H106" s="12">
        <v>186</v>
      </c>
      <c r="I106" s="13">
        <v>9.5</v>
      </c>
      <c r="J106" s="25"/>
      <c r="K106" s="8">
        <v>507</v>
      </c>
      <c r="L106" s="15">
        <v>0.8</v>
      </c>
      <c r="M106" s="18">
        <v>2.4</v>
      </c>
      <c r="N106" s="39">
        <v>1302</v>
      </c>
      <c r="O106" s="25"/>
      <c r="P106" s="25"/>
      <c r="Q106" s="25"/>
      <c r="R106" s="25"/>
      <c r="S106" s="25"/>
      <c r="T106" s="25"/>
      <c r="U106" s="9">
        <v>100</v>
      </c>
    </row>
    <row r="107" spans="1:21" ht="15.6" customHeight="1" x14ac:dyDescent="0.2">
      <c r="A107" s="7" t="s">
        <v>892</v>
      </c>
      <c r="B107" s="11">
        <v>474</v>
      </c>
      <c r="C107" s="8">
        <v>11.2</v>
      </c>
      <c r="D107" s="8">
        <v>42.5</v>
      </c>
      <c r="E107" s="8">
        <v>11.7</v>
      </c>
      <c r="F107" s="25"/>
      <c r="G107" s="9">
        <v>26</v>
      </c>
      <c r="H107" s="12">
        <v>62</v>
      </c>
      <c r="I107" s="13">
        <v>1.3</v>
      </c>
      <c r="J107" s="9">
        <v>677</v>
      </c>
      <c r="K107" s="8">
        <v>176</v>
      </c>
      <c r="L107" s="15">
        <v>2.4</v>
      </c>
      <c r="M107" s="18">
        <v>3.2</v>
      </c>
      <c r="N107" s="11">
        <v>141</v>
      </c>
      <c r="O107" s="9">
        <v>9</v>
      </c>
      <c r="P107" s="25"/>
      <c r="Q107" s="15">
        <v>0.46</v>
      </c>
      <c r="R107" s="15">
        <v>0.26</v>
      </c>
      <c r="S107" s="25"/>
      <c r="T107" s="25"/>
      <c r="U107" s="9">
        <v>100</v>
      </c>
    </row>
    <row r="108" spans="1:21" ht="19.5" customHeight="1" x14ac:dyDescent="0.2">
      <c r="A108" s="7" t="s">
        <v>893</v>
      </c>
      <c r="B108" s="11">
        <v>71</v>
      </c>
      <c r="C108" s="8">
        <v>7.5</v>
      </c>
      <c r="D108" s="8">
        <v>3.6</v>
      </c>
      <c r="E108" s="8">
        <v>2.2000000000000002</v>
      </c>
      <c r="F108" s="25"/>
      <c r="G108" s="9">
        <v>286</v>
      </c>
      <c r="H108" s="12">
        <v>38</v>
      </c>
      <c r="I108" s="13">
        <v>3.2</v>
      </c>
      <c r="J108" s="9">
        <v>490</v>
      </c>
      <c r="K108" s="25"/>
      <c r="L108" s="25"/>
      <c r="M108" s="25"/>
      <c r="N108" s="11">
        <v>119</v>
      </c>
      <c r="O108" s="25"/>
      <c r="P108" s="9">
        <v>2900</v>
      </c>
      <c r="Q108" s="15">
        <v>0.14000000000000001</v>
      </c>
      <c r="R108" s="25"/>
      <c r="S108" s="25"/>
      <c r="T108" s="12">
        <v>0</v>
      </c>
      <c r="U108" s="9">
        <v>100</v>
      </c>
    </row>
    <row r="109" spans="1:21" ht="24" customHeight="1" x14ac:dyDescent="0.2">
      <c r="A109" s="19" t="s">
        <v>894</v>
      </c>
      <c r="B109" s="11">
        <v>49</v>
      </c>
      <c r="C109" s="8">
        <v>5.8</v>
      </c>
      <c r="D109" s="8">
        <v>0.5</v>
      </c>
      <c r="E109" s="8">
        <v>5.3</v>
      </c>
      <c r="F109" s="25"/>
      <c r="G109" s="9">
        <v>158</v>
      </c>
      <c r="H109" s="12">
        <v>48</v>
      </c>
      <c r="I109" s="13">
        <v>2.2000000000000002</v>
      </c>
      <c r="J109" s="9">
        <v>391</v>
      </c>
      <c r="K109" s="25"/>
      <c r="L109" s="25"/>
      <c r="M109" s="25"/>
      <c r="N109" s="11">
        <v>101</v>
      </c>
      <c r="O109" s="25"/>
      <c r="P109" s="9">
        <v>3320</v>
      </c>
      <c r="Q109" s="15">
        <v>0.37</v>
      </c>
      <c r="R109" s="25"/>
      <c r="S109" s="25"/>
      <c r="T109" s="12">
        <v>0</v>
      </c>
      <c r="U109" s="9">
        <v>100</v>
      </c>
    </row>
    <row r="110" spans="1:21" ht="24" customHeight="1" x14ac:dyDescent="0.2">
      <c r="A110" s="19" t="s">
        <v>895</v>
      </c>
      <c r="B110" s="11">
        <v>68</v>
      </c>
      <c r="C110" s="8">
        <v>9</v>
      </c>
      <c r="D110" s="8">
        <v>1.9</v>
      </c>
      <c r="E110" s="8">
        <v>3.7</v>
      </c>
      <c r="F110" s="25"/>
      <c r="G110" s="9">
        <v>302</v>
      </c>
      <c r="H110" s="12">
        <v>15</v>
      </c>
      <c r="I110" s="13">
        <v>2.2000000000000002</v>
      </c>
      <c r="J110" s="9">
        <v>435</v>
      </c>
      <c r="K110" s="25"/>
      <c r="L110" s="25"/>
      <c r="M110" s="25"/>
      <c r="N110" s="9">
        <v>48</v>
      </c>
      <c r="O110" s="25"/>
      <c r="P110" s="9">
        <v>150</v>
      </c>
      <c r="Q110" s="15">
        <v>0.46</v>
      </c>
      <c r="R110" s="25"/>
      <c r="S110" s="25"/>
      <c r="T110" s="12">
        <v>0</v>
      </c>
      <c r="U110" s="9">
        <v>100</v>
      </c>
    </row>
    <row r="111" spans="1:21" ht="24" customHeight="1" x14ac:dyDescent="0.2">
      <c r="A111" s="19" t="s">
        <v>896</v>
      </c>
      <c r="B111" s="11">
        <v>34</v>
      </c>
      <c r="C111" s="8">
        <v>5.5</v>
      </c>
      <c r="D111" s="8">
        <v>0.8</v>
      </c>
      <c r="E111" s="8">
        <v>1.1000000000000001</v>
      </c>
      <c r="F111" s="25"/>
      <c r="G111" s="9">
        <v>145</v>
      </c>
      <c r="H111" s="12">
        <v>37</v>
      </c>
      <c r="I111" s="13">
        <v>1.6</v>
      </c>
      <c r="J111" s="9">
        <v>348</v>
      </c>
      <c r="K111" s="25"/>
      <c r="L111" s="25"/>
      <c r="M111" s="25"/>
      <c r="N111" s="9">
        <v>48</v>
      </c>
      <c r="O111" s="25"/>
      <c r="P111" s="9">
        <v>80</v>
      </c>
      <c r="Q111" s="15">
        <v>0.56999999999999995</v>
      </c>
      <c r="R111" s="25"/>
      <c r="S111" s="25"/>
      <c r="T111" s="12">
        <v>0</v>
      </c>
      <c r="U111" s="9">
        <v>100</v>
      </c>
    </row>
    <row r="112" spans="1:21" ht="24" customHeight="1" x14ac:dyDescent="0.2">
      <c r="A112" s="7" t="s">
        <v>897</v>
      </c>
      <c r="B112" s="11">
        <v>71</v>
      </c>
      <c r="C112" s="8">
        <v>7.4</v>
      </c>
      <c r="D112" s="8">
        <v>2.6</v>
      </c>
      <c r="E112" s="8">
        <v>4.5</v>
      </c>
      <c r="F112" s="25"/>
      <c r="G112" s="9">
        <v>17</v>
      </c>
      <c r="H112" s="12">
        <v>60</v>
      </c>
      <c r="I112" s="13">
        <v>4.5999999999999996</v>
      </c>
      <c r="J112" s="9">
        <v>184</v>
      </c>
      <c r="K112" s="8">
        <v>25</v>
      </c>
      <c r="L112" s="15">
        <v>0.3</v>
      </c>
      <c r="M112" s="18">
        <v>1.3</v>
      </c>
      <c r="N112" s="25"/>
      <c r="O112" s="25"/>
      <c r="P112" s="25"/>
      <c r="Q112" s="15">
        <v>0.12</v>
      </c>
      <c r="R112" s="15">
        <v>0.02</v>
      </c>
      <c r="S112" s="32" t="s">
        <v>898</v>
      </c>
      <c r="T112" s="12">
        <v>0</v>
      </c>
      <c r="U112" s="9">
        <v>100</v>
      </c>
    </row>
    <row r="113" spans="1:21" ht="15.6" customHeight="1" x14ac:dyDescent="0.2">
      <c r="A113" s="7" t="s">
        <v>899</v>
      </c>
      <c r="B113" s="11">
        <v>89</v>
      </c>
      <c r="C113" s="8">
        <v>7.2</v>
      </c>
      <c r="D113" s="8">
        <v>5</v>
      </c>
      <c r="E113" s="8">
        <v>3.9</v>
      </c>
      <c r="F113" s="25"/>
      <c r="G113" s="9">
        <v>10</v>
      </c>
      <c r="H113" s="12">
        <v>174</v>
      </c>
      <c r="I113" s="13">
        <v>9</v>
      </c>
      <c r="J113" s="9">
        <v>274</v>
      </c>
      <c r="K113" s="8">
        <v>50</v>
      </c>
      <c r="L113" s="15">
        <v>0.2</v>
      </c>
      <c r="M113" s="18">
        <v>1.1000000000000001</v>
      </c>
      <c r="N113" s="25"/>
      <c r="O113" s="25"/>
      <c r="P113" s="25"/>
      <c r="Q113" s="15">
        <v>0.09</v>
      </c>
      <c r="R113" s="15">
        <v>0.12</v>
      </c>
      <c r="S113" s="15">
        <v>2</v>
      </c>
      <c r="T113" s="12">
        <v>0</v>
      </c>
      <c r="U113" s="9">
        <v>100</v>
      </c>
    </row>
    <row r="114" spans="1:21" ht="24" customHeight="1" x14ac:dyDescent="0.2">
      <c r="A114" s="19" t="s">
        <v>900</v>
      </c>
      <c r="B114" s="11">
        <v>42</v>
      </c>
      <c r="C114" s="18">
        <v>3.9</v>
      </c>
      <c r="D114" s="8">
        <v>1.7</v>
      </c>
      <c r="E114" s="8">
        <v>2.8</v>
      </c>
      <c r="F114" s="10">
        <v>0.4</v>
      </c>
      <c r="G114" s="9">
        <v>74</v>
      </c>
      <c r="H114" s="9">
        <v>75</v>
      </c>
      <c r="I114" s="10">
        <v>1.8</v>
      </c>
      <c r="J114" s="25"/>
      <c r="K114" s="25"/>
      <c r="L114" s="25"/>
      <c r="M114" s="25"/>
      <c r="N114" s="9">
        <v>6</v>
      </c>
      <c r="O114" s="11">
        <v>20</v>
      </c>
      <c r="P114" s="9">
        <v>0</v>
      </c>
      <c r="Q114" s="25"/>
      <c r="R114" s="25"/>
      <c r="S114" s="15">
        <v>0</v>
      </c>
      <c r="T114" s="9">
        <v>0</v>
      </c>
      <c r="U114" s="9">
        <v>100</v>
      </c>
    </row>
    <row r="115" spans="1:21" ht="15.6" customHeight="1" x14ac:dyDescent="0.2">
      <c r="A115" s="7" t="s">
        <v>901</v>
      </c>
      <c r="B115" s="11">
        <v>110</v>
      </c>
      <c r="C115" s="18">
        <v>2.9</v>
      </c>
      <c r="D115" s="8">
        <v>9.5</v>
      </c>
      <c r="E115" s="8">
        <v>3.2</v>
      </c>
      <c r="F115" s="25"/>
      <c r="G115" s="9">
        <v>28</v>
      </c>
      <c r="H115" s="9">
        <v>28</v>
      </c>
      <c r="I115" s="10">
        <v>0.3</v>
      </c>
      <c r="J115" s="9">
        <v>36</v>
      </c>
      <c r="K115" s="14">
        <v>6</v>
      </c>
      <c r="L115" s="15">
        <v>0</v>
      </c>
      <c r="M115" s="8">
        <v>0.2</v>
      </c>
      <c r="N115" s="9">
        <v>12</v>
      </c>
      <c r="O115" s="25"/>
      <c r="P115" s="9">
        <v>770</v>
      </c>
      <c r="Q115" s="21">
        <v>0.05</v>
      </c>
      <c r="R115" s="25"/>
      <c r="S115" s="25"/>
      <c r="T115" s="9">
        <v>0</v>
      </c>
      <c r="U115" s="9">
        <v>100</v>
      </c>
    </row>
    <row r="116" spans="1:21" ht="15.6" customHeight="1" x14ac:dyDescent="0.2">
      <c r="A116" s="7" t="s">
        <v>902</v>
      </c>
      <c r="B116" s="11">
        <v>135</v>
      </c>
      <c r="C116" s="18">
        <v>2.5</v>
      </c>
      <c r="D116" s="8">
        <v>8.8000000000000007</v>
      </c>
      <c r="E116" s="8">
        <v>11.5</v>
      </c>
      <c r="F116" s="10">
        <v>0.5</v>
      </c>
      <c r="G116" s="9">
        <v>222</v>
      </c>
      <c r="H116" s="9">
        <v>72</v>
      </c>
      <c r="I116" s="10">
        <v>1.9</v>
      </c>
      <c r="J116" s="25"/>
      <c r="K116" s="25"/>
      <c r="L116" s="25"/>
      <c r="M116" s="25"/>
      <c r="N116" s="9">
        <v>6</v>
      </c>
      <c r="O116" s="25"/>
      <c r="P116" s="9">
        <v>336</v>
      </c>
      <c r="Q116" s="21">
        <v>0.04</v>
      </c>
      <c r="R116" s="25"/>
      <c r="S116" s="15">
        <v>0</v>
      </c>
      <c r="T116" s="9">
        <v>0</v>
      </c>
      <c r="U116" s="9">
        <v>100</v>
      </c>
    </row>
    <row r="117" spans="1:21" ht="19.5" customHeight="1" x14ac:dyDescent="0.2">
      <c r="A117" s="7" t="s">
        <v>903</v>
      </c>
      <c r="B117" s="11">
        <v>92</v>
      </c>
      <c r="C117" s="18">
        <v>11.8</v>
      </c>
      <c r="D117" s="8">
        <v>4.3</v>
      </c>
      <c r="E117" s="8">
        <v>1.4</v>
      </c>
      <c r="F117" s="25"/>
      <c r="G117" s="9">
        <v>218</v>
      </c>
      <c r="H117" s="9">
        <v>48</v>
      </c>
      <c r="I117" s="10">
        <v>1.9</v>
      </c>
      <c r="J117" s="9">
        <v>363</v>
      </c>
      <c r="K117" s="25"/>
      <c r="L117" s="25"/>
      <c r="M117" s="25"/>
      <c r="N117" s="9">
        <v>85</v>
      </c>
      <c r="O117" s="25"/>
      <c r="P117" s="9">
        <v>440</v>
      </c>
      <c r="Q117" s="21">
        <v>0.36</v>
      </c>
      <c r="R117" s="25"/>
      <c r="S117" s="25"/>
      <c r="T117" s="9">
        <v>0</v>
      </c>
      <c r="U117" s="9">
        <v>100</v>
      </c>
    </row>
    <row r="118" spans="1:21" ht="15.6" customHeight="1" x14ac:dyDescent="0.2">
      <c r="A118" s="7" t="s">
        <v>904</v>
      </c>
      <c r="B118" s="11">
        <v>38</v>
      </c>
      <c r="C118" s="18">
        <v>2.6</v>
      </c>
      <c r="D118" s="8">
        <v>2.2999999999999998</v>
      </c>
      <c r="E118" s="8">
        <v>1.8</v>
      </c>
      <c r="F118" s="10">
        <v>0.2</v>
      </c>
      <c r="G118" s="9">
        <v>237</v>
      </c>
      <c r="H118" s="9">
        <v>67</v>
      </c>
      <c r="I118" s="10">
        <v>1.7</v>
      </c>
      <c r="J118" s="25"/>
      <c r="K118" s="25"/>
      <c r="L118" s="25"/>
      <c r="M118" s="25"/>
      <c r="N118" s="9">
        <v>23</v>
      </c>
      <c r="O118" s="25"/>
      <c r="P118" s="9">
        <v>128</v>
      </c>
      <c r="Q118" s="21">
        <v>0.06</v>
      </c>
      <c r="R118" s="25"/>
      <c r="S118" s="15">
        <v>0.5</v>
      </c>
      <c r="T118" s="9">
        <v>0</v>
      </c>
      <c r="U118" s="9">
        <v>100</v>
      </c>
    </row>
    <row r="119" spans="1:21" ht="24" customHeight="1" x14ac:dyDescent="0.2">
      <c r="A119" s="19" t="s">
        <v>905</v>
      </c>
      <c r="B119" s="11">
        <v>60</v>
      </c>
      <c r="C119" s="18">
        <v>3.5</v>
      </c>
      <c r="D119" s="8">
        <v>4.5</v>
      </c>
      <c r="E119" s="8">
        <v>1.3</v>
      </c>
      <c r="F119" s="10">
        <v>0</v>
      </c>
      <c r="G119" s="9">
        <v>361</v>
      </c>
      <c r="H119" s="9">
        <v>126</v>
      </c>
      <c r="I119" s="10">
        <v>3.8</v>
      </c>
      <c r="J119" s="25"/>
      <c r="K119" s="25"/>
      <c r="L119" s="25"/>
      <c r="M119" s="25"/>
      <c r="N119" s="9">
        <v>26</v>
      </c>
      <c r="O119" s="25"/>
      <c r="P119" s="9">
        <v>121</v>
      </c>
      <c r="Q119" s="21">
        <v>0.06</v>
      </c>
      <c r="R119" s="25"/>
      <c r="S119" s="15">
        <v>0</v>
      </c>
      <c r="T119" s="9">
        <v>0</v>
      </c>
      <c r="U119" s="9">
        <v>100</v>
      </c>
    </row>
    <row r="120" spans="1:21" ht="15.6" customHeight="1" x14ac:dyDescent="0.2">
      <c r="A120" s="7" t="s">
        <v>906</v>
      </c>
      <c r="B120" s="11">
        <v>127</v>
      </c>
      <c r="C120" s="18">
        <v>5.9</v>
      </c>
      <c r="D120" s="8">
        <v>6.6</v>
      </c>
      <c r="E120" s="8">
        <v>11</v>
      </c>
      <c r="F120" s="10">
        <v>0.7</v>
      </c>
      <c r="G120" s="9">
        <v>298</v>
      </c>
      <c r="H120" s="9">
        <v>94</v>
      </c>
      <c r="I120" s="10">
        <v>1.5</v>
      </c>
      <c r="J120" s="25"/>
      <c r="K120" s="25"/>
      <c r="L120" s="25"/>
      <c r="M120" s="25"/>
      <c r="N120" s="9">
        <v>12</v>
      </c>
      <c r="O120" s="25"/>
      <c r="P120" s="9">
        <v>204</v>
      </c>
      <c r="Q120" s="21">
        <v>0.22</v>
      </c>
      <c r="R120" s="25"/>
      <c r="S120" s="15">
        <v>0</v>
      </c>
      <c r="T120" s="9">
        <v>0</v>
      </c>
      <c r="U120" s="9">
        <v>100</v>
      </c>
    </row>
    <row r="121" spans="1:21" ht="24" customHeight="1" x14ac:dyDescent="0.2">
      <c r="A121" s="19" t="s">
        <v>907</v>
      </c>
      <c r="B121" s="11">
        <v>94</v>
      </c>
      <c r="C121" s="18">
        <v>3</v>
      </c>
      <c r="D121" s="8">
        <v>6.8</v>
      </c>
      <c r="E121" s="8">
        <v>5.0999999999999996</v>
      </c>
      <c r="F121" s="10">
        <v>0.3</v>
      </c>
      <c r="G121" s="9">
        <v>322</v>
      </c>
      <c r="H121" s="9">
        <v>79</v>
      </c>
      <c r="I121" s="10">
        <v>2</v>
      </c>
      <c r="J121" s="25"/>
      <c r="K121" s="25"/>
      <c r="L121" s="25"/>
      <c r="M121" s="25"/>
      <c r="N121" s="9">
        <v>14</v>
      </c>
      <c r="O121" s="25"/>
      <c r="P121" s="9">
        <v>119</v>
      </c>
      <c r="Q121" s="21">
        <v>0.28999999999999998</v>
      </c>
      <c r="R121" s="25"/>
      <c r="S121" s="15">
        <v>0</v>
      </c>
      <c r="T121" s="9">
        <v>0</v>
      </c>
      <c r="U121" s="9">
        <v>100</v>
      </c>
    </row>
    <row r="122" spans="1:21" ht="24" customHeight="1" x14ac:dyDescent="0.2">
      <c r="A122" s="19" t="s">
        <v>908</v>
      </c>
      <c r="B122" s="11">
        <v>75</v>
      </c>
      <c r="C122" s="18">
        <v>3.6</v>
      </c>
      <c r="D122" s="8">
        <v>5.2</v>
      </c>
      <c r="E122" s="8">
        <v>3.5</v>
      </c>
      <c r="F122" s="10">
        <v>0</v>
      </c>
      <c r="G122" s="9">
        <v>170</v>
      </c>
      <c r="H122" s="9">
        <v>80</v>
      </c>
      <c r="I122" s="10">
        <v>2.1</v>
      </c>
      <c r="J122" s="25"/>
      <c r="K122" s="25"/>
      <c r="L122" s="25"/>
      <c r="M122" s="25"/>
      <c r="N122" s="9">
        <v>16</v>
      </c>
      <c r="O122" s="25"/>
      <c r="P122" s="9">
        <v>30</v>
      </c>
      <c r="Q122" s="21">
        <v>0.13</v>
      </c>
      <c r="R122" s="25"/>
      <c r="S122" s="15">
        <v>0</v>
      </c>
      <c r="T122" s="9">
        <v>0</v>
      </c>
      <c r="U122" s="9">
        <v>100</v>
      </c>
    </row>
    <row r="123" spans="1:21" ht="24" customHeight="1" x14ac:dyDescent="0.2">
      <c r="A123" s="19" t="s">
        <v>909</v>
      </c>
      <c r="B123" s="11">
        <v>80</v>
      </c>
      <c r="C123" s="18">
        <v>3.2</v>
      </c>
      <c r="D123" s="8">
        <v>3.5</v>
      </c>
      <c r="E123" s="8">
        <v>9</v>
      </c>
      <c r="F123" s="10">
        <v>0.3</v>
      </c>
      <c r="G123" s="9">
        <v>347</v>
      </c>
      <c r="H123" s="9">
        <v>77</v>
      </c>
      <c r="I123" s="10">
        <v>2.2999999999999998</v>
      </c>
      <c r="J123" s="25"/>
      <c r="K123" s="25"/>
      <c r="L123" s="25"/>
      <c r="M123" s="25"/>
      <c r="N123" s="9">
        <v>12</v>
      </c>
      <c r="O123" s="25"/>
      <c r="P123" s="9">
        <v>89</v>
      </c>
      <c r="Q123" s="21">
        <v>0.04</v>
      </c>
      <c r="R123" s="25"/>
      <c r="S123" s="15">
        <v>0</v>
      </c>
      <c r="T123" s="9">
        <v>0</v>
      </c>
      <c r="U123" s="9">
        <v>100</v>
      </c>
    </row>
    <row r="124" spans="1:21" ht="15.6" customHeight="1" x14ac:dyDescent="0.2">
      <c r="A124" s="7" t="s">
        <v>910</v>
      </c>
      <c r="B124" s="11">
        <v>86</v>
      </c>
      <c r="C124" s="18">
        <v>2.2999999999999998</v>
      </c>
      <c r="D124" s="8">
        <v>8.5</v>
      </c>
      <c r="E124" s="8">
        <v>0</v>
      </c>
      <c r="F124" s="10">
        <v>0</v>
      </c>
      <c r="G124" s="9">
        <v>200</v>
      </c>
      <c r="H124" s="9">
        <v>120</v>
      </c>
      <c r="I124" s="10">
        <v>2.9</v>
      </c>
      <c r="J124" s="25"/>
      <c r="K124" s="25"/>
      <c r="L124" s="25"/>
      <c r="M124" s="25"/>
      <c r="N124" s="9">
        <v>20</v>
      </c>
      <c r="O124" s="25"/>
      <c r="P124" s="9">
        <v>105</v>
      </c>
      <c r="Q124" s="21">
        <v>0.08</v>
      </c>
      <c r="R124" s="25"/>
      <c r="S124" s="15">
        <v>0</v>
      </c>
      <c r="T124" s="9">
        <v>0</v>
      </c>
      <c r="U124" s="9">
        <v>100</v>
      </c>
    </row>
    <row r="125" spans="1:21" ht="19.5" customHeight="1" x14ac:dyDescent="0.2">
      <c r="A125" s="7" t="s">
        <v>911</v>
      </c>
      <c r="B125" s="11">
        <v>75</v>
      </c>
      <c r="C125" s="18">
        <v>5.6</v>
      </c>
      <c r="D125" s="8">
        <v>0.4</v>
      </c>
      <c r="E125" s="8">
        <v>12.2</v>
      </c>
      <c r="F125" s="10">
        <v>0.2</v>
      </c>
      <c r="G125" s="9">
        <v>109</v>
      </c>
      <c r="H125" s="9">
        <v>59</v>
      </c>
      <c r="I125" s="10">
        <v>0.5</v>
      </c>
      <c r="J125" s="9">
        <v>426</v>
      </c>
      <c r="K125" s="25"/>
      <c r="L125" s="25"/>
      <c r="M125" s="25"/>
      <c r="N125" s="9">
        <v>41</v>
      </c>
      <c r="O125" s="25"/>
      <c r="P125" s="9">
        <v>1200</v>
      </c>
      <c r="Q125" s="21">
        <v>0.37</v>
      </c>
      <c r="R125" s="25"/>
      <c r="S125" s="25"/>
      <c r="T125" s="9">
        <v>0</v>
      </c>
      <c r="U125" s="9">
        <v>100</v>
      </c>
    </row>
    <row r="126" spans="1:21" ht="24" customHeight="1" x14ac:dyDescent="0.2">
      <c r="A126" s="19" t="s">
        <v>912</v>
      </c>
      <c r="B126" s="11">
        <v>83</v>
      </c>
      <c r="C126" s="18">
        <v>10.4</v>
      </c>
      <c r="D126" s="8">
        <v>3.4</v>
      </c>
      <c r="E126" s="8">
        <v>2.8</v>
      </c>
      <c r="F126" s="25"/>
      <c r="G126" s="9">
        <v>10</v>
      </c>
      <c r="H126" s="9">
        <v>139</v>
      </c>
      <c r="I126" s="10">
        <v>2.6</v>
      </c>
      <c r="J126" s="9">
        <v>397</v>
      </c>
      <c r="K126" s="14">
        <v>34</v>
      </c>
      <c r="L126" s="15">
        <v>0.6</v>
      </c>
      <c r="M126" s="8">
        <v>1.3</v>
      </c>
      <c r="N126" s="25"/>
      <c r="O126" s="25"/>
      <c r="P126" s="25"/>
      <c r="Q126" s="21">
        <v>0.09</v>
      </c>
      <c r="R126" s="21">
        <v>0.53</v>
      </c>
      <c r="S126" s="15">
        <v>9</v>
      </c>
      <c r="T126" s="9">
        <v>0</v>
      </c>
      <c r="U126" s="9">
        <v>100</v>
      </c>
    </row>
    <row r="127" spans="1:21" ht="15.6" customHeight="1" x14ac:dyDescent="0.2">
      <c r="A127" s="7" t="s">
        <v>913</v>
      </c>
      <c r="B127" s="11">
        <v>257</v>
      </c>
      <c r="C127" s="18">
        <v>18.8</v>
      </c>
      <c r="D127" s="8">
        <v>18.5</v>
      </c>
      <c r="E127" s="8">
        <v>3.8</v>
      </c>
      <c r="F127" s="25"/>
      <c r="G127" s="9">
        <v>232</v>
      </c>
      <c r="H127" s="9">
        <v>293</v>
      </c>
      <c r="I127" s="10">
        <v>6.5</v>
      </c>
      <c r="J127" s="9">
        <v>1724</v>
      </c>
      <c r="K127" s="14">
        <v>308</v>
      </c>
      <c r="L127" s="15">
        <v>0.5</v>
      </c>
      <c r="M127" s="8">
        <v>2.2999999999999998</v>
      </c>
      <c r="N127" s="9">
        <v>674</v>
      </c>
      <c r="O127" s="25"/>
      <c r="P127" s="25"/>
      <c r="Q127" s="21">
        <v>0.28000000000000003</v>
      </c>
      <c r="R127" s="21">
        <v>0.38</v>
      </c>
      <c r="S127" s="25"/>
      <c r="T127" s="25"/>
      <c r="U127" s="9">
        <v>100</v>
      </c>
    </row>
    <row r="128" spans="1:21" ht="15.6" customHeight="1" x14ac:dyDescent="0.2">
      <c r="A128" s="7" t="s">
        <v>914</v>
      </c>
      <c r="B128" s="11">
        <v>516</v>
      </c>
      <c r="C128" s="18">
        <v>17.7</v>
      </c>
      <c r="D128" s="8">
        <v>49.5</v>
      </c>
      <c r="E128" s="8">
        <v>0</v>
      </c>
      <c r="F128" s="25"/>
      <c r="G128" s="9">
        <v>698</v>
      </c>
      <c r="H128" s="9">
        <v>648</v>
      </c>
      <c r="I128" s="10">
        <v>3.5</v>
      </c>
      <c r="J128" s="9">
        <v>1307</v>
      </c>
      <c r="K128" s="14">
        <v>320</v>
      </c>
      <c r="L128" s="15">
        <v>0.1</v>
      </c>
      <c r="M128" s="8">
        <v>1.8</v>
      </c>
      <c r="N128" s="9">
        <v>710</v>
      </c>
      <c r="O128" s="25"/>
      <c r="P128" s="25"/>
      <c r="Q128" s="21">
        <v>0.28999999999999998</v>
      </c>
      <c r="R128" s="21">
        <v>0.17</v>
      </c>
      <c r="S128" s="25"/>
      <c r="T128" s="25"/>
      <c r="U128" s="9">
        <v>100</v>
      </c>
    </row>
  </sheetData>
  <mergeCells count="6">
    <mergeCell ref="A5:U5"/>
    <mergeCell ref="A40:U4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86"/>
  <sheetViews>
    <sheetView workbookViewId="0">
      <selection activeCell="U186" sqref="U186"/>
    </sheetView>
  </sheetViews>
  <sheetFormatPr defaultRowHeight="12.75" x14ac:dyDescent="0.2"/>
  <cols>
    <col min="1" max="1" width="19.83203125" customWidth="1"/>
    <col min="2" max="2" width="6.1640625" customWidth="1"/>
    <col min="3" max="3" width="6.33203125" customWidth="1"/>
    <col min="4" max="5" width="6.6640625" customWidth="1"/>
    <col min="6" max="6" width="4.83203125" customWidth="1"/>
    <col min="7" max="7" width="6.6640625" customWidth="1"/>
    <col min="8" max="8" width="6.33203125" customWidth="1"/>
    <col min="9" max="10" width="6.6640625" customWidth="1"/>
    <col min="11" max="11" width="8" customWidth="1"/>
    <col min="12" max="12" width="6.6640625" customWidth="1"/>
    <col min="13" max="14" width="6.33203125" customWidth="1"/>
    <col min="15" max="15" width="5.1640625" customWidth="1"/>
    <col min="16" max="17" width="6.6640625" customWidth="1"/>
    <col min="18" max="19" width="6.33203125" customWidth="1"/>
    <col min="20" max="20" width="4.6640625" customWidth="1"/>
    <col min="21" max="21" width="6.6640625" customWidth="1"/>
    <col min="22" max="22" width="4.66406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3" t="s">
        <v>21</v>
      </c>
      <c r="G4" s="2" t="s">
        <v>23</v>
      </c>
      <c r="H4" s="2" t="s">
        <v>23</v>
      </c>
      <c r="I4" s="2" t="s">
        <v>23</v>
      </c>
      <c r="J4" s="3" t="s">
        <v>23</v>
      </c>
      <c r="K4" s="2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3" t="s">
        <v>24</v>
      </c>
      <c r="Q4" s="2" t="s">
        <v>23</v>
      </c>
      <c r="R4" s="2" t="s">
        <v>23</v>
      </c>
      <c r="S4" s="2" t="s">
        <v>23</v>
      </c>
      <c r="T4" s="5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15.6" customHeight="1" x14ac:dyDescent="0.2">
      <c r="A6" s="7" t="s">
        <v>915</v>
      </c>
      <c r="B6" s="11">
        <v>70</v>
      </c>
      <c r="C6" s="8">
        <v>14.6</v>
      </c>
      <c r="D6" s="8">
        <v>0.8</v>
      </c>
      <c r="E6" s="8">
        <v>1</v>
      </c>
      <c r="F6" s="24">
        <v>0</v>
      </c>
      <c r="G6" s="9">
        <v>49</v>
      </c>
      <c r="H6" s="9">
        <v>155</v>
      </c>
      <c r="I6" s="8">
        <v>1.5</v>
      </c>
      <c r="J6" s="11">
        <v>55</v>
      </c>
      <c r="K6" s="8">
        <v>169</v>
      </c>
      <c r="L6" s="15">
        <v>0.2</v>
      </c>
      <c r="M6" s="8">
        <v>1.2</v>
      </c>
      <c r="N6" s="28"/>
      <c r="O6" s="26">
        <v>0</v>
      </c>
      <c r="P6" s="28"/>
      <c r="Q6" s="15">
        <v>0.22</v>
      </c>
      <c r="R6" s="15">
        <v>0.12</v>
      </c>
      <c r="S6" s="29">
        <v>7.7</v>
      </c>
      <c r="T6" s="28"/>
      <c r="U6" s="28"/>
    </row>
    <row r="7" spans="1:22" ht="15.6" customHeight="1" x14ac:dyDescent="0.2">
      <c r="A7" s="7" t="s">
        <v>916</v>
      </c>
      <c r="B7" s="11">
        <v>93</v>
      </c>
      <c r="C7" s="8">
        <v>12.8</v>
      </c>
      <c r="D7" s="8">
        <v>1.5</v>
      </c>
      <c r="E7" s="8">
        <v>6.1</v>
      </c>
      <c r="F7" s="10">
        <v>0</v>
      </c>
      <c r="G7" s="9">
        <v>60</v>
      </c>
      <c r="H7" s="9">
        <v>199</v>
      </c>
      <c r="I7" s="8">
        <v>3</v>
      </c>
      <c r="J7" s="31">
        <v>33</v>
      </c>
      <c r="K7" s="29">
        <v>175.9</v>
      </c>
      <c r="L7" s="23">
        <v>0.1</v>
      </c>
      <c r="M7" s="29">
        <v>1</v>
      </c>
      <c r="N7" s="9">
        <v>51</v>
      </c>
      <c r="O7" s="26">
        <v>3</v>
      </c>
      <c r="P7" s="18">
        <v>71</v>
      </c>
      <c r="Q7" s="15">
        <v>0.06</v>
      </c>
      <c r="R7" s="23">
        <v>0</v>
      </c>
      <c r="S7" s="29">
        <v>2.7</v>
      </c>
      <c r="T7" s="28"/>
      <c r="U7" s="28"/>
    </row>
    <row r="8" spans="1:22" ht="15.6" customHeight="1" x14ac:dyDescent="0.2">
      <c r="A8" s="7" t="s">
        <v>917</v>
      </c>
      <c r="B8" s="11">
        <v>75</v>
      </c>
      <c r="C8" s="8">
        <v>16.100000000000001</v>
      </c>
      <c r="D8" s="8">
        <v>0.7</v>
      </c>
      <c r="E8" s="8">
        <v>0.1</v>
      </c>
      <c r="F8" s="10">
        <v>0</v>
      </c>
      <c r="G8" s="9">
        <v>32</v>
      </c>
      <c r="H8" s="9">
        <v>200</v>
      </c>
      <c r="I8" s="8">
        <v>1.8</v>
      </c>
      <c r="J8" s="31">
        <v>37</v>
      </c>
      <c r="K8" s="29">
        <v>204.1</v>
      </c>
      <c r="L8" s="23">
        <v>1.6</v>
      </c>
      <c r="M8" s="29">
        <v>1.3</v>
      </c>
      <c r="N8" s="9">
        <v>0</v>
      </c>
      <c r="O8" s="26">
        <v>20</v>
      </c>
      <c r="P8" s="18">
        <v>0</v>
      </c>
      <c r="Q8" s="15">
        <v>0.08</v>
      </c>
      <c r="R8" s="23">
        <v>0</v>
      </c>
      <c r="S8" s="29">
        <v>2.5</v>
      </c>
      <c r="T8" s="12">
        <v>0</v>
      </c>
      <c r="U8" s="28"/>
    </row>
    <row r="9" spans="1:22" ht="15.6" customHeight="1" x14ac:dyDescent="0.2">
      <c r="A9" s="7" t="s">
        <v>918</v>
      </c>
      <c r="B9" s="11">
        <v>193</v>
      </c>
      <c r="C9" s="8">
        <v>19</v>
      </c>
      <c r="D9" s="8">
        <v>13</v>
      </c>
      <c r="E9" s="8">
        <v>0</v>
      </c>
      <c r="F9" s="10">
        <v>0</v>
      </c>
      <c r="G9" s="9">
        <v>48</v>
      </c>
      <c r="H9" s="9">
        <v>150</v>
      </c>
      <c r="I9" s="8">
        <v>0.4</v>
      </c>
      <c r="J9" s="31">
        <v>118</v>
      </c>
      <c r="K9" s="29">
        <v>264.89999999999998</v>
      </c>
      <c r="L9" s="23">
        <v>0.1</v>
      </c>
      <c r="M9" s="29">
        <v>0.2</v>
      </c>
      <c r="N9" s="9">
        <v>45</v>
      </c>
      <c r="O9" s="26">
        <v>0</v>
      </c>
      <c r="P9" s="28"/>
      <c r="Q9" s="15">
        <v>0.01</v>
      </c>
      <c r="R9" s="23">
        <v>0.1</v>
      </c>
      <c r="S9" s="29">
        <v>4.0999999999999996</v>
      </c>
      <c r="T9" s="12">
        <v>0</v>
      </c>
      <c r="U9" s="28"/>
    </row>
    <row r="10" spans="1:22" ht="15.6" customHeight="1" x14ac:dyDescent="0.2">
      <c r="A10" s="7" t="s">
        <v>919</v>
      </c>
      <c r="B10" s="11">
        <v>107</v>
      </c>
      <c r="C10" s="8">
        <v>16.5</v>
      </c>
      <c r="D10" s="8">
        <v>3.9</v>
      </c>
      <c r="E10" s="8">
        <v>1.5</v>
      </c>
      <c r="F10" s="10">
        <v>0</v>
      </c>
      <c r="G10" s="9">
        <v>54</v>
      </c>
      <c r="H10" s="9">
        <v>202</v>
      </c>
      <c r="I10" s="8">
        <v>2</v>
      </c>
      <c r="J10" s="31">
        <v>86</v>
      </c>
      <c r="K10" s="29">
        <v>253.4</v>
      </c>
      <c r="L10" s="23">
        <v>0.5</v>
      </c>
      <c r="M10" s="29">
        <v>1</v>
      </c>
      <c r="N10" s="9">
        <v>25</v>
      </c>
      <c r="O10" s="26">
        <v>0</v>
      </c>
      <c r="P10" s="18">
        <v>0</v>
      </c>
      <c r="Q10" s="15">
        <v>0.05</v>
      </c>
      <c r="R10" s="23">
        <v>0.1</v>
      </c>
      <c r="S10" s="29">
        <v>2.5</v>
      </c>
      <c r="T10" s="12">
        <v>0</v>
      </c>
      <c r="U10" s="28"/>
    </row>
    <row r="11" spans="1:22" ht="24" customHeight="1" x14ac:dyDescent="0.2">
      <c r="A11" s="19" t="s">
        <v>920</v>
      </c>
      <c r="B11" s="11">
        <v>112</v>
      </c>
      <c r="C11" s="8">
        <v>20</v>
      </c>
      <c r="D11" s="8">
        <v>1.3</v>
      </c>
      <c r="E11" s="8">
        <v>3.7</v>
      </c>
      <c r="F11" s="10">
        <v>0</v>
      </c>
      <c r="G11" s="9">
        <v>98</v>
      </c>
      <c r="H11" s="9">
        <v>120</v>
      </c>
      <c r="I11" s="8">
        <v>3</v>
      </c>
      <c r="J11" s="31">
        <v>148</v>
      </c>
      <c r="K11" s="29">
        <v>258.7</v>
      </c>
      <c r="L11" s="23">
        <v>0</v>
      </c>
      <c r="M11" s="29">
        <v>0.1</v>
      </c>
      <c r="N11" s="9">
        <v>0</v>
      </c>
      <c r="O11" s="26">
        <v>0</v>
      </c>
      <c r="P11" s="18">
        <v>0</v>
      </c>
      <c r="Q11" s="15">
        <v>7.0000000000000007E-2</v>
      </c>
      <c r="R11" s="23">
        <v>0</v>
      </c>
      <c r="S11" s="29">
        <v>0.3</v>
      </c>
      <c r="T11" s="12">
        <v>0</v>
      </c>
      <c r="U11" s="25"/>
    </row>
    <row r="12" spans="1:22" ht="15.6" customHeight="1" x14ac:dyDescent="0.2">
      <c r="A12" s="7" t="s">
        <v>921</v>
      </c>
      <c r="B12" s="11">
        <v>123</v>
      </c>
      <c r="C12" s="8">
        <v>20</v>
      </c>
      <c r="D12" s="8">
        <v>4.8</v>
      </c>
      <c r="E12" s="8">
        <v>0</v>
      </c>
      <c r="F12" s="10">
        <v>0</v>
      </c>
      <c r="G12" s="9">
        <v>20</v>
      </c>
      <c r="H12" s="9">
        <v>150</v>
      </c>
      <c r="I12" s="8">
        <v>2</v>
      </c>
      <c r="J12" s="31">
        <v>67</v>
      </c>
      <c r="K12" s="29">
        <v>271.10000000000002</v>
      </c>
      <c r="L12" s="23">
        <v>0</v>
      </c>
      <c r="M12" s="29">
        <v>0.9</v>
      </c>
      <c r="N12" s="9">
        <v>45</v>
      </c>
      <c r="O12" s="26">
        <v>21</v>
      </c>
      <c r="P12" s="28"/>
      <c r="Q12" s="15">
        <v>0.05</v>
      </c>
      <c r="R12" s="23">
        <v>0.1</v>
      </c>
      <c r="S12" s="29">
        <v>6</v>
      </c>
      <c r="T12" s="12">
        <v>0</v>
      </c>
      <c r="U12" s="28"/>
    </row>
    <row r="13" spans="1:22" ht="15.6" customHeight="1" x14ac:dyDescent="0.2">
      <c r="A13" s="7" t="s">
        <v>922</v>
      </c>
      <c r="B13" s="11">
        <v>111</v>
      </c>
      <c r="C13" s="8">
        <v>19.399999999999999</v>
      </c>
      <c r="D13" s="8">
        <v>0.9</v>
      </c>
      <c r="E13" s="8">
        <v>4.8</v>
      </c>
      <c r="F13" s="10">
        <v>0</v>
      </c>
      <c r="G13" s="9">
        <v>68</v>
      </c>
      <c r="H13" s="9">
        <v>278</v>
      </c>
      <c r="I13" s="8">
        <v>7.3</v>
      </c>
      <c r="J13" s="31">
        <v>99</v>
      </c>
      <c r="K13" s="29">
        <v>338.7</v>
      </c>
      <c r="L13" s="23">
        <v>0.2</v>
      </c>
      <c r="M13" s="29">
        <v>0.6</v>
      </c>
      <c r="N13" s="9">
        <v>0</v>
      </c>
      <c r="O13" s="26">
        <v>62</v>
      </c>
      <c r="P13" s="18">
        <v>0</v>
      </c>
      <c r="Q13" s="15">
        <v>0.03</v>
      </c>
      <c r="R13" s="23">
        <v>0.2</v>
      </c>
      <c r="S13" s="29">
        <v>7.3</v>
      </c>
      <c r="T13" s="12">
        <v>0</v>
      </c>
      <c r="U13" s="28"/>
    </row>
    <row r="14" spans="1:22" ht="15.6" customHeight="1" x14ac:dyDescent="0.2">
      <c r="A14" s="7" t="s">
        <v>923</v>
      </c>
      <c r="B14" s="11">
        <v>78</v>
      </c>
      <c r="C14" s="8">
        <v>14.5</v>
      </c>
      <c r="D14" s="8">
        <v>0.6</v>
      </c>
      <c r="E14" s="8">
        <v>3.7</v>
      </c>
      <c r="F14" s="24">
        <v>0</v>
      </c>
      <c r="G14" s="9">
        <v>26</v>
      </c>
      <c r="H14" s="9">
        <v>521</v>
      </c>
      <c r="I14" s="8">
        <v>3.8</v>
      </c>
      <c r="J14" s="11">
        <v>26</v>
      </c>
      <c r="K14" s="8">
        <v>692</v>
      </c>
      <c r="L14" s="15">
        <v>4.7</v>
      </c>
      <c r="M14" s="8">
        <v>4.0999999999999996</v>
      </c>
      <c r="N14" s="9">
        <v>732</v>
      </c>
      <c r="O14" s="26">
        <v>0</v>
      </c>
      <c r="P14" s="28"/>
      <c r="Q14" s="15">
        <v>0.2</v>
      </c>
      <c r="R14" s="15">
        <v>0.04</v>
      </c>
      <c r="S14" s="29">
        <v>3</v>
      </c>
      <c r="T14" s="12">
        <v>0</v>
      </c>
      <c r="U14" s="28"/>
    </row>
    <row r="15" spans="1:22" ht="15.6" customHeight="1" x14ac:dyDescent="0.2">
      <c r="A15" s="7" t="s">
        <v>924</v>
      </c>
      <c r="B15" s="11">
        <v>115</v>
      </c>
      <c r="C15" s="8">
        <v>14.5</v>
      </c>
      <c r="D15" s="8">
        <v>4.5999999999999996</v>
      </c>
      <c r="E15" s="8">
        <v>4.2</v>
      </c>
      <c r="F15" s="24">
        <v>0</v>
      </c>
      <c r="G15" s="28"/>
      <c r="H15" s="9">
        <v>207</v>
      </c>
      <c r="I15" s="8">
        <v>0</v>
      </c>
      <c r="J15" s="11">
        <v>42</v>
      </c>
      <c r="K15" s="8">
        <v>361</v>
      </c>
      <c r="L15" s="15">
        <v>0.2</v>
      </c>
      <c r="M15" s="8">
        <v>0.9</v>
      </c>
      <c r="N15" s="28"/>
      <c r="O15" s="26">
        <v>0</v>
      </c>
      <c r="P15" s="28"/>
      <c r="Q15" s="15">
        <v>1.2</v>
      </c>
      <c r="R15" s="15">
        <v>0.04</v>
      </c>
      <c r="S15" s="29">
        <v>1.1000000000000001</v>
      </c>
      <c r="T15" s="28"/>
      <c r="U15" s="28"/>
    </row>
    <row r="16" spans="1:22" ht="15.6" customHeight="1" x14ac:dyDescent="0.2">
      <c r="A16" s="7" t="s">
        <v>925</v>
      </c>
      <c r="B16" s="11">
        <v>123</v>
      </c>
      <c r="C16" s="8">
        <v>15.1</v>
      </c>
      <c r="D16" s="8">
        <v>5.5</v>
      </c>
      <c r="E16" s="8">
        <v>3.3</v>
      </c>
      <c r="F16" s="24">
        <v>0</v>
      </c>
      <c r="G16" s="9">
        <v>5</v>
      </c>
      <c r="H16" s="9">
        <v>146</v>
      </c>
      <c r="I16" s="8">
        <v>1.3</v>
      </c>
      <c r="J16" s="11">
        <v>32</v>
      </c>
      <c r="K16" s="8">
        <v>349</v>
      </c>
      <c r="L16" s="15">
        <v>0.1</v>
      </c>
      <c r="M16" s="8">
        <v>0.7</v>
      </c>
      <c r="N16" s="28"/>
      <c r="O16" s="26">
        <v>0</v>
      </c>
      <c r="P16" s="28"/>
      <c r="Q16" s="15">
        <v>0.2</v>
      </c>
      <c r="R16" s="15">
        <v>0.03</v>
      </c>
      <c r="S16" s="29">
        <v>1.2</v>
      </c>
      <c r="T16" s="28"/>
      <c r="U16" s="28"/>
    </row>
    <row r="17" spans="1:21" ht="15.6" customHeight="1" x14ac:dyDescent="0.2">
      <c r="A17" s="7" t="s">
        <v>926</v>
      </c>
      <c r="B17" s="11">
        <v>91</v>
      </c>
      <c r="C17" s="8">
        <v>19</v>
      </c>
      <c r="D17" s="8">
        <v>1.7</v>
      </c>
      <c r="E17" s="8">
        <v>0</v>
      </c>
      <c r="F17" s="10">
        <v>0</v>
      </c>
      <c r="G17" s="9">
        <v>20</v>
      </c>
      <c r="H17" s="9">
        <v>150</v>
      </c>
      <c r="I17" s="8">
        <v>2</v>
      </c>
      <c r="J17" s="31">
        <v>129</v>
      </c>
      <c r="K17" s="29">
        <v>233.3</v>
      </c>
      <c r="L17" s="23">
        <v>0.1</v>
      </c>
      <c r="M17" s="29">
        <v>0.3</v>
      </c>
      <c r="N17" s="9">
        <v>45</v>
      </c>
      <c r="O17" s="26">
        <v>0</v>
      </c>
      <c r="P17" s="28"/>
      <c r="Q17" s="15">
        <v>0.05</v>
      </c>
      <c r="R17" s="23">
        <v>0.1</v>
      </c>
      <c r="S17" s="29">
        <v>1.8</v>
      </c>
      <c r="T17" s="12">
        <v>0</v>
      </c>
      <c r="U17" s="28"/>
    </row>
    <row r="18" spans="1:21" ht="15.6" customHeight="1" x14ac:dyDescent="0.2">
      <c r="A18" s="7" t="s">
        <v>927</v>
      </c>
      <c r="B18" s="11">
        <v>80</v>
      </c>
      <c r="C18" s="8">
        <v>14.7</v>
      </c>
      <c r="D18" s="8">
        <v>1.4</v>
      </c>
      <c r="E18" s="8">
        <v>2.2000000000000002</v>
      </c>
      <c r="F18" s="24">
        <v>0</v>
      </c>
      <c r="G18" s="9">
        <v>303</v>
      </c>
      <c r="H18" s="9">
        <v>315</v>
      </c>
      <c r="I18" s="29">
        <v>1.3</v>
      </c>
      <c r="J18" s="11">
        <v>41</v>
      </c>
      <c r="K18" s="8">
        <v>356</v>
      </c>
      <c r="L18" s="15">
        <v>0</v>
      </c>
      <c r="M18" s="8">
        <v>0.8</v>
      </c>
      <c r="N18" s="28"/>
      <c r="O18" s="26">
        <v>0</v>
      </c>
      <c r="P18" s="28"/>
      <c r="Q18" s="15">
        <v>1.2</v>
      </c>
      <c r="R18" s="15">
        <v>0.14000000000000001</v>
      </c>
      <c r="S18" s="29">
        <v>1.4</v>
      </c>
      <c r="T18" s="28"/>
      <c r="U18" s="28"/>
    </row>
    <row r="19" spans="1:21" ht="15.6" customHeight="1" x14ac:dyDescent="0.2">
      <c r="A19" s="7" t="s">
        <v>928</v>
      </c>
      <c r="B19" s="11">
        <v>109</v>
      </c>
      <c r="C19" s="8">
        <v>17</v>
      </c>
      <c r="D19" s="8">
        <v>4</v>
      </c>
      <c r="E19" s="8">
        <v>0</v>
      </c>
      <c r="F19" s="10">
        <v>0</v>
      </c>
      <c r="G19" s="9">
        <v>500</v>
      </c>
      <c r="H19" s="9">
        <v>500</v>
      </c>
      <c r="I19" s="8">
        <v>1</v>
      </c>
      <c r="J19" s="31">
        <v>109</v>
      </c>
      <c r="K19" s="29">
        <v>323.5</v>
      </c>
      <c r="L19" s="23">
        <v>0.6</v>
      </c>
      <c r="M19" s="29">
        <v>1.3</v>
      </c>
      <c r="N19" s="9">
        <v>45</v>
      </c>
      <c r="O19" s="28"/>
      <c r="P19" s="28"/>
      <c r="Q19" s="15">
        <v>0.05</v>
      </c>
      <c r="R19" s="23">
        <v>0.1</v>
      </c>
      <c r="S19" s="29">
        <v>2.6</v>
      </c>
      <c r="T19" s="12">
        <v>0</v>
      </c>
      <c r="U19" s="28"/>
    </row>
    <row r="20" spans="1:21" ht="15.6" customHeight="1" x14ac:dyDescent="0.2">
      <c r="A20" s="7" t="s">
        <v>929</v>
      </c>
      <c r="B20" s="11">
        <v>90</v>
      </c>
      <c r="C20" s="8">
        <v>14.9</v>
      </c>
      <c r="D20" s="8">
        <v>2.5</v>
      </c>
      <c r="E20" s="8">
        <v>2.1</v>
      </c>
      <c r="F20" s="24">
        <v>0</v>
      </c>
      <c r="G20" s="9">
        <v>125</v>
      </c>
      <c r="H20" s="9">
        <v>265</v>
      </c>
      <c r="I20" s="8">
        <v>1</v>
      </c>
      <c r="J20" s="11">
        <v>35</v>
      </c>
      <c r="K20" s="8">
        <v>207</v>
      </c>
      <c r="L20" s="15">
        <v>0.4</v>
      </c>
      <c r="M20" s="8">
        <v>0.6</v>
      </c>
      <c r="N20" s="28"/>
      <c r="O20" s="28"/>
      <c r="P20" s="28"/>
      <c r="Q20" s="15">
        <v>0.36</v>
      </c>
      <c r="R20" s="15">
        <v>0.03</v>
      </c>
      <c r="S20" s="29">
        <v>2.9</v>
      </c>
      <c r="T20" s="28"/>
      <c r="U20" s="28"/>
    </row>
    <row r="21" spans="1:21" ht="15.6" customHeight="1" x14ac:dyDescent="0.2">
      <c r="A21" s="7" t="s">
        <v>930</v>
      </c>
      <c r="B21" s="11">
        <v>88</v>
      </c>
      <c r="C21" s="8">
        <v>14.2</v>
      </c>
      <c r="D21" s="8">
        <v>0.7</v>
      </c>
      <c r="E21" s="8">
        <v>6.2</v>
      </c>
      <c r="F21" s="24">
        <v>0</v>
      </c>
      <c r="G21" s="9">
        <v>27</v>
      </c>
      <c r="H21" s="9">
        <v>1760</v>
      </c>
      <c r="I21" s="8">
        <v>1.5</v>
      </c>
      <c r="J21" s="11">
        <v>217</v>
      </c>
      <c r="K21" s="8">
        <v>202</v>
      </c>
      <c r="L21" s="15">
        <v>0</v>
      </c>
      <c r="M21" s="8">
        <v>4.0999999999999996</v>
      </c>
      <c r="N21" s="28"/>
      <c r="O21" s="26">
        <v>0</v>
      </c>
      <c r="P21" s="28"/>
      <c r="Q21" s="15">
        <v>0.72</v>
      </c>
      <c r="R21" s="15">
        <v>0.09</v>
      </c>
      <c r="S21" s="29">
        <v>2.7</v>
      </c>
      <c r="T21" s="28"/>
      <c r="U21" s="28"/>
    </row>
    <row r="22" spans="1:21" ht="15.6" customHeight="1" x14ac:dyDescent="0.2">
      <c r="A22" s="7" t="s">
        <v>931</v>
      </c>
      <c r="B22" s="11">
        <v>100</v>
      </c>
      <c r="C22" s="8">
        <v>14.7</v>
      </c>
      <c r="D22" s="8">
        <v>2.4</v>
      </c>
      <c r="E22" s="8">
        <v>4.9000000000000004</v>
      </c>
      <c r="F22" s="28"/>
      <c r="G22" s="9">
        <v>90</v>
      </c>
      <c r="H22" s="9">
        <v>90</v>
      </c>
      <c r="I22" s="8">
        <v>0.4</v>
      </c>
      <c r="J22" s="11">
        <v>390</v>
      </c>
      <c r="K22" s="8">
        <v>390</v>
      </c>
      <c r="L22" s="15">
        <v>0.7</v>
      </c>
      <c r="M22" s="8">
        <v>0.8</v>
      </c>
      <c r="N22" s="28"/>
      <c r="O22" s="28"/>
      <c r="P22" s="28"/>
      <c r="Q22" s="28"/>
      <c r="R22" s="28"/>
      <c r="S22" s="28"/>
      <c r="T22" s="28"/>
      <c r="U22" s="28"/>
    </row>
    <row r="23" spans="1:21" ht="24" customHeight="1" x14ac:dyDescent="0.2">
      <c r="A23" s="19" t="s">
        <v>932</v>
      </c>
      <c r="B23" s="11">
        <v>134</v>
      </c>
      <c r="C23" s="8">
        <v>25.5</v>
      </c>
      <c r="D23" s="8">
        <v>1.3</v>
      </c>
      <c r="E23" s="8">
        <v>5</v>
      </c>
      <c r="F23" s="25"/>
      <c r="G23" s="9">
        <v>29</v>
      </c>
      <c r="H23" s="9">
        <v>29</v>
      </c>
      <c r="I23" s="8">
        <v>0.5</v>
      </c>
      <c r="J23" s="11">
        <v>197</v>
      </c>
      <c r="K23" s="8">
        <v>489</v>
      </c>
      <c r="L23" s="15">
        <v>0.1</v>
      </c>
      <c r="M23" s="8">
        <v>0.5</v>
      </c>
      <c r="N23" s="25"/>
      <c r="O23" s="25"/>
      <c r="P23" s="25"/>
      <c r="Q23" s="15">
        <v>0.3</v>
      </c>
      <c r="R23" s="15">
        <v>0.02</v>
      </c>
      <c r="S23" s="8">
        <v>0.8</v>
      </c>
      <c r="T23" s="25"/>
      <c r="U23" s="25"/>
    </row>
    <row r="24" spans="1:21" ht="15.6" customHeight="1" x14ac:dyDescent="0.2">
      <c r="A24" s="7" t="s">
        <v>933</v>
      </c>
      <c r="B24" s="11">
        <v>107</v>
      </c>
      <c r="C24" s="8">
        <v>19.600000000000001</v>
      </c>
      <c r="D24" s="8">
        <v>0.7</v>
      </c>
      <c r="E24" s="8">
        <v>5.5</v>
      </c>
      <c r="F24" s="24">
        <v>0</v>
      </c>
      <c r="G24" s="9">
        <v>23</v>
      </c>
      <c r="H24" s="9">
        <v>242</v>
      </c>
      <c r="I24" s="8">
        <v>2.9</v>
      </c>
      <c r="J24" s="11">
        <v>66</v>
      </c>
      <c r="K24" s="8">
        <v>239</v>
      </c>
      <c r="L24" s="15">
        <v>0.2</v>
      </c>
      <c r="M24" s="8">
        <v>0.6</v>
      </c>
      <c r="N24" s="9">
        <v>386</v>
      </c>
      <c r="O24" s="26">
        <v>0</v>
      </c>
      <c r="P24" s="28"/>
      <c r="Q24" s="15">
        <v>0.17</v>
      </c>
      <c r="R24" s="15">
        <v>0.05</v>
      </c>
      <c r="S24" s="8">
        <v>21.7</v>
      </c>
      <c r="T24" s="12">
        <v>0</v>
      </c>
      <c r="U24" s="28"/>
    </row>
    <row r="25" spans="1:21" ht="24" customHeight="1" x14ac:dyDescent="0.2">
      <c r="A25" s="19" t="s">
        <v>934</v>
      </c>
      <c r="B25" s="11">
        <v>120</v>
      </c>
      <c r="C25" s="8">
        <v>11.3</v>
      </c>
      <c r="D25" s="8">
        <v>3.9</v>
      </c>
      <c r="E25" s="8">
        <v>10</v>
      </c>
      <c r="F25" s="25"/>
      <c r="G25" s="9">
        <v>30</v>
      </c>
      <c r="H25" s="9">
        <v>30</v>
      </c>
      <c r="I25" s="8">
        <v>0.9</v>
      </c>
      <c r="J25" s="11">
        <v>420</v>
      </c>
      <c r="K25" s="8">
        <v>280</v>
      </c>
      <c r="L25" s="15">
        <v>1.6</v>
      </c>
      <c r="M25" s="8">
        <v>4.3</v>
      </c>
      <c r="N25" s="25"/>
      <c r="O25" s="25"/>
      <c r="P25" s="25"/>
      <c r="Q25" s="25"/>
      <c r="R25" s="25"/>
      <c r="S25" s="8">
        <v>0.2</v>
      </c>
      <c r="T25" s="25"/>
      <c r="U25" s="25"/>
    </row>
    <row r="26" spans="1:21" ht="24" customHeight="1" x14ac:dyDescent="0.2">
      <c r="A26" s="19" t="s">
        <v>935</v>
      </c>
      <c r="B26" s="11">
        <v>116</v>
      </c>
      <c r="C26" s="8">
        <v>11.2</v>
      </c>
      <c r="D26" s="8">
        <v>1.2</v>
      </c>
      <c r="E26" s="8">
        <v>10.199999999999999</v>
      </c>
      <c r="F26" s="25"/>
      <c r="G26" s="9">
        <v>10</v>
      </c>
      <c r="H26" s="9">
        <v>40</v>
      </c>
      <c r="I26" s="8">
        <v>3.4</v>
      </c>
      <c r="J26" s="11">
        <v>360</v>
      </c>
      <c r="K26" s="8">
        <v>250</v>
      </c>
      <c r="L26" s="15">
        <v>0.5</v>
      </c>
      <c r="M26" s="8">
        <v>1.9</v>
      </c>
      <c r="N26" s="9">
        <v>908</v>
      </c>
      <c r="O26" s="25"/>
      <c r="P26" s="25"/>
      <c r="Q26" s="25"/>
      <c r="R26" s="25"/>
      <c r="S26" s="8">
        <v>0.1</v>
      </c>
      <c r="T26" s="12">
        <v>0</v>
      </c>
      <c r="U26" s="25"/>
    </row>
    <row r="27" spans="1:21" ht="24" customHeight="1" x14ac:dyDescent="0.2">
      <c r="A27" s="19" t="s">
        <v>936</v>
      </c>
      <c r="B27" s="11">
        <v>86</v>
      </c>
      <c r="C27" s="8">
        <v>10.199999999999999</v>
      </c>
      <c r="D27" s="8">
        <v>1.1000000000000001</v>
      </c>
      <c r="E27" s="8">
        <v>8.6999999999999993</v>
      </c>
      <c r="F27" s="25"/>
      <c r="G27" s="9">
        <v>20</v>
      </c>
      <c r="H27" s="9">
        <v>110</v>
      </c>
      <c r="I27" s="8">
        <v>2.1</v>
      </c>
      <c r="J27" s="11">
        <v>230</v>
      </c>
      <c r="K27" s="8">
        <v>210</v>
      </c>
      <c r="L27" s="15">
        <v>0.3</v>
      </c>
      <c r="M27" s="8">
        <v>9.3000000000000007</v>
      </c>
      <c r="N27" s="25"/>
      <c r="O27" s="25"/>
      <c r="P27" s="25"/>
      <c r="Q27" s="15">
        <v>0.24</v>
      </c>
      <c r="R27" s="25"/>
      <c r="S27" s="8">
        <v>0.3</v>
      </c>
      <c r="T27" s="25"/>
      <c r="U27" s="25"/>
    </row>
    <row r="28" spans="1:21" ht="15.6" customHeight="1" x14ac:dyDescent="0.2">
      <c r="A28" s="7" t="s">
        <v>937</v>
      </c>
      <c r="B28" s="11">
        <v>101</v>
      </c>
      <c r="C28" s="18">
        <v>11.5</v>
      </c>
      <c r="D28" s="14">
        <v>4.0999999999999996</v>
      </c>
      <c r="E28" s="8">
        <v>4.5999999999999996</v>
      </c>
      <c r="F28" s="24">
        <v>0</v>
      </c>
      <c r="G28" s="9">
        <v>80</v>
      </c>
      <c r="H28" s="9">
        <v>210</v>
      </c>
      <c r="I28" s="18">
        <v>0.8</v>
      </c>
      <c r="J28" s="11">
        <v>120</v>
      </c>
      <c r="K28" s="8">
        <v>270</v>
      </c>
      <c r="L28" s="21">
        <v>0.1</v>
      </c>
      <c r="M28" s="18">
        <v>0.9</v>
      </c>
      <c r="N28" s="9">
        <v>0</v>
      </c>
      <c r="O28" s="25"/>
      <c r="P28" s="25"/>
      <c r="Q28" s="17">
        <v>0.08</v>
      </c>
      <c r="R28" s="17">
        <v>7.0000000000000007E-2</v>
      </c>
      <c r="S28" s="8">
        <v>0.1</v>
      </c>
      <c r="T28" s="9">
        <v>0</v>
      </c>
      <c r="U28" s="25"/>
    </row>
    <row r="29" spans="1:21" ht="24" customHeight="1" x14ac:dyDescent="0.2">
      <c r="A29" s="19" t="s">
        <v>938</v>
      </c>
      <c r="B29" s="11">
        <v>108</v>
      </c>
      <c r="C29" s="18">
        <v>22.3</v>
      </c>
      <c r="D29" s="14">
        <v>1.2</v>
      </c>
      <c r="E29" s="8">
        <v>2.1</v>
      </c>
      <c r="F29" s="24">
        <v>0</v>
      </c>
      <c r="G29" s="9">
        <v>30</v>
      </c>
      <c r="H29" s="9">
        <v>220</v>
      </c>
      <c r="I29" s="18">
        <v>0.5</v>
      </c>
      <c r="J29" s="11">
        <v>50</v>
      </c>
      <c r="K29" s="8">
        <v>230</v>
      </c>
      <c r="L29" s="21">
        <v>0.1</v>
      </c>
      <c r="M29" s="18">
        <v>0.6</v>
      </c>
      <c r="N29" s="9">
        <v>40</v>
      </c>
      <c r="O29" s="26">
        <v>29</v>
      </c>
      <c r="P29" s="25"/>
      <c r="Q29" s="17">
        <v>0</v>
      </c>
      <c r="R29" s="17">
        <v>0.1</v>
      </c>
      <c r="S29" s="8">
        <v>0.2</v>
      </c>
      <c r="T29" s="25"/>
      <c r="U29" s="25"/>
    </row>
    <row r="30" spans="1:21" ht="15.6" customHeight="1" x14ac:dyDescent="0.2">
      <c r="A30" s="7" t="s">
        <v>939</v>
      </c>
      <c r="B30" s="11">
        <v>80</v>
      </c>
      <c r="C30" s="18">
        <v>16.2</v>
      </c>
      <c r="D30" s="14">
        <v>0.5</v>
      </c>
      <c r="E30" s="8">
        <v>2.6</v>
      </c>
      <c r="F30" s="24">
        <v>0</v>
      </c>
      <c r="G30" s="9">
        <v>170</v>
      </c>
      <c r="H30" s="9">
        <v>139</v>
      </c>
      <c r="I30" s="18">
        <v>0.1</v>
      </c>
      <c r="J30" s="11">
        <v>65</v>
      </c>
      <c r="K30" s="8">
        <v>254</v>
      </c>
      <c r="L30" s="21">
        <v>0.3</v>
      </c>
      <c r="M30" s="18">
        <v>0.4</v>
      </c>
      <c r="N30" s="11">
        <v>335</v>
      </c>
      <c r="O30" s="25"/>
      <c r="P30" s="25"/>
      <c r="Q30" s="21">
        <v>0.4</v>
      </c>
      <c r="R30" s="17">
        <v>0.2</v>
      </c>
      <c r="S30" s="8">
        <v>0.1</v>
      </c>
      <c r="T30" s="25"/>
      <c r="U30" s="25"/>
    </row>
    <row r="31" spans="1:21" ht="15.6" customHeight="1" x14ac:dyDescent="0.2">
      <c r="A31" s="7" t="s">
        <v>940</v>
      </c>
      <c r="B31" s="11">
        <v>81</v>
      </c>
      <c r="C31" s="18">
        <v>10</v>
      </c>
      <c r="D31" s="14">
        <v>1.6</v>
      </c>
      <c r="E31" s="8">
        <v>6.6</v>
      </c>
      <c r="F31" s="25"/>
      <c r="G31" s="9">
        <v>1910</v>
      </c>
      <c r="H31" s="9">
        <v>990</v>
      </c>
      <c r="I31" s="18">
        <v>2.1</v>
      </c>
      <c r="J31" s="11">
        <v>240</v>
      </c>
      <c r="K31" s="8">
        <v>210</v>
      </c>
      <c r="L31" s="21">
        <v>0.1</v>
      </c>
      <c r="M31" s="18">
        <v>2.7</v>
      </c>
      <c r="N31" s="25"/>
      <c r="O31" s="25"/>
      <c r="P31" s="25"/>
      <c r="Q31" s="21">
        <v>0.87</v>
      </c>
      <c r="R31" s="25"/>
      <c r="S31" s="8">
        <v>0.2</v>
      </c>
      <c r="T31" s="25"/>
      <c r="U31" s="25"/>
    </row>
    <row r="32" spans="1:21" ht="15.6" customHeight="1" x14ac:dyDescent="0.2">
      <c r="A32" s="7" t="s">
        <v>941</v>
      </c>
      <c r="B32" s="11">
        <v>101</v>
      </c>
      <c r="C32" s="18">
        <v>10.3</v>
      </c>
      <c r="D32" s="14">
        <v>3.7</v>
      </c>
      <c r="E32" s="8">
        <v>6.7</v>
      </c>
      <c r="F32" s="24">
        <v>0</v>
      </c>
      <c r="G32" s="9">
        <v>50</v>
      </c>
      <c r="H32" s="9">
        <v>140</v>
      </c>
      <c r="I32" s="18">
        <v>0.4</v>
      </c>
      <c r="J32" s="11">
        <v>70</v>
      </c>
      <c r="K32" s="8">
        <v>210</v>
      </c>
      <c r="L32" s="25"/>
      <c r="M32" s="18">
        <v>0.4</v>
      </c>
      <c r="N32" s="9">
        <v>67</v>
      </c>
      <c r="O32" s="25"/>
      <c r="P32" s="25"/>
      <c r="Q32" s="17">
        <v>0</v>
      </c>
      <c r="R32" s="17">
        <v>0.1</v>
      </c>
      <c r="S32" s="8">
        <v>0.1</v>
      </c>
      <c r="T32" s="25"/>
      <c r="U32" s="25"/>
    </row>
    <row r="33" spans="1:21" ht="15.6" customHeight="1" x14ac:dyDescent="0.2">
      <c r="A33" s="7" t="s">
        <v>942</v>
      </c>
      <c r="B33" s="11">
        <v>57</v>
      </c>
      <c r="C33" s="18">
        <v>10.7</v>
      </c>
      <c r="D33" s="14">
        <v>0.3</v>
      </c>
      <c r="E33" s="8">
        <v>2.2000000000000002</v>
      </c>
      <c r="F33" s="10">
        <v>0</v>
      </c>
      <c r="G33" s="9">
        <v>75</v>
      </c>
      <c r="H33" s="9">
        <v>206</v>
      </c>
      <c r="I33" s="18">
        <v>2</v>
      </c>
      <c r="J33" s="25"/>
      <c r="K33" s="25"/>
      <c r="L33" s="17">
        <v>0.02</v>
      </c>
      <c r="M33" s="25"/>
      <c r="N33" s="25"/>
      <c r="O33" s="25"/>
      <c r="P33" s="14">
        <v>0</v>
      </c>
      <c r="Q33" s="21">
        <v>0.05</v>
      </c>
      <c r="R33" s="25"/>
      <c r="S33" s="25"/>
      <c r="T33" s="9">
        <v>0</v>
      </c>
      <c r="U33" s="25"/>
    </row>
    <row r="34" spans="1:21" ht="15.6" customHeight="1" x14ac:dyDescent="0.2">
      <c r="A34" s="7" t="s">
        <v>943</v>
      </c>
      <c r="B34" s="11">
        <v>77</v>
      </c>
      <c r="C34" s="18">
        <v>15.6</v>
      </c>
      <c r="D34" s="14">
        <v>0.9</v>
      </c>
      <c r="E34" s="8">
        <v>1.6</v>
      </c>
      <c r="F34" s="10">
        <v>0</v>
      </c>
      <c r="G34" s="9">
        <v>94</v>
      </c>
      <c r="H34" s="9">
        <v>170</v>
      </c>
      <c r="I34" s="18">
        <v>1.7</v>
      </c>
      <c r="J34" s="25"/>
      <c r="K34" s="25"/>
      <c r="L34" s="25"/>
      <c r="M34" s="25"/>
      <c r="N34" s="9">
        <v>18</v>
      </c>
      <c r="O34" s="25"/>
      <c r="P34" s="14">
        <v>0</v>
      </c>
      <c r="Q34" s="21">
        <v>7.0000000000000007E-2</v>
      </c>
      <c r="R34" s="25"/>
      <c r="S34" s="25"/>
      <c r="T34" s="9">
        <v>0</v>
      </c>
      <c r="U34" s="25"/>
    </row>
    <row r="35" spans="1:21" ht="15.6" customHeight="1" x14ac:dyDescent="0.2">
      <c r="A35" s="7" t="s">
        <v>944</v>
      </c>
      <c r="B35" s="11">
        <v>92</v>
      </c>
      <c r="C35" s="18">
        <v>20</v>
      </c>
      <c r="D35" s="14">
        <v>0.7</v>
      </c>
      <c r="E35" s="8">
        <v>0</v>
      </c>
      <c r="F35" s="10">
        <v>0</v>
      </c>
      <c r="G35" s="9">
        <v>20</v>
      </c>
      <c r="H35" s="9">
        <v>200</v>
      </c>
      <c r="I35" s="18">
        <v>1</v>
      </c>
      <c r="J35" s="25"/>
      <c r="K35" s="25"/>
      <c r="L35" s="25"/>
      <c r="M35" s="25"/>
      <c r="N35" s="9">
        <v>9</v>
      </c>
      <c r="O35" s="25"/>
      <c r="P35" s="25"/>
      <c r="Q35" s="21">
        <v>0.05</v>
      </c>
      <c r="R35" s="25"/>
      <c r="S35" s="25"/>
      <c r="T35" s="9">
        <v>0</v>
      </c>
      <c r="U35" s="25"/>
    </row>
    <row r="36" spans="1:21" ht="15.6" customHeight="1" x14ac:dyDescent="0.2">
      <c r="A36" s="7" t="s">
        <v>945</v>
      </c>
      <c r="B36" s="11">
        <v>82</v>
      </c>
      <c r="C36" s="18">
        <v>11.4</v>
      </c>
      <c r="D36" s="14">
        <v>1.2</v>
      </c>
      <c r="E36" s="8">
        <v>6.4</v>
      </c>
      <c r="F36" s="25"/>
      <c r="G36" s="9">
        <v>20</v>
      </c>
      <c r="H36" s="9">
        <v>160</v>
      </c>
      <c r="I36" s="18">
        <v>0.4</v>
      </c>
      <c r="J36" s="11">
        <v>90</v>
      </c>
      <c r="K36" s="8">
        <v>300</v>
      </c>
      <c r="L36" s="21">
        <v>0.1</v>
      </c>
      <c r="M36" s="18">
        <v>0.3</v>
      </c>
      <c r="N36" s="9">
        <v>18</v>
      </c>
      <c r="O36" s="25"/>
      <c r="P36" s="25"/>
      <c r="Q36" s="25"/>
      <c r="R36" s="25"/>
      <c r="S36" s="8">
        <v>0.2</v>
      </c>
      <c r="T36" s="25"/>
      <c r="U36" s="25"/>
    </row>
    <row r="37" spans="1:21" ht="15.6" customHeight="1" x14ac:dyDescent="0.2">
      <c r="A37" s="7" t="s">
        <v>946</v>
      </c>
      <c r="B37" s="11">
        <v>77</v>
      </c>
      <c r="C37" s="18">
        <v>16.399999999999999</v>
      </c>
      <c r="D37" s="14">
        <v>0.7</v>
      </c>
      <c r="E37" s="8">
        <v>1.3</v>
      </c>
      <c r="F37" s="24">
        <v>0</v>
      </c>
      <c r="G37" s="9">
        <v>182</v>
      </c>
      <c r="H37" s="9">
        <v>248</v>
      </c>
      <c r="I37" s="18">
        <v>0.9</v>
      </c>
      <c r="J37" s="11">
        <v>40</v>
      </c>
      <c r="K37" s="8">
        <v>334</v>
      </c>
      <c r="L37" s="21">
        <v>0.7</v>
      </c>
      <c r="M37" s="18">
        <v>0.8</v>
      </c>
      <c r="N37" s="25"/>
      <c r="O37" s="25"/>
      <c r="P37" s="25"/>
      <c r="Q37" s="21">
        <v>0.16</v>
      </c>
      <c r="R37" s="21">
        <v>0.15</v>
      </c>
      <c r="S37" s="29">
        <v>1.9</v>
      </c>
      <c r="T37" s="25"/>
      <c r="U37" s="25"/>
    </row>
    <row r="38" spans="1:21" ht="24" customHeight="1" x14ac:dyDescent="0.2">
      <c r="A38" s="19" t="s">
        <v>947</v>
      </c>
      <c r="B38" s="11">
        <v>86</v>
      </c>
      <c r="C38" s="18">
        <v>19.7</v>
      </c>
      <c r="D38" s="14">
        <v>0.8</v>
      </c>
      <c r="E38" s="8">
        <v>0</v>
      </c>
      <c r="F38" s="24">
        <v>0</v>
      </c>
      <c r="G38" s="9">
        <v>50</v>
      </c>
      <c r="H38" s="9">
        <v>170</v>
      </c>
      <c r="I38" s="18">
        <v>0.3</v>
      </c>
      <c r="J38" s="11">
        <v>90</v>
      </c>
      <c r="K38" s="8">
        <v>290</v>
      </c>
      <c r="L38" s="21">
        <v>0.3</v>
      </c>
      <c r="M38" s="18">
        <v>0.1</v>
      </c>
      <c r="N38" s="9">
        <v>26</v>
      </c>
      <c r="O38" s="25"/>
      <c r="P38" s="25"/>
      <c r="Q38" s="25"/>
      <c r="R38" s="17">
        <v>0.08</v>
      </c>
      <c r="S38" s="29">
        <v>0.1</v>
      </c>
      <c r="T38" s="25"/>
      <c r="U38" s="25"/>
    </row>
    <row r="39" spans="1:21" ht="15.6" customHeight="1" x14ac:dyDescent="0.2">
      <c r="A39" s="7" t="s">
        <v>948</v>
      </c>
      <c r="B39" s="11">
        <v>132</v>
      </c>
      <c r="C39" s="18">
        <v>17</v>
      </c>
      <c r="D39" s="14">
        <v>6.7</v>
      </c>
      <c r="E39" s="8">
        <v>0.8</v>
      </c>
      <c r="F39" s="24">
        <v>0</v>
      </c>
      <c r="G39" s="9">
        <v>151</v>
      </c>
      <c r="H39" s="9">
        <v>272</v>
      </c>
      <c r="I39" s="18">
        <v>1.2</v>
      </c>
      <c r="J39" s="11">
        <v>78</v>
      </c>
      <c r="K39" s="8">
        <v>229</v>
      </c>
      <c r="L39" s="21">
        <v>0.9</v>
      </c>
      <c r="M39" s="18">
        <v>0.7</v>
      </c>
      <c r="N39" s="25"/>
      <c r="O39" s="25"/>
      <c r="P39" s="25"/>
      <c r="Q39" s="21">
        <v>7.0000000000000007E-2</v>
      </c>
      <c r="R39" s="21">
        <v>0.03</v>
      </c>
      <c r="S39" s="25"/>
      <c r="T39" s="25"/>
      <c r="U39" s="25"/>
    </row>
    <row r="40" spans="1:21" ht="15.6" customHeight="1" x14ac:dyDescent="0.2">
      <c r="A40" s="7" t="s">
        <v>949</v>
      </c>
      <c r="B40" s="11">
        <v>110</v>
      </c>
      <c r="C40" s="18">
        <v>12.6</v>
      </c>
      <c r="D40" s="14">
        <v>4.2</v>
      </c>
      <c r="E40" s="8">
        <v>5.4</v>
      </c>
      <c r="F40" s="25"/>
      <c r="G40" s="9">
        <v>80</v>
      </c>
      <c r="H40" s="9">
        <v>300</v>
      </c>
      <c r="I40" s="18">
        <v>1.5</v>
      </c>
      <c r="J40" s="11">
        <v>340</v>
      </c>
      <c r="K40" s="8">
        <v>300</v>
      </c>
      <c r="L40" s="21">
        <v>0.2</v>
      </c>
      <c r="M40" s="18">
        <v>1.4</v>
      </c>
      <c r="N40" s="11">
        <v>146</v>
      </c>
      <c r="O40" s="25"/>
      <c r="P40" s="25"/>
      <c r="Q40" s="25"/>
      <c r="R40" s="25"/>
      <c r="S40" s="8">
        <v>0.2</v>
      </c>
      <c r="T40" s="25"/>
      <c r="U40" s="25"/>
    </row>
    <row r="41" spans="1:21" ht="15.6" customHeight="1" x14ac:dyDescent="0.2">
      <c r="A41" s="7" t="s">
        <v>950</v>
      </c>
      <c r="B41" s="11">
        <v>93</v>
      </c>
      <c r="C41" s="18">
        <v>16.5</v>
      </c>
      <c r="D41" s="14">
        <v>2.1</v>
      </c>
      <c r="E41" s="8">
        <v>0.8</v>
      </c>
      <c r="F41" s="10">
        <v>0</v>
      </c>
      <c r="G41" s="9">
        <v>65</v>
      </c>
      <c r="H41" s="9">
        <v>217</v>
      </c>
      <c r="I41" s="18">
        <v>2.4</v>
      </c>
      <c r="J41" s="31">
        <v>137</v>
      </c>
      <c r="K41" s="29">
        <v>255.3</v>
      </c>
      <c r="L41" s="17">
        <v>0.34</v>
      </c>
      <c r="M41" s="27">
        <v>0.7</v>
      </c>
      <c r="N41" s="9">
        <v>0</v>
      </c>
      <c r="O41" s="25"/>
      <c r="P41" s="14">
        <v>0</v>
      </c>
      <c r="Q41" s="21">
        <v>0.01</v>
      </c>
      <c r="R41" s="17">
        <v>0.09</v>
      </c>
      <c r="S41" s="29">
        <v>1.6</v>
      </c>
      <c r="T41" s="9">
        <v>0</v>
      </c>
      <c r="U41" s="11">
        <v>55</v>
      </c>
    </row>
    <row r="42" spans="1:21" ht="15.6" customHeight="1" x14ac:dyDescent="0.2">
      <c r="A42" s="7" t="s">
        <v>951</v>
      </c>
      <c r="B42" s="11">
        <v>70</v>
      </c>
      <c r="C42" s="18">
        <v>10.8</v>
      </c>
      <c r="D42" s="14">
        <v>0.7</v>
      </c>
      <c r="E42" s="8">
        <v>5.2</v>
      </c>
      <c r="F42" s="25"/>
      <c r="G42" s="9">
        <v>53</v>
      </c>
      <c r="H42" s="9">
        <v>72</v>
      </c>
      <c r="I42" s="18">
        <v>2</v>
      </c>
      <c r="J42" s="11">
        <v>342</v>
      </c>
      <c r="K42" s="8">
        <v>101</v>
      </c>
      <c r="L42" s="21">
        <v>0.5</v>
      </c>
      <c r="M42" s="18">
        <v>0.5</v>
      </c>
      <c r="N42" s="11">
        <v>401</v>
      </c>
      <c r="O42" s="25"/>
      <c r="P42" s="25"/>
      <c r="Q42" s="21">
        <v>0.22</v>
      </c>
      <c r="R42" s="21">
        <v>0.05</v>
      </c>
      <c r="S42" s="8">
        <v>5.8</v>
      </c>
      <c r="T42" s="25"/>
      <c r="U42" s="25"/>
    </row>
    <row r="43" spans="1:21" ht="15.6" customHeight="1" x14ac:dyDescent="0.2">
      <c r="A43" s="7" t="s">
        <v>952</v>
      </c>
      <c r="B43" s="11">
        <v>161</v>
      </c>
      <c r="C43" s="18">
        <v>11.9</v>
      </c>
      <c r="D43" s="14">
        <v>11.5</v>
      </c>
      <c r="E43" s="8">
        <v>2.4</v>
      </c>
      <c r="F43" s="10">
        <v>0</v>
      </c>
      <c r="G43" s="9">
        <v>70</v>
      </c>
      <c r="H43" s="9">
        <v>237</v>
      </c>
      <c r="I43" s="18">
        <v>0</v>
      </c>
      <c r="J43" s="25"/>
      <c r="K43" s="25"/>
      <c r="L43" s="25"/>
      <c r="M43" s="25"/>
      <c r="N43" s="9">
        <v>0</v>
      </c>
      <c r="O43" s="25"/>
      <c r="P43" s="14">
        <v>0</v>
      </c>
      <c r="Q43" s="21">
        <v>0.05</v>
      </c>
      <c r="R43" s="25"/>
      <c r="S43" s="25"/>
      <c r="T43" s="9">
        <v>0</v>
      </c>
      <c r="U43" s="11">
        <v>62</v>
      </c>
    </row>
    <row r="44" spans="1:21" ht="15.6" customHeight="1" x14ac:dyDescent="0.2">
      <c r="A44" s="7" t="s">
        <v>953</v>
      </c>
      <c r="B44" s="11">
        <v>109</v>
      </c>
      <c r="C44" s="18">
        <v>22</v>
      </c>
      <c r="D44" s="14">
        <v>1.7</v>
      </c>
      <c r="E44" s="8">
        <v>0</v>
      </c>
      <c r="F44" s="10">
        <v>0</v>
      </c>
      <c r="G44" s="9">
        <v>50</v>
      </c>
      <c r="H44" s="9">
        <v>150</v>
      </c>
      <c r="I44" s="18">
        <v>2</v>
      </c>
      <c r="J44" s="25"/>
      <c r="K44" s="25"/>
      <c r="L44" s="25"/>
      <c r="M44" s="25"/>
      <c r="N44" s="9">
        <v>45</v>
      </c>
      <c r="O44" s="26">
        <v>0</v>
      </c>
      <c r="P44" s="25"/>
      <c r="Q44" s="21">
        <v>0.05</v>
      </c>
      <c r="R44" s="25"/>
      <c r="S44" s="25"/>
      <c r="T44" s="9">
        <v>0</v>
      </c>
      <c r="U44" s="11">
        <v>80</v>
      </c>
    </row>
    <row r="45" spans="1:21" ht="15.6" customHeight="1" x14ac:dyDescent="0.2">
      <c r="A45" s="7" t="s">
        <v>954</v>
      </c>
      <c r="B45" s="11">
        <v>82</v>
      </c>
      <c r="C45" s="18">
        <v>18</v>
      </c>
      <c r="D45" s="14">
        <v>1</v>
      </c>
      <c r="E45" s="8">
        <v>0.4</v>
      </c>
      <c r="F45" s="10">
        <v>0</v>
      </c>
      <c r="G45" s="9">
        <v>48</v>
      </c>
      <c r="H45" s="9">
        <v>229</v>
      </c>
      <c r="I45" s="18">
        <v>2.2000000000000002</v>
      </c>
      <c r="J45" s="25"/>
      <c r="K45" s="25"/>
      <c r="L45" s="25"/>
      <c r="M45" s="25"/>
      <c r="N45" s="9">
        <v>4</v>
      </c>
      <c r="O45" s="25"/>
      <c r="P45" s="14">
        <v>0</v>
      </c>
      <c r="Q45" s="21">
        <v>0.04</v>
      </c>
      <c r="R45" s="25"/>
      <c r="S45" s="25"/>
      <c r="T45" s="9">
        <v>0</v>
      </c>
      <c r="U45" s="11">
        <v>49</v>
      </c>
    </row>
    <row r="46" spans="1:21" ht="15.6" customHeight="1" x14ac:dyDescent="0.2">
      <c r="A46" s="7" t="s">
        <v>955</v>
      </c>
      <c r="B46" s="11">
        <v>90</v>
      </c>
      <c r="C46" s="18">
        <v>20.399999999999999</v>
      </c>
      <c r="D46" s="14">
        <v>0.9</v>
      </c>
      <c r="E46" s="8">
        <v>0</v>
      </c>
      <c r="F46" s="25"/>
      <c r="G46" s="9">
        <v>88</v>
      </c>
      <c r="H46" s="9">
        <v>270</v>
      </c>
      <c r="I46" s="18">
        <v>0.7</v>
      </c>
      <c r="J46" s="11">
        <v>56</v>
      </c>
      <c r="K46" s="8">
        <v>281</v>
      </c>
      <c r="L46" s="21">
        <v>0.3</v>
      </c>
      <c r="M46" s="18">
        <v>0.9</v>
      </c>
      <c r="N46" s="39">
        <v>1047</v>
      </c>
      <c r="O46" s="25"/>
      <c r="P46" s="25"/>
      <c r="Q46" s="21">
        <v>0.32</v>
      </c>
      <c r="R46" s="21">
        <v>0.03</v>
      </c>
      <c r="S46" s="8">
        <v>0.2</v>
      </c>
      <c r="T46" s="25"/>
      <c r="U46" s="25"/>
    </row>
    <row r="47" spans="1:21" ht="15.6" customHeight="1" x14ac:dyDescent="0.2">
      <c r="A47" s="7" t="s">
        <v>956</v>
      </c>
      <c r="B47" s="11">
        <v>112</v>
      </c>
      <c r="C47" s="18">
        <v>20</v>
      </c>
      <c r="D47" s="14">
        <v>3</v>
      </c>
      <c r="E47" s="8">
        <v>0</v>
      </c>
      <c r="F47" s="10">
        <v>0</v>
      </c>
      <c r="G47" s="9">
        <v>20</v>
      </c>
      <c r="H47" s="9">
        <v>100</v>
      </c>
      <c r="I47" s="18">
        <v>1</v>
      </c>
      <c r="J47" s="25"/>
      <c r="K47" s="25"/>
      <c r="L47" s="25"/>
      <c r="M47" s="25"/>
      <c r="N47" s="9">
        <v>30</v>
      </c>
      <c r="O47" s="26">
        <v>0</v>
      </c>
      <c r="P47" s="25"/>
      <c r="Q47" s="21">
        <v>0.05</v>
      </c>
      <c r="R47" s="25"/>
      <c r="S47" s="25"/>
      <c r="T47" s="9">
        <v>0</v>
      </c>
      <c r="U47" s="11">
        <v>80</v>
      </c>
    </row>
    <row r="48" spans="1:21" ht="15.6" customHeight="1" x14ac:dyDescent="0.2">
      <c r="A48" s="7" t="s">
        <v>957</v>
      </c>
      <c r="B48" s="11">
        <v>104</v>
      </c>
      <c r="C48" s="18">
        <v>15.6</v>
      </c>
      <c r="D48" s="14">
        <v>3.2</v>
      </c>
      <c r="E48" s="8">
        <v>2</v>
      </c>
      <c r="F48" s="10">
        <v>0</v>
      </c>
      <c r="G48" s="9">
        <v>30</v>
      </c>
      <c r="H48" s="9">
        <v>143</v>
      </c>
      <c r="I48" s="18">
        <v>2</v>
      </c>
      <c r="J48" s="25"/>
      <c r="K48" s="25"/>
      <c r="L48" s="25"/>
      <c r="M48" s="25"/>
      <c r="N48" s="9">
        <v>33</v>
      </c>
      <c r="O48" s="25"/>
      <c r="P48" s="14">
        <v>0</v>
      </c>
      <c r="Q48" s="21">
        <v>0.03</v>
      </c>
      <c r="R48" s="25"/>
      <c r="S48" s="25"/>
      <c r="T48" s="9">
        <v>0</v>
      </c>
      <c r="U48" s="25"/>
    </row>
    <row r="49" spans="1:21" ht="15.6" customHeight="1" x14ac:dyDescent="0.2">
      <c r="A49" s="7" t="s">
        <v>958</v>
      </c>
      <c r="B49" s="11">
        <v>99</v>
      </c>
      <c r="C49" s="18">
        <v>20.6</v>
      </c>
      <c r="D49" s="14">
        <v>1.4</v>
      </c>
      <c r="E49" s="8">
        <v>0.9</v>
      </c>
      <c r="F49" s="25"/>
      <c r="G49" s="9">
        <v>164</v>
      </c>
      <c r="H49" s="9">
        <v>330</v>
      </c>
      <c r="I49" s="18">
        <v>0.5</v>
      </c>
      <c r="J49" s="11">
        <v>76</v>
      </c>
      <c r="K49" s="8">
        <v>282</v>
      </c>
      <c r="L49" s="21">
        <v>0.2</v>
      </c>
      <c r="M49" s="18">
        <v>0.9</v>
      </c>
      <c r="N49" s="11">
        <v>661</v>
      </c>
      <c r="O49" s="25"/>
      <c r="P49" s="25"/>
      <c r="Q49" s="21">
        <v>0.3</v>
      </c>
      <c r="R49" s="21">
        <v>0.02</v>
      </c>
      <c r="S49" s="8">
        <v>0.5</v>
      </c>
      <c r="T49" s="25"/>
      <c r="U49" s="25"/>
    </row>
    <row r="50" spans="1:21" ht="24" customHeight="1" x14ac:dyDescent="0.2">
      <c r="A50" s="19" t="s">
        <v>959</v>
      </c>
      <c r="B50" s="11">
        <v>115</v>
      </c>
      <c r="C50" s="18">
        <v>15.3</v>
      </c>
      <c r="D50" s="14">
        <v>4</v>
      </c>
      <c r="E50" s="8">
        <v>4.4000000000000004</v>
      </c>
      <c r="F50" s="24">
        <v>0</v>
      </c>
      <c r="G50" s="9">
        <v>60</v>
      </c>
      <c r="H50" s="9">
        <v>190</v>
      </c>
      <c r="I50" s="18">
        <v>1.6</v>
      </c>
      <c r="J50" s="11">
        <v>120</v>
      </c>
      <c r="K50" s="8">
        <v>240</v>
      </c>
      <c r="L50" s="21">
        <v>0.2</v>
      </c>
      <c r="M50" s="18">
        <v>1</v>
      </c>
      <c r="N50" s="25"/>
      <c r="O50" s="25"/>
      <c r="P50" s="25"/>
      <c r="Q50" s="17">
        <v>0.2</v>
      </c>
      <c r="R50" s="17">
        <v>0.1</v>
      </c>
      <c r="S50" s="8">
        <v>0.1</v>
      </c>
      <c r="T50" s="25"/>
      <c r="U50" s="25"/>
    </row>
    <row r="51" spans="1:21" ht="15.6" customHeight="1" x14ac:dyDescent="0.2">
      <c r="A51" s="7" t="s">
        <v>960</v>
      </c>
      <c r="B51" s="11">
        <v>86</v>
      </c>
      <c r="C51" s="18">
        <v>16</v>
      </c>
      <c r="D51" s="14">
        <v>2</v>
      </c>
      <c r="E51" s="8">
        <v>0</v>
      </c>
      <c r="F51" s="10">
        <v>0</v>
      </c>
      <c r="G51" s="9">
        <v>20</v>
      </c>
      <c r="H51" s="9">
        <v>150</v>
      </c>
      <c r="I51" s="18">
        <v>2</v>
      </c>
      <c r="J51" s="31">
        <v>65</v>
      </c>
      <c r="K51" s="29">
        <v>276.7</v>
      </c>
      <c r="L51" s="17">
        <v>0.1</v>
      </c>
      <c r="M51" s="27">
        <v>1.1000000000000001</v>
      </c>
      <c r="N51" s="9">
        <v>45</v>
      </c>
      <c r="O51" s="26">
        <v>8</v>
      </c>
      <c r="P51" s="25"/>
      <c r="Q51" s="21">
        <v>0.05</v>
      </c>
      <c r="R51" s="17">
        <v>0.1</v>
      </c>
      <c r="S51" s="29">
        <v>2.6</v>
      </c>
      <c r="T51" s="9">
        <v>0</v>
      </c>
      <c r="U51" s="11">
        <v>80</v>
      </c>
    </row>
    <row r="52" spans="1:21" ht="15.6" customHeight="1" x14ac:dyDescent="0.2">
      <c r="A52" s="7" t="s">
        <v>961</v>
      </c>
      <c r="B52" s="11">
        <v>97</v>
      </c>
      <c r="C52" s="18">
        <v>17.899999999999999</v>
      </c>
      <c r="D52" s="14">
        <v>2</v>
      </c>
      <c r="E52" s="8">
        <v>0.4</v>
      </c>
      <c r="F52" s="10">
        <v>0</v>
      </c>
      <c r="G52" s="9">
        <v>40</v>
      </c>
      <c r="H52" s="9">
        <v>100</v>
      </c>
      <c r="I52" s="18">
        <v>2.5</v>
      </c>
      <c r="J52" s="25"/>
      <c r="K52" s="25"/>
      <c r="L52" s="25"/>
      <c r="M52" s="25"/>
      <c r="N52" s="9">
        <v>21</v>
      </c>
      <c r="O52" s="25"/>
      <c r="P52" s="14">
        <v>0</v>
      </c>
      <c r="Q52" s="21">
        <v>0.1</v>
      </c>
      <c r="R52" s="25"/>
      <c r="S52" s="25"/>
      <c r="T52" s="9">
        <v>0</v>
      </c>
      <c r="U52" s="11">
        <v>89</v>
      </c>
    </row>
    <row r="53" spans="1:21" ht="15.6" customHeight="1" x14ac:dyDescent="0.2">
      <c r="A53" s="7" t="s">
        <v>962</v>
      </c>
      <c r="B53" s="11">
        <v>89</v>
      </c>
      <c r="C53" s="8">
        <v>18.7</v>
      </c>
      <c r="D53" s="8">
        <v>1</v>
      </c>
      <c r="E53" s="8">
        <v>0</v>
      </c>
      <c r="F53" s="10">
        <v>0</v>
      </c>
      <c r="G53" s="9">
        <v>96</v>
      </c>
      <c r="H53" s="12">
        <v>209</v>
      </c>
      <c r="I53" s="8">
        <v>1.5</v>
      </c>
      <c r="J53" s="31">
        <v>51</v>
      </c>
      <c r="K53" s="29">
        <v>265.8</v>
      </c>
      <c r="L53" s="17">
        <v>0</v>
      </c>
      <c r="M53" s="29">
        <v>0.2</v>
      </c>
      <c r="N53" s="9">
        <v>6</v>
      </c>
      <c r="O53" s="26">
        <v>3</v>
      </c>
      <c r="P53" s="18">
        <v>5</v>
      </c>
      <c r="Q53" s="15">
        <v>0.03</v>
      </c>
      <c r="R53" s="23">
        <v>0.1</v>
      </c>
      <c r="S53" s="29">
        <v>2</v>
      </c>
      <c r="T53" s="12">
        <v>0</v>
      </c>
      <c r="U53" s="9">
        <v>80</v>
      </c>
    </row>
    <row r="54" spans="1:21" ht="15.6" customHeight="1" x14ac:dyDescent="0.2">
      <c r="A54" s="7" t="s">
        <v>963</v>
      </c>
      <c r="B54" s="11">
        <v>154</v>
      </c>
      <c r="C54" s="8">
        <v>16.8</v>
      </c>
      <c r="D54" s="8">
        <v>5</v>
      </c>
      <c r="E54" s="8">
        <v>10.5</v>
      </c>
      <c r="F54" s="25"/>
      <c r="G54" s="9">
        <v>80</v>
      </c>
      <c r="H54" s="12">
        <v>244</v>
      </c>
      <c r="I54" s="8">
        <v>1.6</v>
      </c>
      <c r="J54" s="11">
        <v>421</v>
      </c>
      <c r="K54" s="8">
        <v>488</v>
      </c>
      <c r="L54" s="21">
        <v>0.2</v>
      </c>
      <c r="M54" s="8">
        <v>1.2</v>
      </c>
      <c r="N54" s="25"/>
      <c r="O54" s="25"/>
      <c r="P54" s="25"/>
      <c r="Q54" s="15">
        <v>0.47</v>
      </c>
      <c r="R54" s="15">
        <v>0.15</v>
      </c>
      <c r="S54" s="8">
        <v>9.6</v>
      </c>
      <c r="T54" s="25"/>
      <c r="U54" s="25"/>
    </row>
    <row r="55" spans="1:21" ht="24" customHeight="1" x14ac:dyDescent="0.2">
      <c r="A55" s="19" t="s">
        <v>964</v>
      </c>
      <c r="B55" s="11">
        <v>125</v>
      </c>
      <c r="C55" s="8">
        <v>21.3</v>
      </c>
      <c r="D55" s="8">
        <v>3.4</v>
      </c>
      <c r="E55" s="8">
        <v>2.2000000000000002</v>
      </c>
      <c r="F55" s="25"/>
      <c r="G55" s="9">
        <v>136</v>
      </c>
      <c r="H55" s="12">
        <v>69</v>
      </c>
      <c r="I55" s="8">
        <v>0.8</v>
      </c>
      <c r="J55" s="11">
        <v>214</v>
      </c>
      <c r="K55" s="8">
        <v>245</v>
      </c>
      <c r="L55" s="21">
        <v>0.2</v>
      </c>
      <c r="M55" s="8">
        <v>1.1000000000000001</v>
      </c>
      <c r="N55" s="25"/>
      <c r="O55" s="25"/>
      <c r="P55" s="25"/>
      <c r="Q55" s="15">
        <v>0.26</v>
      </c>
      <c r="R55" s="15">
        <v>0.03</v>
      </c>
      <c r="S55" s="8">
        <v>0.2</v>
      </c>
      <c r="T55" s="25"/>
      <c r="U55" s="9">
        <v>80</v>
      </c>
    </row>
    <row r="56" spans="1:21" ht="15.6" customHeight="1" x14ac:dyDescent="0.2">
      <c r="A56" s="7" t="s">
        <v>965</v>
      </c>
      <c r="B56" s="11">
        <v>303</v>
      </c>
      <c r="C56" s="8">
        <v>14</v>
      </c>
      <c r="D56" s="8">
        <v>27</v>
      </c>
      <c r="E56" s="8">
        <v>0</v>
      </c>
      <c r="F56" s="10">
        <v>0</v>
      </c>
      <c r="G56" s="9">
        <v>20</v>
      </c>
      <c r="H56" s="12">
        <v>200</v>
      </c>
      <c r="I56" s="8">
        <v>1</v>
      </c>
      <c r="J56" s="11">
        <v>43</v>
      </c>
      <c r="K56" s="25"/>
      <c r="L56" s="25"/>
      <c r="M56" s="25"/>
      <c r="N56" s="9">
        <v>485</v>
      </c>
      <c r="O56" s="26">
        <v>0</v>
      </c>
      <c r="P56" s="25"/>
      <c r="Q56" s="15">
        <v>0.1</v>
      </c>
      <c r="R56" s="25"/>
      <c r="S56" s="25"/>
      <c r="T56" s="12">
        <v>2</v>
      </c>
      <c r="U56" s="9">
        <v>100</v>
      </c>
    </row>
    <row r="57" spans="1:21" ht="24" customHeight="1" x14ac:dyDescent="0.2">
      <c r="A57" s="19" t="s">
        <v>966</v>
      </c>
      <c r="B57" s="11">
        <v>120</v>
      </c>
      <c r="C57" s="8">
        <v>14.3</v>
      </c>
      <c r="D57" s="8">
        <v>4.9000000000000004</v>
      </c>
      <c r="E57" s="8">
        <v>4.5999999999999996</v>
      </c>
      <c r="F57" s="24">
        <v>0</v>
      </c>
      <c r="G57" s="9">
        <v>329</v>
      </c>
      <c r="H57" s="12">
        <v>436</v>
      </c>
      <c r="I57" s="8">
        <v>1.5</v>
      </c>
      <c r="J57" s="11">
        <v>240</v>
      </c>
      <c r="K57" s="8">
        <v>169</v>
      </c>
      <c r="L57" s="21">
        <v>0.8</v>
      </c>
      <c r="M57" s="8">
        <v>1.1000000000000001</v>
      </c>
      <c r="N57" s="25"/>
      <c r="O57" s="26">
        <v>0</v>
      </c>
      <c r="P57" s="25"/>
      <c r="Q57" s="23">
        <v>0</v>
      </c>
      <c r="R57" s="15">
        <v>0.05</v>
      </c>
      <c r="S57" s="29">
        <v>3.1</v>
      </c>
      <c r="T57" s="25"/>
      <c r="U57" s="25"/>
    </row>
    <row r="58" spans="1:21" ht="15.6" customHeight="1" x14ac:dyDescent="0.2">
      <c r="A58" s="7" t="s">
        <v>967</v>
      </c>
      <c r="B58" s="11">
        <v>132</v>
      </c>
      <c r="C58" s="8">
        <v>17</v>
      </c>
      <c r="D58" s="8">
        <v>6.6</v>
      </c>
      <c r="E58" s="8">
        <v>1.1000000000000001</v>
      </c>
      <c r="F58" s="24">
        <v>0</v>
      </c>
      <c r="G58" s="9">
        <v>31</v>
      </c>
      <c r="H58" s="12">
        <v>173</v>
      </c>
      <c r="I58" s="8">
        <v>1.6</v>
      </c>
      <c r="J58" s="11">
        <v>77</v>
      </c>
      <c r="K58" s="8">
        <v>346</v>
      </c>
      <c r="L58" s="21">
        <v>0.7</v>
      </c>
      <c r="M58" s="8">
        <v>0.8</v>
      </c>
      <c r="N58" s="25"/>
      <c r="O58" s="26">
        <v>7</v>
      </c>
      <c r="P58" s="25"/>
      <c r="Q58" s="15">
        <v>0.2</v>
      </c>
      <c r="R58" s="15">
        <v>0.03</v>
      </c>
      <c r="S58" s="29">
        <v>1.7</v>
      </c>
      <c r="T58" s="25"/>
      <c r="U58" s="25"/>
    </row>
    <row r="59" spans="1:21" ht="15.6" customHeight="1" x14ac:dyDescent="0.2">
      <c r="A59" s="7" t="s">
        <v>968</v>
      </c>
      <c r="B59" s="11">
        <v>147</v>
      </c>
      <c r="C59" s="8">
        <v>22.5</v>
      </c>
      <c r="D59" s="8">
        <v>5.2</v>
      </c>
      <c r="E59" s="8">
        <v>2.6</v>
      </c>
      <c r="F59" s="25"/>
      <c r="G59" s="9">
        <v>80</v>
      </c>
      <c r="H59" s="12">
        <v>230</v>
      </c>
      <c r="I59" s="8">
        <v>1.3</v>
      </c>
      <c r="J59" s="25"/>
      <c r="K59" s="8">
        <v>380</v>
      </c>
      <c r="L59" s="21">
        <v>0.2</v>
      </c>
      <c r="M59" s="8">
        <v>0.7</v>
      </c>
      <c r="N59" s="9">
        <v>89</v>
      </c>
      <c r="O59" s="25"/>
      <c r="P59" s="25"/>
      <c r="Q59" s="25"/>
      <c r="R59" s="25"/>
      <c r="S59" s="25"/>
      <c r="T59" s="25"/>
      <c r="U59" s="25"/>
    </row>
    <row r="60" spans="1:21" ht="15.6" customHeight="1" x14ac:dyDescent="0.2">
      <c r="A60" s="7" t="s">
        <v>969</v>
      </c>
      <c r="B60" s="11">
        <v>76</v>
      </c>
      <c r="C60" s="8">
        <v>14.4</v>
      </c>
      <c r="D60" s="8">
        <v>1.1000000000000001</v>
      </c>
      <c r="E60" s="8">
        <v>2.2000000000000002</v>
      </c>
      <c r="F60" s="25"/>
      <c r="G60" s="9">
        <v>28</v>
      </c>
      <c r="H60" s="12">
        <v>166</v>
      </c>
      <c r="I60" s="8">
        <v>0</v>
      </c>
      <c r="J60" s="25"/>
      <c r="K60" s="8">
        <v>325</v>
      </c>
      <c r="L60" s="21">
        <v>0.1</v>
      </c>
      <c r="M60" s="8">
        <v>0.6</v>
      </c>
      <c r="N60" s="25"/>
      <c r="O60" s="25"/>
      <c r="P60" s="25"/>
      <c r="Q60" s="15">
        <v>0.31</v>
      </c>
      <c r="R60" s="15">
        <v>0.11</v>
      </c>
      <c r="S60" s="25"/>
      <c r="T60" s="25"/>
      <c r="U60" s="25"/>
    </row>
    <row r="61" spans="1:21" ht="15.6" customHeight="1" x14ac:dyDescent="0.2">
      <c r="A61" s="7" t="s">
        <v>970</v>
      </c>
      <c r="B61" s="11">
        <v>113</v>
      </c>
      <c r="C61" s="8">
        <v>13.9</v>
      </c>
      <c r="D61" s="8">
        <v>4.9000000000000004</v>
      </c>
      <c r="E61" s="8">
        <v>3.4</v>
      </c>
      <c r="F61" s="24">
        <v>0</v>
      </c>
      <c r="G61" s="9">
        <v>642</v>
      </c>
      <c r="H61" s="12">
        <v>646</v>
      </c>
      <c r="I61" s="8">
        <v>1.9</v>
      </c>
      <c r="J61" s="31">
        <v>51</v>
      </c>
      <c r="K61" s="8">
        <v>182</v>
      </c>
      <c r="L61" s="21">
        <v>0.8</v>
      </c>
      <c r="M61" s="8">
        <v>3.6</v>
      </c>
      <c r="N61" s="25"/>
      <c r="O61" s="25"/>
      <c r="P61" s="25"/>
      <c r="Q61" s="15">
        <v>0.21</v>
      </c>
      <c r="R61" s="15">
        <v>0.02</v>
      </c>
      <c r="S61" s="29">
        <v>1.8</v>
      </c>
      <c r="T61" s="25"/>
      <c r="U61" s="9">
        <v>89</v>
      </c>
    </row>
    <row r="62" spans="1:21" ht="15.6" customHeight="1" x14ac:dyDescent="0.2">
      <c r="A62" s="7" t="s">
        <v>971</v>
      </c>
      <c r="B62" s="11">
        <v>109</v>
      </c>
      <c r="C62" s="8">
        <v>19.899999999999999</v>
      </c>
      <c r="D62" s="8">
        <v>1.8</v>
      </c>
      <c r="E62" s="8">
        <v>3.4</v>
      </c>
      <c r="F62" s="24">
        <v>0</v>
      </c>
      <c r="G62" s="9">
        <v>95</v>
      </c>
      <c r="H62" s="12">
        <v>597</v>
      </c>
      <c r="I62" s="8">
        <v>1.3</v>
      </c>
      <c r="J62" s="11">
        <v>266</v>
      </c>
      <c r="K62" s="8">
        <v>227</v>
      </c>
      <c r="L62" s="21">
        <v>0.3</v>
      </c>
      <c r="M62" s="8">
        <v>2</v>
      </c>
      <c r="N62" s="9">
        <v>195</v>
      </c>
      <c r="O62" s="26">
        <v>0</v>
      </c>
      <c r="P62" s="25"/>
      <c r="Q62" s="15">
        <v>0.26</v>
      </c>
      <c r="R62" s="15">
        <v>0.03</v>
      </c>
      <c r="S62" s="29">
        <v>4.4000000000000004</v>
      </c>
      <c r="T62" s="25"/>
      <c r="U62" s="25"/>
    </row>
    <row r="63" spans="1:21" ht="15.6" customHeight="1" x14ac:dyDescent="0.2">
      <c r="A63" s="7" t="s">
        <v>972</v>
      </c>
      <c r="B63" s="11">
        <v>100</v>
      </c>
      <c r="C63" s="8">
        <v>18.8</v>
      </c>
      <c r="D63" s="8">
        <v>2.2000000000000002</v>
      </c>
      <c r="E63" s="8">
        <v>0</v>
      </c>
      <c r="F63" s="10">
        <v>0</v>
      </c>
      <c r="G63" s="9">
        <v>40</v>
      </c>
      <c r="H63" s="12">
        <v>179</v>
      </c>
      <c r="I63" s="8">
        <v>0.5</v>
      </c>
      <c r="J63" s="31">
        <v>43</v>
      </c>
      <c r="K63" s="29">
        <v>392.6</v>
      </c>
      <c r="L63" s="17">
        <v>0.1</v>
      </c>
      <c r="M63" s="29">
        <v>0.3</v>
      </c>
      <c r="N63" s="9">
        <v>45</v>
      </c>
      <c r="O63" s="26">
        <v>0</v>
      </c>
      <c r="P63" s="25"/>
      <c r="Q63" s="15">
        <v>0.37</v>
      </c>
      <c r="R63" s="23">
        <v>0.2</v>
      </c>
      <c r="S63" s="29">
        <v>3.4</v>
      </c>
      <c r="T63" s="12">
        <v>0</v>
      </c>
      <c r="U63" s="9">
        <v>48</v>
      </c>
    </row>
    <row r="64" spans="1:21" ht="15.6" customHeight="1" x14ac:dyDescent="0.2">
      <c r="A64" s="7" t="s">
        <v>973</v>
      </c>
      <c r="B64" s="11">
        <v>84</v>
      </c>
      <c r="C64" s="8">
        <v>15.2</v>
      </c>
      <c r="D64" s="8">
        <v>0.6</v>
      </c>
      <c r="E64" s="8">
        <v>4.7</v>
      </c>
      <c r="F64" s="24">
        <v>0</v>
      </c>
      <c r="G64" s="9">
        <v>68</v>
      </c>
      <c r="H64" s="12">
        <v>171</v>
      </c>
      <c r="I64" s="8">
        <v>2.1</v>
      </c>
      <c r="J64" s="11">
        <v>211</v>
      </c>
      <c r="K64" s="8">
        <v>198</v>
      </c>
      <c r="L64" s="21">
        <v>0.7</v>
      </c>
      <c r="M64" s="8">
        <v>0.6</v>
      </c>
      <c r="N64" s="25"/>
      <c r="O64" s="26">
        <v>0</v>
      </c>
      <c r="P64" s="25"/>
      <c r="Q64" s="15">
        <v>0.16</v>
      </c>
      <c r="R64" s="15">
        <v>0.03</v>
      </c>
      <c r="S64" s="29">
        <v>1.9</v>
      </c>
      <c r="T64" s="25"/>
      <c r="U64" s="9">
        <v>75</v>
      </c>
    </row>
    <row r="65" spans="1:21" ht="15.6" customHeight="1" x14ac:dyDescent="0.2">
      <c r="A65" s="7" t="s">
        <v>974</v>
      </c>
      <c r="B65" s="11">
        <v>81</v>
      </c>
      <c r="C65" s="8">
        <v>11.4</v>
      </c>
      <c r="D65" s="8">
        <v>1.9</v>
      </c>
      <c r="E65" s="8">
        <v>3.8</v>
      </c>
      <c r="F65" s="10">
        <v>0</v>
      </c>
      <c r="G65" s="9">
        <v>118</v>
      </c>
      <c r="H65" s="12">
        <v>174</v>
      </c>
      <c r="I65" s="8">
        <v>3</v>
      </c>
      <c r="J65" s="31">
        <v>46</v>
      </c>
      <c r="K65" s="29">
        <v>245.9</v>
      </c>
      <c r="L65" s="17">
        <v>0</v>
      </c>
      <c r="M65" s="29">
        <v>1.5</v>
      </c>
      <c r="N65" s="9">
        <v>15</v>
      </c>
      <c r="O65" s="26">
        <v>0</v>
      </c>
      <c r="P65" s="18">
        <v>0</v>
      </c>
      <c r="Q65" s="15">
        <v>0</v>
      </c>
      <c r="R65" s="23">
        <v>0.4</v>
      </c>
      <c r="S65" s="29">
        <v>3.2</v>
      </c>
      <c r="T65" s="12">
        <v>0</v>
      </c>
      <c r="U65" s="9">
        <v>100</v>
      </c>
    </row>
    <row r="66" spans="1:21" ht="15.6" customHeight="1" x14ac:dyDescent="0.2">
      <c r="A66" s="7" t="s">
        <v>975</v>
      </c>
      <c r="B66" s="11">
        <v>111</v>
      </c>
      <c r="C66" s="8">
        <v>13.3</v>
      </c>
      <c r="D66" s="8">
        <v>3.4</v>
      </c>
      <c r="E66" s="8">
        <v>6.7</v>
      </c>
      <c r="F66" s="25"/>
      <c r="G66" s="9">
        <v>86</v>
      </c>
      <c r="H66" s="12">
        <v>174</v>
      </c>
      <c r="I66" s="8">
        <v>1.2</v>
      </c>
      <c r="J66" s="11">
        <v>91</v>
      </c>
      <c r="K66" s="8">
        <v>197</v>
      </c>
      <c r="L66" s="21">
        <v>0</v>
      </c>
      <c r="M66" s="8">
        <v>0.6</v>
      </c>
      <c r="N66" s="9">
        <v>309</v>
      </c>
      <c r="O66" s="25"/>
      <c r="P66" s="25"/>
      <c r="Q66" s="15">
        <v>1.03</v>
      </c>
      <c r="R66" s="15">
        <v>0.1</v>
      </c>
      <c r="S66" s="8">
        <v>0.2</v>
      </c>
      <c r="T66" s="25"/>
      <c r="U66" s="9">
        <v>70</v>
      </c>
    </row>
    <row r="67" spans="1:21" ht="15.6" customHeight="1" x14ac:dyDescent="0.2">
      <c r="A67" s="7" t="s">
        <v>976</v>
      </c>
      <c r="B67" s="11">
        <v>88</v>
      </c>
      <c r="C67" s="8">
        <v>15.9</v>
      </c>
      <c r="D67" s="8">
        <v>0.9</v>
      </c>
      <c r="E67" s="8">
        <v>4.0999999999999996</v>
      </c>
      <c r="F67" s="24">
        <v>0</v>
      </c>
      <c r="G67" s="9">
        <v>221</v>
      </c>
      <c r="H67" s="12">
        <v>223</v>
      </c>
      <c r="I67" s="8">
        <v>0</v>
      </c>
      <c r="J67" s="11">
        <v>24</v>
      </c>
      <c r="K67" s="8">
        <v>364</v>
      </c>
      <c r="L67" s="21">
        <v>0.4</v>
      </c>
      <c r="M67" s="8">
        <v>0.7</v>
      </c>
      <c r="N67" s="25"/>
      <c r="O67" s="25"/>
      <c r="P67" s="25"/>
      <c r="Q67" s="15">
        <v>0.2</v>
      </c>
      <c r="R67" s="15">
        <v>0.25</v>
      </c>
      <c r="S67" s="29">
        <v>1.6</v>
      </c>
      <c r="T67" s="25"/>
      <c r="U67" s="25"/>
    </row>
    <row r="68" spans="1:21" ht="15.6" customHeight="1" x14ac:dyDescent="0.2">
      <c r="A68" s="7" t="s">
        <v>977</v>
      </c>
      <c r="B68" s="11">
        <v>96</v>
      </c>
      <c r="C68" s="8">
        <v>19.5</v>
      </c>
      <c r="D68" s="8">
        <v>1.1000000000000001</v>
      </c>
      <c r="E68" s="8">
        <v>2</v>
      </c>
      <c r="F68" s="24">
        <v>0</v>
      </c>
      <c r="G68" s="9">
        <v>9</v>
      </c>
      <c r="H68" s="12">
        <v>129</v>
      </c>
      <c r="I68" s="8">
        <v>0.3</v>
      </c>
      <c r="J68" s="11">
        <v>43</v>
      </c>
      <c r="K68" s="8">
        <v>154</v>
      </c>
      <c r="L68" s="21">
        <v>0.1</v>
      </c>
      <c r="M68" s="8">
        <v>0.5</v>
      </c>
      <c r="N68" s="25"/>
      <c r="O68" s="25"/>
      <c r="P68" s="25"/>
      <c r="Q68" s="15">
        <v>0.15</v>
      </c>
      <c r="R68" s="15">
        <v>0.02</v>
      </c>
      <c r="S68" s="29">
        <v>1.7</v>
      </c>
      <c r="T68" s="25"/>
      <c r="U68" s="25"/>
    </row>
    <row r="69" spans="1:21" ht="15.6" customHeight="1" x14ac:dyDescent="0.2">
      <c r="A69" s="7" t="s">
        <v>978</v>
      </c>
      <c r="B69" s="11">
        <v>95</v>
      </c>
      <c r="C69" s="8">
        <v>15.8</v>
      </c>
      <c r="D69" s="8">
        <v>0.7</v>
      </c>
      <c r="E69" s="8">
        <v>6.5</v>
      </c>
      <c r="F69" s="24">
        <v>0</v>
      </c>
      <c r="G69" s="9">
        <v>503</v>
      </c>
      <c r="H69" s="12">
        <v>354</v>
      </c>
      <c r="I69" s="8">
        <v>0.2</v>
      </c>
      <c r="J69" s="11">
        <v>58</v>
      </c>
      <c r="K69" s="8">
        <v>294</v>
      </c>
      <c r="L69" s="21">
        <v>1.6</v>
      </c>
      <c r="M69" s="8">
        <v>1.2</v>
      </c>
      <c r="N69" s="25"/>
      <c r="O69" s="25"/>
      <c r="P69" s="25"/>
      <c r="Q69" s="15">
        <v>0.18</v>
      </c>
      <c r="R69" s="15">
        <v>0.02</v>
      </c>
      <c r="S69" s="29">
        <v>1.9</v>
      </c>
      <c r="T69" s="25"/>
      <c r="U69" s="25"/>
    </row>
    <row r="70" spans="1:21" ht="14.85" customHeight="1" x14ac:dyDescent="0.2">
      <c r="A70" s="7" t="s">
        <v>979</v>
      </c>
      <c r="B70" s="11">
        <v>204</v>
      </c>
      <c r="C70" s="8">
        <v>16</v>
      </c>
      <c r="D70" s="8">
        <v>15</v>
      </c>
      <c r="E70" s="8">
        <v>0</v>
      </c>
      <c r="F70" s="10">
        <v>0</v>
      </c>
      <c r="G70" s="9">
        <v>20</v>
      </c>
      <c r="H70" s="12">
        <v>200</v>
      </c>
      <c r="I70" s="8">
        <v>2</v>
      </c>
      <c r="J70" s="31">
        <v>341</v>
      </c>
      <c r="K70" s="29">
        <v>291</v>
      </c>
      <c r="L70" s="17">
        <v>0.4</v>
      </c>
      <c r="M70" s="29">
        <v>2.6</v>
      </c>
      <c r="N70" s="9">
        <v>30</v>
      </c>
      <c r="O70" s="26">
        <v>0</v>
      </c>
      <c r="P70" s="25"/>
      <c r="Q70" s="15">
        <v>0.05</v>
      </c>
      <c r="R70" s="23">
        <v>0</v>
      </c>
      <c r="S70" s="29">
        <v>5.6</v>
      </c>
      <c r="T70" s="12">
        <v>0</v>
      </c>
      <c r="U70" s="9">
        <v>80</v>
      </c>
    </row>
    <row r="71" spans="1:21" ht="15.6" customHeight="1" x14ac:dyDescent="0.2">
      <c r="A71" s="7" t="s">
        <v>980</v>
      </c>
      <c r="B71" s="11">
        <v>101</v>
      </c>
      <c r="C71" s="8">
        <v>15.1</v>
      </c>
      <c r="D71" s="8">
        <v>4.0999999999999996</v>
      </c>
      <c r="E71" s="8">
        <v>1</v>
      </c>
      <c r="F71" s="24">
        <v>0</v>
      </c>
      <c r="G71" s="9">
        <v>32</v>
      </c>
      <c r="H71" s="12">
        <v>163</v>
      </c>
      <c r="I71" s="8">
        <v>0</v>
      </c>
      <c r="J71" s="11">
        <v>50</v>
      </c>
      <c r="K71" s="8">
        <v>320</v>
      </c>
      <c r="L71" s="21">
        <v>0.7</v>
      </c>
      <c r="M71" s="8">
        <v>0.6</v>
      </c>
      <c r="N71" s="25"/>
      <c r="O71" s="25"/>
      <c r="P71" s="25"/>
      <c r="Q71" s="15">
        <v>0.02</v>
      </c>
      <c r="R71" s="15">
        <v>0.05</v>
      </c>
      <c r="S71" s="29">
        <v>1.5</v>
      </c>
      <c r="T71" s="25"/>
      <c r="U71" s="25"/>
    </row>
    <row r="72" spans="1:21" ht="15.6" customHeight="1" x14ac:dyDescent="0.2">
      <c r="A72" s="7" t="s">
        <v>981</v>
      </c>
      <c r="B72" s="11">
        <v>98</v>
      </c>
      <c r="C72" s="8">
        <v>19.600000000000001</v>
      </c>
      <c r="D72" s="8">
        <v>1.7</v>
      </c>
      <c r="E72" s="8">
        <v>1</v>
      </c>
      <c r="F72" s="24">
        <v>0</v>
      </c>
      <c r="G72" s="9">
        <v>90</v>
      </c>
      <c r="H72" s="12">
        <v>190</v>
      </c>
      <c r="I72" s="8">
        <v>0.6</v>
      </c>
      <c r="J72" s="11">
        <v>90</v>
      </c>
      <c r="K72" s="8">
        <v>320</v>
      </c>
      <c r="L72" s="21">
        <v>0.1</v>
      </c>
      <c r="M72" s="8">
        <v>0.5</v>
      </c>
      <c r="N72" s="9">
        <v>39</v>
      </c>
      <c r="O72" s="26">
        <v>0</v>
      </c>
      <c r="P72" s="25"/>
      <c r="Q72" s="23">
        <v>0</v>
      </c>
      <c r="R72" s="23">
        <v>0.1</v>
      </c>
      <c r="S72" s="29">
        <v>0.1</v>
      </c>
      <c r="T72" s="25"/>
      <c r="U72" s="25"/>
    </row>
    <row r="73" spans="1:21" ht="15.6" customHeight="1" x14ac:dyDescent="0.2">
      <c r="A73" s="7" t="s">
        <v>982</v>
      </c>
      <c r="B73" s="11">
        <v>74</v>
      </c>
      <c r="C73" s="8">
        <v>10.3</v>
      </c>
      <c r="D73" s="8">
        <v>1.4</v>
      </c>
      <c r="E73" s="8">
        <v>4.0999999999999996</v>
      </c>
      <c r="F73" s="10">
        <v>0</v>
      </c>
      <c r="G73" s="9">
        <v>972</v>
      </c>
      <c r="H73" s="12">
        <v>253</v>
      </c>
      <c r="I73" s="8">
        <v>3.9</v>
      </c>
      <c r="J73" s="31">
        <v>554</v>
      </c>
      <c r="K73" s="29">
        <v>126.1</v>
      </c>
      <c r="L73" s="59">
        <v>305.2</v>
      </c>
      <c r="M73" s="29">
        <v>0.2</v>
      </c>
      <c r="N73" s="9">
        <v>13</v>
      </c>
      <c r="O73" s="9">
        <v>0</v>
      </c>
      <c r="P73" s="18">
        <v>28</v>
      </c>
      <c r="Q73" s="15">
        <v>0.24</v>
      </c>
      <c r="R73" s="23">
        <v>0.1</v>
      </c>
      <c r="S73" s="29">
        <v>1.9</v>
      </c>
      <c r="T73" s="12">
        <v>0</v>
      </c>
      <c r="U73" s="9">
        <v>100</v>
      </c>
    </row>
    <row r="74" spans="1:21" ht="15.6" customHeight="1" x14ac:dyDescent="0.2">
      <c r="A74" s="7" t="s">
        <v>983</v>
      </c>
      <c r="B74" s="11">
        <v>82</v>
      </c>
      <c r="C74" s="8">
        <v>17.399999999999999</v>
      </c>
      <c r="D74" s="8">
        <v>0.4</v>
      </c>
      <c r="E74" s="8">
        <v>2.2999999999999998</v>
      </c>
      <c r="F74" s="24">
        <v>0</v>
      </c>
      <c r="G74" s="9">
        <v>145</v>
      </c>
      <c r="H74" s="12">
        <v>130</v>
      </c>
      <c r="I74" s="8">
        <v>1.8</v>
      </c>
      <c r="J74" s="11">
        <v>110</v>
      </c>
      <c r="K74" s="8">
        <v>275</v>
      </c>
      <c r="L74" s="21">
        <v>0.1</v>
      </c>
      <c r="M74" s="8">
        <v>0.8</v>
      </c>
      <c r="N74" s="9">
        <v>581</v>
      </c>
      <c r="O74" s="25"/>
      <c r="P74" s="25"/>
      <c r="Q74" s="15">
        <v>0.64</v>
      </c>
      <c r="R74" s="15">
        <v>0.03</v>
      </c>
      <c r="S74" s="29">
        <v>1.5</v>
      </c>
      <c r="T74" s="25"/>
      <c r="U74" s="25"/>
    </row>
    <row r="75" spans="1:21" ht="15.6" customHeight="1" x14ac:dyDescent="0.2">
      <c r="A75" s="7" t="s">
        <v>984</v>
      </c>
      <c r="B75" s="11">
        <v>100</v>
      </c>
      <c r="C75" s="8">
        <v>13.7</v>
      </c>
      <c r="D75" s="8">
        <v>1.5</v>
      </c>
      <c r="E75" s="8">
        <v>8</v>
      </c>
      <c r="F75" s="24">
        <v>0</v>
      </c>
      <c r="G75" s="9">
        <v>92</v>
      </c>
      <c r="H75" s="12">
        <v>606</v>
      </c>
      <c r="I75" s="8">
        <v>1.7</v>
      </c>
      <c r="J75" s="11">
        <v>202</v>
      </c>
      <c r="K75" s="8">
        <v>227</v>
      </c>
      <c r="L75" s="21">
        <v>0.2</v>
      </c>
      <c r="M75" s="8">
        <v>1.6</v>
      </c>
      <c r="N75" s="9">
        <v>181</v>
      </c>
      <c r="O75" s="26">
        <v>0</v>
      </c>
      <c r="P75" s="25"/>
      <c r="Q75" s="15">
        <v>0.35</v>
      </c>
      <c r="R75" s="15">
        <v>0.03</v>
      </c>
      <c r="S75" s="29">
        <v>6.6</v>
      </c>
      <c r="T75" s="25"/>
      <c r="U75" s="9">
        <v>100</v>
      </c>
    </row>
    <row r="76" spans="1:21" ht="15.6" customHeight="1" x14ac:dyDescent="0.2">
      <c r="A76" s="7" t="s">
        <v>985</v>
      </c>
      <c r="B76" s="11">
        <v>96</v>
      </c>
      <c r="C76" s="8">
        <v>19.2</v>
      </c>
      <c r="D76" s="8">
        <v>2</v>
      </c>
      <c r="E76" s="8">
        <v>0.2</v>
      </c>
      <c r="F76" s="25"/>
      <c r="G76" s="9">
        <v>340</v>
      </c>
      <c r="H76" s="12">
        <v>340</v>
      </c>
      <c r="I76" s="8">
        <v>0.8</v>
      </c>
      <c r="J76" s="11">
        <v>370</v>
      </c>
      <c r="K76" s="8">
        <v>300</v>
      </c>
      <c r="L76" s="21">
        <v>0.1</v>
      </c>
      <c r="M76" s="8">
        <v>2</v>
      </c>
      <c r="N76" s="9">
        <v>26</v>
      </c>
      <c r="O76" s="25"/>
      <c r="P76" s="25"/>
      <c r="Q76" s="25"/>
      <c r="R76" s="25"/>
      <c r="S76" s="25"/>
      <c r="T76" s="25"/>
      <c r="U76" s="25"/>
    </row>
    <row r="77" spans="1:21" ht="15.6" customHeight="1" x14ac:dyDescent="0.2">
      <c r="A77" s="7" t="s">
        <v>986</v>
      </c>
      <c r="B77" s="11">
        <v>64</v>
      </c>
      <c r="C77" s="8">
        <v>12</v>
      </c>
      <c r="D77" s="8">
        <v>1</v>
      </c>
      <c r="E77" s="8">
        <v>2</v>
      </c>
      <c r="F77" s="10">
        <v>0</v>
      </c>
      <c r="G77" s="9">
        <v>217</v>
      </c>
      <c r="H77" s="12">
        <v>78</v>
      </c>
      <c r="I77" s="8">
        <v>1.7</v>
      </c>
      <c r="J77" s="31">
        <v>231</v>
      </c>
      <c r="K77" s="25"/>
      <c r="L77" s="17">
        <v>0.37</v>
      </c>
      <c r="M77" s="29">
        <v>0.1</v>
      </c>
      <c r="N77" s="9">
        <v>0</v>
      </c>
      <c r="O77" s="52">
        <v>244</v>
      </c>
      <c r="P77" s="25"/>
      <c r="Q77" s="25"/>
      <c r="R77" s="25"/>
      <c r="S77" s="25"/>
      <c r="T77" s="25"/>
      <c r="U77" s="9">
        <v>46</v>
      </c>
    </row>
    <row r="78" spans="1:21" ht="15.6" customHeight="1" x14ac:dyDescent="0.2">
      <c r="A78" s="7" t="s">
        <v>987</v>
      </c>
      <c r="B78" s="11">
        <v>151</v>
      </c>
      <c r="C78" s="8">
        <v>13.8</v>
      </c>
      <c r="D78" s="8">
        <v>3.8</v>
      </c>
      <c r="E78" s="8">
        <v>14.1</v>
      </c>
      <c r="F78" s="10">
        <v>0</v>
      </c>
      <c r="G78" s="11">
        <v>210</v>
      </c>
      <c r="H78" s="9">
        <v>250</v>
      </c>
      <c r="I78" s="8">
        <v>1.1000000000000001</v>
      </c>
      <c r="J78" s="25"/>
      <c r="K78" s="25"/>
      <c r="L78" s="25"/>
      <c r="M78" s="25"/>
      <c r="N78" s="9">
        <v>61</v>
      </c>
      <c r="O78" s="25"/>
      <c r="P78" s="25"/>
      <c r="Q78" s="15">
        <v>0.05</v>
      </c>
      <c r="R78" s="25"/>
      <c r="S78" s="25"/>
      <c r="T78" s="12">
        <v>0</v>
      </c>
      <c r="U78" s="9">
        <v>45</v>
      </c>
    </row>
    <row r="79" spans="1:21" ht="15.6" customHeight="1" x14ac:dyDescent="0.2">
      <c r="A79" s="7" t="s">
        <v>988</v>
      </c>
      <c r="B79" s="11">
        <v>101</v>
      </c>
      <c r="C79" s="8">
        <v>14.4</v>
      </c>
      <c r="D79" s="8">
        <v>2.6</v>
      </c>
      <c r="E79" s="8">
        <v>3.9</v>
      </c>
      <c r="F79" s="10">
        <v>0</v>
      </c>
      <c r="G79" s="11">
        <v>321</v>
      </c>
      <c r="H79" s="9">
        <v>270</v>
      </c>
      <c r="I79" s="8">
        <v>15.6</v>
      </c>
      <c r="J79" s="25"/>
      <c r="K79" s="25"/>
      <c r="L79" s="25"/>
      <c r="M79" s="25"/>
      <c r="N79" s="9">
        <v>0</v>
      </c>
      <c r="O79" s="25"/>
      <c r="P79" s="8">
        <v>0</v>
      </c>
      <c r="Q79" s="15">
        <v>0.01</v>
      </c>
      <c r="R79" s="25"/>
      <c r="S79" s="25"/>
      <c r="T79" s="12">
        <v>0</v>
      </c>
      <c r="U79" s="9">
        <v>100</v>
      </c>
    </row>
    <row r="80" spans="1:21" ht="15.6" customHeight="1" x14ac:dyDescent="0.2">
      <c r="A80" s="7" t="s">
        <v>989</v>
      </c>
      <c r="B80" s="11">
        <v>73</v>
      </c>
      <c r="C80" s="8">
        <v>16.399999999999999</v>
      </c>
      <c r="D80" s="8">
        <v>0.3</v>
      </c>
      <c r="E80" s="8">
        <v>0</v>
      </c>
      <c r="F80" s="10">
        <v>0</v>
      </c>
      <c r="G80" s="9">
        <v>18</v>
      </c>
      <c r="H80" s="9">
        <v>147</v>
      </c>
      <c r="I80" s="8">
        <v>1.1000000000000001</v>
      </c>
      <c r="J80" s="25"/>
      <c r="K80" s="25"/>
      <c r="L80" s="25"/>
      <c r="M80" s="25"/>
      <c r="N80" s="9">
        <v>0</v>
      </c>
      <c r="O80" s="25"/>
      <c r="P80" s="25"/>
      <c r="Q80" s="15">
        <v>0.14000000000000001</v>
      </c>
      <c r="R80" s="25"/>
      <c r="S80" s="25"/>
      <c r="T80" s="12">
        <v>0</v>
      </c>
      <c r="U80" s="9">
        <v>65</v>
      </c>
    </row>
    <row r="81" spans="1:21" ht="15.6" customHeight="1" x14ac:dyDescent="0.2">
      <c r="A81" s="7" t="s">
        <v>990</v>
      </c>
      <c r="B81" s="11">
        <v>83</v>
      </c>
      <c r="C81" s="8">
        <v>19.100000000000001</v>
      </c>
      <c r="D81" s="8">
        <v>0.2</v>
      </c>
      <c r="E81" s="8">
        <v>0</v>
      </c>
      <c r="F81" s="10">
        <v>0</v>
      </c>
      <c r="G81" s="9">
        <v>27</v>
      </c>
      <c r="H81" s="9">
        <v>87</v>
      </c>
      <c r="I81" s="8">
        <v>0.7</v>
      </c>
      <c r="J81" s="25"/>
      <c r="K81" s="25"/>
      <c r="L81" s="25"/>
      <c r="M81" s="25"/>
      <c r="N81" s="9">
        <v>0</v>
      </c>
      <c r="O81" s="25"/>
      <c r="P81" s="25"/>
      <c r="Q81" s="15">
        <v>0.2</v>
      </c>
      <c r="R81" s="25"/>
      <c r="S81" s="25"/>
      <c r="T81" s="12">
        <v>0</v>
      </c>
      <c r="U81" s="9">
        <v>70</v>
      </c>
    </row>
    <row r="82" spans="1:21" ht="15.75" customHeight="1" x14ac:dyDescent="0.2">
      <c r="A82" s="7" t="s">
        <v>991</v>
      </c>
      <c r="B82" s="11">
        <v>87</v>
      </c>
      <c r="C82" s="8">
        <v>16</v>
      </c>
      <c r="D82" s="8">
        <v>2.2000000000000002</v>
      </c>
      <c r="E82" s="8">
        <v>1</v>
      </c>
      <c r="F82" s="10">
        <v>0</v>
      </c>
      <c r="G82" s="9">
        <v>75</v>
      </c>
      <c r="H82" s="9">
        <v>136</v>
      </c>
      <c r="I82" s="8">
        <v>1</v>
      </c>
      <c r="J82" s="25"/>
      <c r="K82" s="25"/>
      <c r="L82" s="25"/>
      <c r="M82" s="25"/>
      <c r="N82" s="9">
        <v>6</v>
      </c>
      <c r="O82" s="25"/>
      <c r="P82" s="8">
        <v>0</v>
      </c>
      <c r="Q82" s="15">
        <v>0.04</v>
      </c>
      <c r="R82" s="25"/>
      <c r="S82" s="25"/>
      <c r="T82" s="12">
        <v>0</v>
      </c>
      <c r="U82" s="9">
        <v>52</v>
      </c>
    </row>
    <row r="83" spans="1:21" ht="15.6" customHeight="1" x14ac:dyDescent="0.2">
      <c r="A83" s="7" t="s">
        <v>992</v>
      </c>
      <c r="B83" s="11">
        <v>217</v>
      </c>
      <c r="C83" s="8">
        <v>11</v>
      </c>
      <c r="D83" s="8">
        <v>1.7</v>
      </c>
      <c r="E83" s="8">
        <v>5.0999999999999996</v>
      </c>
      <c r="F83" s="25"/>
      <c r="G83" s="9">
        <v>20</v>
      </c>
      <c r="H83" s="9">
        <v>390</v>
      </c>
      <c r="I83" s="8">
        <v>10.9</v>
      </c>
      <c r="J83" s="9">
        <v>3</v>
      </c>
      <c r="K83" s="14">
        <v>7</v>
      </c>
      <c r="L83" s="15">
        <v>0.2</v>
      </c>
      <c r="M83" s="8">
        <v>2.7</v>
      </c>
      <c r="N83" s="25"/>
      <c r="O83" s="25"/>
      <c r="P83" s="25"/>
      <c r="Q83" s="15">
        <v>0.45</v>
      </c>
      <c r="R83" s="15">
        <v>7.0000000000000007E-2</v>
      </c>
      <c r="S83" s="25"/>
      <c r="T83" s="25"/>
      <c r="U83" s="25"/>
    </row>
    <row r="84" spans="1:21" ht="15.6" customHeight="1" x14ac:dyDescent="0.2">
      <c r="A84" s="7" t="s">
        <v>993</v>
      </c>
      <c r="B84" s="11">
        <v>76</v>
      </c>
      <c r="C84" s="8">
        <v>12.1</v>
      </c>
      <c r="D84" s="8">
        <v>2</v>
      </c>
      <c r="E84" s="8">
        <v>2.4</v>
      </c>
      <c r="F84" s="24">
        <v>0</v>
      </c>
      <c r="G84" s="11">
        <v>721</v>
      </c>
      <c r="H84" s="9">
        <v>214</v>
      </c>
      <c r="I84" s="8">
        <v>2.2000000000000002</v>
      </c>
      <c r="J84" s="12">
        <v>69</v>
      </c>
      <c r="K84" s="14">
        <v>192</v>
      </c>
      <c r="L84" s="15">
        <v>1.7</v>
      </c>
      <c r="M84" s="8">
        <v>2.9</v>
      </c>
      <c r="N84" s="9">
        <v>599</v>
      </c>
      <c r="O84" s="26">
        <v>40</v>
      </c>
      <c r="P84" s="25"/>
      <c r="Q84" s="15">
        <v>0.2</v>
      </c>
      <c r="R84" s="15">
        <v>0.25</v>
      </c>
      <c r="S84" s="8">
        <v>0.2</v>
      </c>
      <c r="T84" s="25"/>
      <c r="U84" s="25"/>
    </row>
    <row r="85" spans="1:21" ht="24" customHeight="1" x14ac:dyDescent="0.2">
      <c r="A85" s="19" t="s">
        <v>994</v>
      </c>
      <c r="B85" s="11">
        <v>81</v>
      </c>
      <c r="C85" s="8">
        <v>16.2</v>
      </c>
      <c r="D85" s="8">
        <v>1.2</v>
      </c>
      <c r="E85" s="8">
        <v>0.7</v>
      </c>
      <c r="F85" s="10">
        <v>0</v>
      </c>
      <c r="G85" s="11">
        <v>757</v>
      </c>
      <c r="H85" s="9">
        <v>292</v>
      </c>
      <c r="I85" s="8">
        <v>2.2000000000000002</v>
      </c>
      <c r="J85" s="20">
        <v>169</v>
      </c>
      <c r="K85" s="22">
        <v>202.9</v>
      </c>
      <c r="L85" s="23">
        <v>0.7</v>
      </c>
      <c r="M85" s="29">
        <v>1.2</v>
      </c>
      <c r="N85" s="9">
        <v>18</v>
      </c>
      <c r="O85" s="9">
        <v>0</v>
      </c>
      <c r="P85" s="25"/>
      <c r="Q85" s="15">
        <v>0.04</v>
      </c>
      <c r="R85" s="23">
        <v>0.1</v>
      </c>
      <c r="S85" s="29">
        <v>2.4</v>
      </c>
      <c r="T85" s="12">
        <v>0</v>
      </c>
      <c r="U85" s="9">
        <v>100</v>
      </c>
    </row>
    <row r="86" spans="1:21" ht="15.6" customHeight="1" x14ac:dyDescent="0.2">
      <c r="A86" s="7" t="s">
        <v>995</v>
      </c>
      <c r="B86" s="11">
        <v>110</v>
      </c>
      <c r="C86" s="8">
        <v>11.5</v>
      </c>
      <c r="D86" s="8">
        <v>2</v>
      </c>
      <c r="E86" s="8">
        <v>11.7</v>
      </c>
      <c r="F86" s="10">
        <v>0</v>
      </c>
      <c r="G86" s="11">
        <v>479</v>
      </c>
      <c r="H86" s="9">
        <v>348</v>
      </c>
      <c r="I86" s="8">
        <v>7.1</v>
      </c>
      <c r="J86" s="25"/>
      <c r="K86" s="25"/>
      <c r="L86" s="25"/>
      <c r="M86" s="25"/>
      <c r="N86" s="9">
        <v>0</v>
      </c>
      <c r="O86" s="25"/>
      <c r="P86" s="8">
        <v>0</v>
      </c>
      <c r="Q86" s="15">
        <v>0.04</v>
      </c>
      <c r="R86" s="25"/>
      <c r="S86" s="25"/>
      <c r="T86" s="12">
        <v>0</v>
      </c>
      <c r="U86" s="9">
        <v>100</v>
      </c>
    </row>
    <row r="87" spans="1:21" ht="15.6" customHeight="1" x14ac:dyDescent="0.2">
      <c r="A87" s="7" t="s">
        <v>996</v>
      </c>
      <c r="B87" s="11">
        <v>81</v>
      </c>
      <c r="C87" s="8">
        <v>16.5</v>
      </c>
      <c r="D87" s="8">
        <v>0.3</v>
      </c>
      <c r="E87" s="8">
        <v>3</v>
      </c>
      <c r="F87" s="24">
        <v>0</v>
      </c>
      <c r="G87" s="9">
        <v>87</v>
      </c>
      <c r="H87" s="9">
        <v>167</v>
      </c>
      <c r="I87" s="8">
        <v>0.7</v>
      </c>
      <c r="J87" s="12">
        <v>95</v>
      </c>
      <c r="K87" s="14">
        <v>132</v>
      </c>
      <c r="L87" s="15">
        <v>0.7</v>
      </c>
      <c r="M87" s="8">
        <v>1.2</v>
      </c>
      <c r="N87" s="25"/>
      <c r="O87" s="26">
        <v>3</v>
      </c>
      <c r="P87" s="25"/>
      <c r="Q87" s="15">
        <v>0.24</v>
      </c>
      <c r="R87" s="15">
        <v>0.03</v>
      </c>
      <c r="S87" s="29">
        <v>2.9</v>
      </c>
      <c r="T87" s="25"/>
      <c r="U87" s="9">
        <v>68</v>
      </c>
    </row>
    <row r="88" spans="1:21" ht="15.6" customHeight="1" x14ac:dyDescent="0.2">
      <c r="A88" s="7" t="s">
        <v>997</v>
      </c>
      <c r="B88" s="11">
        <v>56</v>
      </c>
      <c r="C88" s="8">
        <v>11.4</v>
      </c>
      <c r="D88" s="8">
        <v>0.6</v>
      </c>
      <c r="E88" s="8">
        <v>1.2</v>
      </c>
      <c r="F88" s="24">
        <v>0</v>
      </c>
      <c r="G88" s="9">
        <v>30</v>
      </c>
      <c r="H88" s="9">
        <v>20</v>
      </c>
      <c r="I88" s="8">
        <v>0.3</v>
      </c>
      <c r="J88" s="12">
        <v>190</v>
      </c>
      <c r="K88" s="14">
        <v>210</v>
      </c>
      <c r="L88" s="15">
        <v>0.4</v>
      </c>
      <c r="M88" s="8">
        <v>0.8</v>
      </c>
      <c r="N88" s="25"/>
      <c r="O88" s="26">
        <v>0</v>
      </c>
      <c r="P88" s="25"/>
      <c r="Q88" s="15">
        <v>0.14000000000000001</v>
      </c>
      <c r="R88" s="23">
        <v>0</v>
      </c>
      <c r="S88" s="8">
        <v>0.1</v>
      </c>
      <c r="T88" s="25"/>
      <c r="U88" s="9">
        <v>68</v>
      </c>
    </row>
    <row r="89" spans="1:21" ht="15.6" customHeight="1" x14ac:dyDescent="0.2">
      <c r="A89" s="7" t="s">
        <v>998</v>
      </c>
      <c r="B89" s="11">
        <v>91</v>
      </c>
      <c r="C89" s="8">
        <v>21</v>
      </c>
      <c r="D89" s="8">
        <v>0.2</v>
      </c>
      <c r="E89" s="8">
        <v>0.1</v>
      </c>
      <c r="F89" s="10">
        <v>0</v>
      </c>
      <c r="G89" s="11">
        <v>136</v>
      </c>
      <c r="H89" s="9">
        <v>170</v>
      </c>
      <c r="I89" s="8">
        <v>8</v>
      </c>
      <c r="J89" s="20">
        <v>178</v>
      </c>
      <c r="K89" s="22">
        <v>222.4</v>
      </c>
      <c r="L89" s="23">
        <v>0.3</v>
      </c>
      <c r="M89" s="29">
        <v>1.3</v>
      </c>
      <c r="N89" s="9">
        <v>18</v>
      </c>
      <c r="O89" s="26">
        <v>4</v>
      </c>
      <c r="P89" s="25"/>
      <c r="Q89" s="15">
        <v>0.01</v>
      </c>
      <c r="R89" s="23">
        <v>0.4</v>
      </c>
      <c r="S89" s="29">
        <v>3.7</v>
      </c>
      <c r="T89" s="12">
        <v>0</v>
      </c>
      <c r="U89" s="9">
        <v>68</v>
      </c>
    </row>
    <row r="90" spans="1:21" ht="15.6" customHeight="1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3"/>
    </row>
    <row r="91" spans="1:21" ht="24" customHeight="1" x14ac:dyDescent="0.2">
      <c r="A91" s="19" t="s">
        <v>999</v>
      </c>
      <c r="B91" s="11">
        <v>441</v>
      </c>
      <c r="C91" s="8">
        <v>48.7</v>
      </c>
      <c r="D91" s="8">
        <v>20.3</v>
      </c>
      <c r="E91" s="8">
        <v>15.8</v>
      </c>
      <c r="F91" s="10">
        <v>0</v>
      </c>
      <c r="G91" s="11">
        <v>692</v>
      </c>
      <c r="H91" s="9">
        <v>523</v>
      </c>
      <c r="I91" s="8">
        <v>16.600000000000001</v>
      </c>
      <c r="J91" s="25"/>
      <c r="K91" s="25"/>
      <c r="L91" s="25"/>
      <c r="M91" s="25"/>
      <c r="N91" s="9">
        <v>6</v>
      </c>
      <c r="O91" s="25"/>
      <c r="P91" s="60">
        <v>1408</v>
      </c>
      <c r="Q91" s="15">
        <v>0.56000000000000005</v>
      </c>
      <c r="R91" s="25"/>
      <c r="S91" s="25"/>
      <c r="T91" s="56">
        <v>69</v>
      </c>
      <c r="U91" s="9">
        <v>100</v>
      </c>
    </row>
    <row r="92" spans="1:21" ht="15.6" customHeight="1" x14ac:dyDescent="0.2">
      <c r="A92" s="7" t="s">
        <v>1000</v>
      </c>
      <c r="B92" s="11">
        <v>417</v>
      </c>
      <c r="C92" s="8">
        <v>25.9</v>
      </c>
      <c r="D92" s="8">
        <v>19.399999999999999</v>
      </c>
      <c r="E92" s="8">
        <v>32</v>
      </c>
      <c r="F92" s="10">
        <v>0</v>
      </c>
      <c r="G92" s="11">
        <v>840</v>
      </c>
      <c r="H92" s="9">
        <v>872</v>
      </c>
      <c r="I92" s="8">
        <v>4.9000000000000004</v>
      </c>
      <c r="J92" s="20">
        <v>71</v>
      </c>
      <c r="K92" s="22">
        <v>217.7</v>
      </c>
      <c r="L92" s="23">
        <v>0.3</v>
      </c>
      <c r="M92" s="29">
        <v>1.8</v>
      </c>
      <c r="N92" s="9">
        <v>0</v>
      </c>
      <c r="O92" s="25"/>
      <c r="P92" s="8">
        <v>0</v>
      </c>
      <c r="Q92" s="15">
        <v>0</v>
      </c>
      <c r="R92" s="23">
        <v>0.2</v>
      </c>
      <c r="S92" s="29">
        <v>10.5</v>
      </c>
      <c r="T92" s="12">
        <v>0</v>
      </c>
      <c r="U92" s="25"/>
    </row>
    <row r="93" spans="1:21" ht="15.6" customHeight="1" x14ac:dyDescent="0.2">
      <c r="A93" s="7" t="s">
        <v>1001</v>
      </c>
      <c r="B93" s="11">
        <v>265</v>
      </c>
      <c r="C93" s="8">
        <v>40.6</v>
      </c>
      <c r="D93" s="8">
        <v>10.1</v>
      </c>
      <c r="E93" s="8">
        <v>0</v>
      </c>
      <c r="F93" s="10">
        <v>0</v>
      </c>
      <c r="G93" s="9">
        <v>62</v>
      </c>
      <c r="H93" s="9">
        <v>270</v>
      </c>
      <c r="I93" s="8">
        <v>2.7</v>
      </c>
      <c r="J93" s="20">
        <v>86</v>
      </c>
      <c r="K93" s="22">
        <v>81.900000000000006</v>
      </c>
      <c r="L93" s="25"/>
      <c r="M93" s="25"/>
      <c r="N93" s="9">
        <v>0</v>
      </c>
      <c r="O93" s="26">
        <v>56</v>
      </c>
      <c r="P93" s="8">
        <v>0</v>
      </c>
      <c r="Q93" s="15">
        <v>0.09</v>
      </c>
      <c r="R93" s="23">
        <v>0</v>
      </c>
      <c r="S93" s="29">
        <v>6.3</v>
      </c>
      <c r="T93" s="12">
        <v>0</v>
      </c>
      <c r="U93" s="25"/>
    </row>
    <row r="94" spans="1:21" ht="15.6" customHeight="1" x14ac:dyDescent="0.2">
      <c r="A94" s="7" t="s">
        <v>1002</v>
      </c>
      <c r="B94" s="11">
        <v>193</v>
      </c>
      <c r="C94" s="8">
        <v>42</v>
      </c>
      <c r="D94" s="8">
        <v>1.5</v>
      </c>
      <c r="E94" s="8">
        <v>0</v>
      </c>
      <c r="F94" s="10">
        <v>0</v>
      </c>
      <c r="G94" s="11">
        <v>200</v>
      </c>
      <c r="H94" s="9">
        <v>300</v>
      </c>
      <c r="I94" s="8">
        <v>0</v>
      </c>
      <c r="J94" s="25"/>
      <c r="K94" s="25"/>
      <c r="L94" s="25"/>
      <c r="M94" s="25"/>
      <c r="N94" s="25"/>
      <c r="O94" s="25"/>
      <c r="P94" s="25"/>
      <c r="Q94" s="15">
        <v>0.01</v>
      </c>
      <c r="R94" s="25"/>
      <c r="S94" s="25"/>
      <c r="T94" s="12">
        <v>0</v>
      </c>
      <c r="U94" s="9">
        <v>70</v>
      </c>
    </row>
    <row r="95" spans="1:21" ht="24" customHeight="1" x14ac:dyDescent="0.2">
      <c r="A95" s="19" t="s">
        <v>1003</v>
      </c>
      <c r="B95" s="11">
        <v>296</v>
      </c>
      <c r="C95" s="8">
        <v>17.100000000000001</v>
      </c>
      <c r="D95" s="8">
        <v>20.3</v>
      </c>
      <c r="E95" s="8">
        <v>11.3</v>
      </c>
      <c r="F95" s="10">
        <v>0</v>
      </c>
      <c r="G95" s="39">
        <v>1422</v>
      </c>
      <c r="H95" s="9">
        <v>659</v>
      </c>
      <c r="I95" s="8">
        <v>1.9</v>
      </c>
      <c r="J95" s="25"/>
      <c r="K95" s="25"/>
      <c r="L95" s="25"/>
      <c r="M95" s="25"/>
      <c r="N95" s="9">
        <v>6</v>
      </c>
      <c r="O95" s="9">
        <v>0</v>
      </c>
      <c r="P95" s="8">
        <v>400</v>
      </c>
      <c r="Q95" s="15">
        <v>0.14000000000000001</v>
      </c>
      <c r="R95" s="25"/>
      <c r="S95" s="25"/>
      <c r="T95" s="56">
        <v>69</v>
      </c>
      <c r="U95" s="9">
        <v>100</v>
      </c>
    </row>
    <row r="96" spans="1:21" ht="15.6" customHeight="1" x14ac:dyDescent="0.2">
      <c r="A96" s="7" t="s">
        <v>1004</v>
      </c>
      <c r="B96" s="11">
        <v>144</v>
      </c>
      <c r="C96" s="8">
        <v>17.8</v>
      </c>
      <c r="D96" s="8">
        <v>5.8</v>
      </c>
      <c r="E96" s="8">
        <v>5.2</v>
      </c>
      <c r="F96" s="25"/>
      <c r="G96" s="9">
        <v>18</v>
      </c>
      <c r="H96" s="9">
        <v>169</v>
      </c>
      <c r="I96" s="8">
        <v>0</v>
      </c>
      <c r="J96" s="12">
        <v>168</v>
      </c>
      <c r="K96" s="14">
        <v>236</v>
      </c>
      <c r="L96" s="15">
        <v>0.1</v>
      </c>
      <c r="M96" s="8">
        <v>0.7</v>
      </c>
      <c r="N96" s="25"/>
      <c r="O96" s="25"/>
      <c r="P96" s="25"/>
      <c r="Q96" s="15">
        <v>0</v>
      </c>
      <c r="R96" s="15">
        <v>0</v>
      </c>
      <c r="S96" s="29">
        <v>1.3</v>
      </c>
      <c r="T96" s="25"/>
      <c r="U96" s="25"/>
    </row>
    <row r="97" spans="1:21" ht="15.6" customHeight="1" x14ac:dyDescent="0.2">
      <c r="A97" s="7" t="s">
        <v>1005</v>
      </c>
      <c r="B97" s="11">
        <v>128</v>
      </c>
      <c r="C97" s="8">
        <v>18</v>
      </c>
      <c r="D97" s="8">
        <v>3</v>
      </c>
      <c r="E97" s="8">
        <v>7.2</v>
      </c>
      <c r="F97" s="24">
        <v>0</v>
      </c>
      <c r="G97" s="9">
        <v>58</v>
      </c>
      <c r="H97" s="9">
        <v>134</v>
      </c>
      <c r="I97" s="8">
        <v>0</v>
      </c>
      <c r="J97" s="12">
        <v>293</v>
      </c>
      <c r="K97" s="14">
        <v>198</v>
      </c>
      <c r="L97" s="15">
        <v>0.1</v>
      </c>
      <c r="M97" s="8">
        <v>0.4</v>
      </c>
      <c r="N97" s="25"/>
      <c r="O97" s="9">
        <v>0</v>
      </c>
      <c r="P97" s="25"/>
      <c r="Q97" s="15">
        <v>1.8</v>
      </c>
      <c r="R97" s="15">
        <v>0.17</v>
      </c>
      <c r="S97" s="29">
        <v>1.5</v>
      </c>
      <c r="T97" s="25"/>
      <c r="U97" s="25"/>
    </row>
    <row r="98" spans="1:21" ht="24" customHeight="1" x14ac:dyDescent="0.2">
      <c r="A98" s="19" t="s">
        <v>1006</v>
      </c>
      <c r="B98" s="11">
        <v>204</v>
      </c>
      <c r="C98" s="8">
        <v>34.200000000000003</v>
      </c>
      <c r="D98" s="8">
        <v>5.6</v>
      </c>
      <c r="E98" s="8">
        <v>1.9</v>
      </c>
      <c r="F98" s="25"/>
      <c r="G98" s="9">
        <v>14</v>
      </c>
      <c r="H98" s="9">
        <v>399</v>
      </c>
      <c r="I98" s="8">
        <v>1.3</v>
      </c>
      <c r="J98" s="12">
        <v>176</v>
      </c>
      <c r="K98" s="14">
        <v>588</v>
      </c>
      <c r="L98" s="15">
        <v>0.3</v>
      </c>
      <c r="M98" s="8">
        <v>0.7</v>
      </c>
      <c r="N98" s="9">
        <v>1546</v>
      </c>
      <c r="O98" s="25"/>
      <c r="P98" s="25"/>
      <c r="Q98" s="15">
        <v>0.53</v>
      </c>
      <c r="R98" s="15">
        <v>7.0000000000000007E-2</v>
      </c>
      <c r="S98" s="25"/>
      <c r="T98" s="25"/>
      <c r="U98" s="9">
        <v>70</v>
      </c>
    </row>
    <row r="99" spans="1:21" ht="24" customHeight="1" x14ac:dyDescent="0.2">
      <c r="A99" s="19" t="s">
        <v>1007</v>
      </c>
      <c r="B99" s="11">
        <v>198</v>
      </c>
      <c r="C99" s="8">
        <v>36.5</v>
      </c>
      <c r="D99" s="8">
        <v>2.2000000000000002</v>
      </c>
      <c r="E99" s="8">
        <v>5.5</v>
      </c>
      <c r="F99" s="10">
        <v>0</v>
      </c>
      <c r="G99" s="11">
        <v>236</v>
      </c>
      <c r="H99" s="9">
        <v>346</v>
      </c>
      <c r="I99" s="8">
        <v>3.7</v>
      </c>
      <c r="J99" s="61">
        <v>4304</v>
      </c>
      <c r="K99" s="22">
        <v>302.10000000000002</v>
      </c>
      <c r="L99" s="25"/>
      <c r="M99" s="25"/>
      <c r="N99" s="9">
        <v>0</v>
      </c>
      <c r="O99" s="25"/>
      <c r="P99" s="8">
        <v>0</v>
      </c>
      <c r="Q99" s="15">
        <v>0.06</v>
      </c>
      <c r="R99" s="25"/>
      <c r="S99" s="25"/>
      <c r="T99" s="12">
        <v>0</v>
      </c>
      <c r="U99" s="9">
        <v>70</v>
      </c>
    </row>
    <row r="100" spans="1:21" ht="24" customHeight="1" x14ac:dyDescent="0.2">
      <c r="A100" s="19" t="s">
        <v>1008</v>
      </c>
      <c r="B100" s="11">
        <v>81</v>
      </c>
      <c r="C100" s="8">
        <v>11.4</v>
      </c>
      <c r="D100" s="8">
        <v>1.9</v>
      </c>
      <c r="E100" s="8">
        <v>3.8</v>
      </c>
      <c r="F100" s="10">
        <v>0</v>
      </c>
      <c r="G100" s="11">
        <v>743</v>
      </c>
      <c r="H100" s="9">
        <v>174</v>
      </c>
      <c r="I100" s="8">
        <v>22.6</v>
      </c>
      <c r="J100" s="25"/>
      <c r="K100" s="25"/>
      <c r="L100" s="25"/>
      <c r="M100" s="25"/>
      <c r="N100" s="9">
        <v>15</v>
      </c>
      <c r="O100" s="25"/>
      <c r="P100" s="8">
        <v>0</v>
      </c>
      <c r="Q100" s="15">
        <v>0</v>
      </c>
      <c r="R100" s="25"/>
      <c r="S100" s="25"/>
      <c r="T100" s="12">
        <v>0</v>
      </c>
      <c r="U100" s="9">
        <v>100</v>
      </c>
    </row>
    <row r="101" spans="1:21" ht="24" customHeight="1" x14ac:dyDescent="0.2">
      <c r="A101" s="19" t="s">
        <v>1009</v>
      </c>
      <c r="B101" s="11">
        <v>261</v>
      </c>
      <c r="C101" s="8">
        <v>38.1</v>
      </c>
      <c r="D101" s="8">
        <v>2.2999999999999998</v>
      </c>
      <c r="E101" s="8">
        <v>21.9</v>
      </c>
      <c r="F101" s="24">
        <v>0</v>
      </c>
      <c r="G101" s="39">
        <v>2510</v>
      </c>
      <c r="H101" s="9">
        <v>1840</v>
      </c>
      <c r="I101" s="8">
        <v>2.9</v>
      </c>
      <c r="J101" s="12">
        <v>320</v>
      </c>
      <c r="K101" s="14">
        <v>410</v>
      </c>
      <c r="L101" s="15">
        <v>0.4</v>
      </c>
      <c r="M101" s="8">
        <v>0.8</v>
      </c>
      <c r="N101" s="9">
        <v>114</v>
      </c>
      <c r="O101" s="25"/>
      <c r="P101" s="25"/>
      <c r="Q101" s="23">
        <v>0.1</v>
      </c>
      <c r="R101" s="23">
        <v>0.1</v>
      </c>
      <c r="S101" s="29">
        <v>14.5</v>
      </c>
      <c r="T101" s="25"/>
      <c r="U101" s="9">
        <v>80</v>
      </c>
    </row>
    <row r="102" spans="1:21" ht="15.6" customHeight="1" x14ac:dyDescent="0.2">
      <c r="A102" s="7" t="s">
        <v>1010</v>
      </c>
      <c r="B102" s="11">
        <v>268</v>
      </c>
      <c r="C102" s="8">
        <v>58</v>
      </c>
      <c r="D102" s="8">
        <v>4</v>
      </c>
      <c r="E102" s="8">
        <v>0</v>
      </c>
      <c r="F102" s="10">
        <v>0</v>
      </c>
      <c r="G102" s="9">
        <v>15</v>
      </c>
      <c r="H102" s="9">
        <v>100</v>
      </c>
      <c r="I102" s="8">
        <v>0.1</v>
      </c>
      <c r="J102" s="25"/>
      <c r="K102" s="25"/>
      <c r="L102" s="25"/>
      <c r="M102" s="25"/>
      <c r="N102" s="9">
        <v>30</v>
      </c>
      <c r="O102" s="25"/>
      <c r="P102" s="25"/>
      <c r="Q102" s="15">
        <v>0.1</v>
      </c>
      <c r="R102" s="25"/>
      <c r="S102" s="25"/>
      <c r="T102" s="12">
        <v>0</v>
      </c>
      <c r="U102" s="9">
        <v>80</v>
      </c>
    </row>
    <row r="103" spans="1:21" ht="15.6" customHeight="1" x14ac:dyDescent="0.2">
      <c r="A103" s="7" t="s">
        <v>1011</v>
      </c>
      <c r="B103" s="11">
        <v>267</v>
      </c>
      <c r="C103" s="8">
        <v>23.1</v>
      </c>
      <c r="D103" s="8">
        <v>19.399999999999999</v>
      </c>
      <c r="E103" s="8">
        <v>0.2</v>
      </c>
      <c r="F103" s="25"/>
      <c r="G103" s="9">
        <v>2340</v>
      </c>
      <c r="H103" s="9">
        <v>1240</v>
      </c>
      <c r="I103" s="8">
        <v>0.8</v>
      </c>
      <c r="J103" s="9">
        <v>590</v>
      </c>
      <c r="K103" s="8">
        <v>440</v>
      </c>
      <c r="L103" s="21">
        <v>0.1</v>
      </c>
      <c r="M103" s="8">
        <v>1.9</v>
      </c>
      <c r="N103" s="25"/>
      <c r="O103" s="25"/>
      <c r="P103" s="25"/>
      <c r="Q103" s="25"/>
      <c r="R103" s="25"/>
      <c r="S103" s="8">
        <v>0.2</v>
      </c>
      <c r="T103" s="25"/>
      <c r="U103" s="25"/>
    </row>
    <row r="104" spans="1:21" ht="15.6" customHeight="1" x14ac:dyDescent="0.2">
      <c r="A104" s="7" t="s">
        <v>1012</v>
      </c>
      <c r="B104" s="11">
        <v>298</v>
      </c>
      <c r="C104" s="8">
        <v>46.3</v>
      </c>
      <c r="D104" s="8">
        <v>3.6</v>
      </c>
      <c r="E104" s="8">
        <v>20.2</v>
      </c>
      <c r="F104" s="25"/>
      <c r="G104" s="9">
        <v>335</v>
      </c>
      <c r="H104" s="9">
        <v>846</v>
      </c>
      <c r="I104" s="8">
        <v>2.5</v>
      </c>
      <c r="J104" s="9">
        <v>957</v>
      </c>
      <c r="K104" s="8">
        <v>1457</v>
      </c>
      <c r="L104" s="21">
        <v>0.5</v>
      </c>
      <c r="M104" s="8">
        <v>2</v>
      </c>
      <c r="N104" s="9">
        <v>661</v>
      </c>
      <c r="O104" s="25"/>
      <c r="P104" s="25"/>
      <c r="Q104" s="15">
        <v>0.84</v>
      </c>
      <c r="R104" s="15">
        <v>0.11</v>
      </c>
      <c r="S104" s="8">
        <v>22.5</v>
      </c>
      <c r="T104" s="25"/>
      <c r="U104" s="25"/>
    </row>
    <row r="105" spans="1:21" ht="15.6" customHeight="1" x14ac:dyDescent="0.2">
      <c r="A105" s="7" t="s">
        <v>1013</v>
      </c>
      <c r="B105" s="11">
        <v>162</v>
      </c>
      <c r="C105" s="8">
        <v>31.7</v>
      </c>
      <c r="D105" s="8">
        <v>2.8</v>
      </c>
      <c r="E105" s="8">
        <v>0.3</v>
      </c>
      <c r="F105" s="10">
        <v>0</v>
      </c>
      <c r="G105" s="9">
        <v>279</v>
      </c>
      <c r="H105" s="9">
        <v>609</v>
      </c>
      <c r="I105" s="8">
        <v>4.5999999999999996</v>
      </c>
      <c r="J105" s="26">
        <v>4393</v>
      </c>
      <c r="K105" s="29">
        <v>342.2</v>
      </c>
      <c r="L105" s="17">
        <v>2.8</v>
      </c>
      <c r="M105" s="25"/>
      <c r="N105" s="9">
        <v>0</v>
      </c>
      <c r="O105" s="25"/>
      <c r="P105" s="8">
        <v>0</v>
      </c>
      <c r="Q105" s="15">
        <v>0.09</v>
      </c>
      <c r="R105" s="25"/>
      <c r="S105" s="25"/>
      <c r="T105" s="12">
        <v>0</v>
      </c>
      <c r="U105" s="9">
        <v>70</v>
      </c>
    </row>
    <row r="106" spans="1:21" ht="15.75" customHeight="1" x14ac:dyDescent="0.2">
      <c r="A106" s="7" t="s">
        <v>1014</v>
      </c>
      <c r="B106" s="11">
        <v>302</v>
      </c>
      <c r="C106" s="8">
        <v>70.7</v>
      </c>
      <c r="D106" s="8">
        <v>1.9</v>
      </c>
      <c r="E106" s="8">
        <v>0.4</v>
      </c>
      <c r="F106" s="24">
        <v>0</v>
      </c>
      <c r="G106" s="9">
        <v>313</v>
      </c>
      <c r="H106" s="9">
        <v>22</v>
      </c>
      <c r="I106" s="8">
        <v>4.0999999999999996</v>
      </c>
      <c r="J106" s="9">
        <v>345</v>
      </c>
      <c r="K106" s="8">
        <v>1045</v>
      </c>
      <c r="L106" s="25"/>
      <c r="M106" s="8">
        <v>1.8</v>
      </c>
      <c r="N106" s="25"/>
      <c r="O106" s="25"/>
      <c r="P106" s="25"/>
      <c r="Q106" s="15">
        <v>1.4</v>
      </c>
      <c r="R106" s="15">
        <v>0.04</v>
      </c>
      <c r="S106" s="29">
        <v>20</v>
      </c>
      <c r="T106" s="25"/>
      <c r="U106" s="25"/>
    </row>
    <row r="107" spans="1:21" ht="15.6" customHeight="1" x14ac:dyDescent="0.2">
      <c r="A107" s="7" t="s">
        <v>1015</v>
      </c>
      <c r="B107" s="11">
        <v>147</v>
      </c>
      <c r="C107" s="8">
        <v>17.5</v>
      </c>
      <c r="D107" s="8">
        <v>6.5</v>
      </c>
      <c r="E107" s="8">
        <v>5.4</v>
      </c>
      <c r="F107" s="25"/>
      <c r="G107" s="9">
        <v>54</v>
      </c>
      <c r="H107" s="9">
        <v>194</v>
      </c>
      <c r="I107" s="8">
        <v>0.1</v>
      </c>
      <c r="J107" s="9">
        <v>142</v>
      </c>
      <c r="K107" s="8">
        <v>209</v>
      </c>
      <c r="L107" s="25"/>
      <c r="M107" s="8">
        <v>0.5</v>
      </c>
      <c r="N107" s="25"/>
      <c r="O107" s="25"/>
      <c r="P107" s="25"/>
      <c r="Q107" s="25"/>
      <c r="R107" s="25"/>
      <c r="S107" s="25"/>
      <c r="T107" s="25"/>
      <c r="U107" s="25"/>
    </row>
    <row r="108" spans="1:21" ht="24" customHeight="1" x14ac:dyDescent="0.2">
      <c r="A108" s="19" t="s">
        <v>1016</v>
      </c>
      <c r="B108" s="11">
        <v>258</v>
      </c>
      <c r="C108" s="8">
        <v>40.299999999999997</v>
      </c>
      <c r="D108" s="8">
        <v>2.2999999999999998</v>
      </c>
      <c r="E108" s="8">
        <v>18.899999999999999</v>
      </c>
      <c r="F108" s="24">
        <v>0</v>
      </c>
      <c r="G108" s="26">
        <v>140</v>
      </c>
      <c r="H108" s="26">
        <v>279</v>
      </c>
      <c r="I108" s="29">
        <v>2.2999999999999998</v>
      </c>
      <c r="J108" s="26">
        <v>6227</v>
      </c>
      <c r="K108" s="29">
        <v>485.1</v>
      </c>
      <c r="L108" s="17">
        <v>2.2999999999999998</v>
      </c>
      <c r="M108" s="25"/>
      <c r="N108" s="25"/>
      <c r="O108" s="25"/>
      <c r="P108" s="25"/>
      <c r="Q108" s="23">
        <v>0.1</v>
      </c>
      <c r="R108" s="23">
        <v>0.3</v>
      </c>
      <c r="S108" s="29">
        <v>6</v>
      </c>
      <c r="T108" s="25"/>
      <c r="U108" s="25"/>
    </row>
    <row r="109" spans="1:21" ht="15.6" customHeight="1" x14ac:dyDescent="0.2">
      <c r="A109" s="7" t="s">
        <v>1017</v>
      </c>
      <c r="B109" s="11">
        <v>209</v>
      </c>
      <c r="C109" s="8">
        <v>15.2</v>
      </c>
      <c r="D109" s="8">
        <v>11.3</v>
      </c>
      <c r="E109" s="8">
        <v>11.8</v>
      </c>
      <c r="F109" s="10">
        <v>0.5</v>
      </c>
      <c r="G109" s="9">
        <v>686</v>
      </c>
      <c r="H109" s="9">
        <v>530</v>
      </c>
      <c r="I109" s="8">
        <v>6.1</v>
      </c>
      <c r="J109" s="26">
        <v>74</v>
      </c>
      <c r="K109" s="29">
        <v>276.7</v>
      </c>
      <c r="L109" s="17">
        <v>0.1</v>
      </c>
      <c r="M109" s="29">
        <v>1.9</v>
      </c>
      <c r="N109" s="9">
        <v>3</v>
      </c>
      <c r="O109" s="25"/>
      <c r="P109" s="8">
        <v>315</v>
      </c>
      <c r="Q109" s="15">
        <v>0.13</v>
      </c>
      <c r="R109" s="23">
        <v>0.1</v>
      </c>
      <c r="S109" s="29">
        <v>2.4</v>
      </c>
      <c r="T109" s="12">
        <v>0</v>
      </c>
      <c r="U109" s="9">
        <v>100</v>
      </c>
    </row>
    <row r="110" spans="1:21" ht="15.6" customHeight="1" x14ac:dyDescent="0.2">
      <c r="A110" s="7" t="s">
        <v>1018</v>
      </c>
      <c r="B110" s="11">
        <v>416</v>
      </c>
      <c r="C110" s="8">
        <v>46.9</v>
      </c>
      <c r="D110" s="8">
        <v>23.9</v>
      </c>
      <c r="E110" s="8">
        <v>0</v>
      </c>
      <c r="F110" s="10">
        <v>0</v>
      </c>
      <c r="G110" s="9">
        <v>346</v>
      </c>
      <c r="H110" s="9">
        <v>654</v>
      </c>
      <c r="I110" s="8">
        <v>0.9</v>
      </c>
      <c r="J110" s="26">
        <v>54</v>
      </c>
      <c r="K110" s="29">
        <v>278.89999999999998</v>
      </c>
      <c r="L110" s="17">
        <v>0</v>
      </c>
      <c r="M110" s="29">
        <v>0.2</v>
      </c>
      <c r="N110" s="9">
        <v>12</v>
      </c>
      <c r="O110" s="26">
        <v>3</v>
      </c>
      <c r="P110" s="8">
        <v>8</v>
      </c>
      <c r="Q110" s="15">
        <v>0.12</v>
      </c>
      <c r="R110" s="23">
        <v>0.1</v>
      </c>
      <c r="S110" s="29">
        <v>2.2000000000000002</v>
      </c>
      <c r="T110" s="12">
        <v>0</v>
      </c>
      <c r="U110" s="9">
        <v>100</v>
      </c>
    </row>
    <row r="111" spans="1:21" ht="15.6" customHeight="1" x14ac:dyDescent="0.2">
      <c r="A111" s="7" t="s">
        <v>1019</v>
      </c>
      <c r="B111" s="11">
        <v>121</v>
      </c>
      <c r="C111" s="8">
        <v>21.7</v>
      </c>
      <c r="D111" s="8">
        <v>2.8</v>
      </c>
      <c r="E111" s="8">
        <v>0.8</v>
      </c>
      <c r="F111" s="10">
        <v>0</v>
      </c>
      <c r="G111" s="9">
        <v>83</v>
      </c>
      <c r="H111" s="9">
        <v>248</v>
      </c>
      <c r="I111" s="29">
        <v>1.6</v>
      </c>
      <c r="J111" s="26">
        <v>58</v>
      </c>
      <c r="K111" s="29">
        <v>265.8</v>
      </c>
      <c r="L111" s="17">
        <v>0</v>
      </c>
      <c r="M111" s="29">
        <v>0.3</v>
      </c>
      <c r="N111" s="9">
        <v>8</v>
      </c>
      <c r="O111" s="25"/>
      <c r="P111" s="8">
        <v>6</v>
      </c>
      <c r="Q111" s="15">
        <v>0</v>
      </c>
      <c r="R111" s="23">
        <v>0.1</v>
      </c>
      <c r="S111" s="29">
        <v>1.9</v>
      </c>
      <c r="T111" s="12">
        <v>0</v>
      </c>
      <c r="U111" s="9">
        <v>100</v>
      </c>
    </row>
    <row r="112" spans="1:21" ht="24" customHeight="1" x14ac:dyDescent="0.2">
      <c r="A112" s="19" t="s">
        <v>1020</v>
      </c>
      <c r="B112" s="11">
        <v>582</v>
      </c>
      <c r="C112" s="8">
        <v>68.3</v>
      </c>
      <c r="D112" s="8">
        <v>15.2</v>
      </c>
      <c r="E112" s="8">
        <v>37.200000000000003</v>
      </c>
      <c r="F112" s="10">
        <v>0</v>
      </c>
      <c r="G112" s="9">
        <v>3258</v>
      </c>
      <c r="H112" s="9">
        <v>1699</v>
      </c>
      <c r="I112" s="8">
        <v>4.3</v>
      </c>
      <c r="J112" s="25"/>
      <c r="K112" s="25"/>
      <c r="L112" s="25"/>
      <c r="M112" s="25"/>
      <c r="N112" s="9">
        <v>15</v>
      </c>
      <c r="O112" s="25"/>
      <c r="P112" s="8">
        <v>20</v>
      </c>
      <c r="Q112" s="15">
        <v>0.27</v>
      </c>
      <c r="R112" s="25"/>
      <c r="S112" s="25"/>
      <c r="T112" s="12">
        <v>0</v>
      </c>
      <c r="U112" s="9">
        <v>100</v>
      </c>
    </row>
    <row r="113" spans="1:21" ht="15.6" customHeight="1" x14ac:dyDescent="0.2">
      <c r="A113" s="7" t="s">
        <v>1021</v>
      </c>
      <c r="B113" s="11">
        <v>152</v>
      </c>
      <c r="C113" s="8">
        <v>17.600000000000001</v>
      </c>
      <c r="D113" s="8">
        <v>6.1</v>
      </c>
      <c r="E113" s="8">
        <v>6.7</v>
      </c>
      <c r="F113" s="24">
        <v>0</v>
      </c>
      <c r="G113" s="9">
        <v>244</v>
      </c>
      <c r="H113" s="9">
        <v>227</v>
      </c>
      <c r="I113" s="8">
        <v>3.4</v>
      </c>
      <c r="J113" s="9">
        <v>320</v>
      </c>
      <c r="K113" s="8">
        <v>224</v>
      </c>
      <c r="L113" s="21">
        <v>0.2</v>
      </c>
      <c r="M113" s="8">
        <v>1</v>
      </c>
      <c r="N113" s="25"/>
      <c r="O113" s="25"/>
      <c r="P113" s="25"/>
      <c r="Q113" s="25"/>
      <c r="R113" s="25"/>
      <c r="S113" s="25"/>
      <c r="T113" s="25"/>
      <c r="U113" s="25"/>
    </row>
    <row r="114" spans="1:21" ht="15.6" customHeight="1" x14ac:dyDescent="0.2">
      <c r="A114" s="7" t="s">
        <v>1022</v>
      </c>
      <c r="B114" s="11">
        <v>144</v>
      </c>
      <c r="C114" s="8">
        <v>17.5</v>
      </c>
      <c r="D114" s="8">
        <v>6.3</v>
      </c>
      <c r="E114" s="8">
        <v>4.3</v>
      </c>
      <c r="F114" s="25"/>
      <c r="G114" s="9">
        <v>191</v>
      </c>
      <c r="H114" s="9">
        <v>232</v>
      </c>
      <c r="I114" s="8">
        <v>1.4</v>
      </c>
      <c r="J114" s="9">
        <v>379</v>
      </c>
      <c r="K114" s="8">
        <v>230</v>
      </c>
      <c r="L114" s="21">
        <v>0.1</v>
      </c>
      <c r="M114" s="8">
        <v>0.7</v>
      </c>
      <c r="N114" s="25"/>
      <c r="O114" s="25"/>
      <c r="P114" s="25"/>
      <c r="Q114" s="25"/>
      <c r="R114" s="25"/>
      <c r="S114" s="25"/>
      <c r="T114" s="25"/>
      <c r="U114" s="25"/>
    </row>
    <row r="115" spans="1:21" ht="24" customHeight="1" x14ac:dyDescent="0.2">
      <c r="A115" s="19" t="s">
        <v>1023</v>
      </c>
      <c r="B115" s="11">
        <v>156</v>
      </c>
      <c r="C115" s="8">
        <v>28</v>
      </c>
      <c r="D115" s="8">
        <v>4</v>
      </c>
      <c r="E115" s="8">
        <v>2</v>
      </c>
      <c r="F115" s="10">
        <v>0</v>
      </c>
      <c r="G115" s="9">
        <v>174</v>
      </c>
      <c r="H115" s="9">
        <v>316</v>
      </c>
      <c r="I115" s="8">
        <v>3.1</v>
      </c>
      <c r="J115" s="26">
        <v>59</v>
      </c>
      <c r="K115" s="29">
        <v>368.8</v>
      </c>
      <c r="L115" s="17">
        <v>0</v>
      </c>
      <c r="M115" s="29">
        <v>0.5</v>
      </c>
      <c r="N115" s="9">
        <v>33</v>
      </c>
      <c r="O115" s="26">
        <v>4</v>
      </c>
      <c r="P115" s="25"/>
      <c r="Q115" s="23">
        <v>0.1</v>
      </c>
      <c r="R115" s="23">
        <v>0.1</v>
      </c>
      <c r="S115" s="29">
        <v>4.7</v>
      </c>
      <c r="T115" s="25"/>
      <c r="U115" s="9">
        <v>90</v>
      </c>
    </row>
    <row r="116" spans="1:21" ht="19.5" customHeight="1" x14ac:dyDescent="0.2">
      <c r="A116" s="7" t="s">
        <v>1024</v>
      </c>
      <c r="B116" s="11">
        <v>176</v>
      </c>
      <c r="C116" s="8">
        <v>32</v>
      </c>
      <c r="D116" s="8">
        <v>4.4000000000000004</v>
      </c>
      <c r="E116" s="8">
        <v>2</v>
      </c>
      <c r="F116" s="10">
        <v>0</v>
      </c>
      <c r="G116" s="9">
        <v>120</v>
      </c>
      <c r="H116" s="9">
        <v>200</v>
      </c>
      <c r="I116" s="8">
        <v>1</v>
      </c>
      <c r="J116" s="26">
        <v>79</v>
      </c>
      <c r="K116" s="29">
        <v>1</v>
      </c>
      <c r="L116" s="25"/>
      <c r="M116" s="25"/>
      <c r="N116" s="9">
        <v>15</v>
      </c>
      <c r="O116" s="25"/>
      <c r="P116" s="25"/>
      <c r="Q116" s="15">
        <v>0.05</v>
      </c>
      <c r="R116" s="23">
        <v>0.1</v>
      </c>
      <c r="S116" s="29">
        <v>2.4</v>
      </c>
      <c r="T116" s="12">
        <v>0</v>
      </c>
      <c r="U116" s="25"/>
    </row>
    <row r="117" spans="1:21" ht="24" customHeight="1" x14ac:dyDescent="0.2">
      <c r="A117" s="19" t="s">
        <v>1025</v>
      </c>
      <c r="B117" s="11">
        <v>157</v>
      </c>
      <c r="C117" s="8">
        <v>28</v>
      </c>
      <c r="D117" s="8">
        <v>4.2</v>
      </c>
      <c r="E117" s="8">
        <v>1.8</v>
      </c>
      <c r="F117" s="10">
        <v>0</v>
      </c>
      <c r="G117" s="9">
        <v>50</v>
      </c>
      <c r="H117" s="9">
        <v>100</v>
      </c>
      <c r="I117" s="8">
        <v>1</v>
      </c>
      <c r="J117" s="25"/>
      <c r="K117" s="25"/>
      <c r="L117" s="25"/>
      <c r="M117" s="25"/>
      <c r="N117" s="9">
        <v>45</v>
      </c>
      <c r="O117" s="25"/>
      <c r="P117" s="25"/>
      <c r="Q117" s="15">
        <v>0.1</v>
      </c>
      <c r="R117" s="25"/>
      <c r="S117" s="25"/>
      <c r="T117" s="12">
        <v>0</v>
      </c>
      <c r="U117" s="25"/>
    </row>
    <row r="118" spans="1:21" ht="24" customHeight="1" x14ac:dyDescent="0.2">
      <c r="A118" s="19" t="s">
        <v>1026</v>
      </c>
      <c r="B118" s="11">
        <v>170</v>
      </c>
      <c r="C118" s="8">
        <v>31</v>
      </c>
      <c r="D118" s="8">
        <v>4.2</v>
      </c>
      <c r="E118" s="8">
        <v>0</v>
      </c>
      <c r="F118" s="10">
        <v>0</v>
      </c>
      <c r="G118" s="9">
        <v>50</v>
      </c>
      <c r="H118" s="9">
        <v>100</v>
      </c>
      <c r="I118" s="8">
        <v>1</v>
      </c>
      <c r="J118" s="25"/>
      <c r="K118" s="25"/>
      <c r="L118" s="25"/>
      <c r="M118" s="25"/>
      <c r="N118" s="9">
        <v>45</v>
      </c>
      <c r="O118" s="25"/>
      <c r="P118" s="25"/>
      <c r="Q118" s="15">
        <v>0.1</v>
      </c>
      <c r="R118" s="25"/>
      <c r="S118" s="25"/>
      <c r="T118" s="12">
        <v>0</v>
      </c>
      <c r="U118" s="25"/>
    </row>
    <row r="119" spans="1:21" ht="24" customHeight="1" x14ac:dyDescent="0.2">
      <c r="A119" s="19" t="s">
        <v>1027</v>
      </c>
      <c r="B119" s="11">
        <v>153</v>
      </c>
      <c r="C119" s="8">
        <v>30</v>
      </c>
      <c r="D119" s="8">
        <v>2.8</v>
      </c>
      <c r="E119" s="8">
        <v>0</v>
      </c>
      <c r="F119" s="10">
        <v>0</v>
      </c>
      <c r="G119" s="9">
        <v>60</v>
      </c>
      <c r="H119" s="9">
        <v>200</v>
      </c>
      <c r="I119" s="8">
        <v>3</v>
      </c>
      <c r="J119" s="25"/>
      <c r="K119" s="25"/>
      <c r="L119" s="25"/>
      <c r="M119" s="25"/>
      <c r="N119" s="9">
        <v>61</v>
      </c>
      <c r="O119" s="25"/>
      <c r="P119" s="25"/>
      <c r="Q119" s="15">
        <v>7.0000000000000007E-2</v>
      </c>
      <c r="R119" s="25"/>
      <c r="S119" s="25"/>
      <c r="T119" s="12">
        <v>0</v>
      </c>
      <c r="U119" s="25"/>
    </row>
    <row r="120" spans="1:21" ht="24" customHeight="1" x14ac:dyDescent="0.2">
      <c r="A120" s="19" t="s">
        <v>1028</v>
      </c>
      <c r="B120" s="11">
        <v>142</v>
      </c>
      <c r="C120" s="8">
        <v>27</v>
      </c>
      <c r="D120" s="8">
        <v>3</v>
      </c>
      <c r="E120" s="8">
        <v>0</v>
      </c>
      <c r="F120" s="10">
        <v>0</v>
      </c>
      <c r="G120" s="9">
        <v>60</v>
      </c>
      <c r="H120" s="9">
        <v>200</v>
      </c>
      <c r="I120" s="8">
        <v>3</v>
      </c>
      <c r="J120" s="25"/>
      <c r="K120" s="25"/>
      <c r="L120" s="25"/>
      <c r="M120" s="25"/>
      <c r="N120" s="9">
        <v>61</v>
      </c>
      <c r="O120" s="25"/>
      <c r="P120" s="25"/>
      <c r="Q120" s="15">
        <v>7.0000000000000007E-2</v>
      </c>
      <c r="R120" s="25"/>
      <c r="S120" s="25"/>
      <c r="T120" s="12">
        <v>0</v>
      </c>
      <c r="U120" s="25"/>
    </row>
    <row r="121" spans="1:21" ht="15.6" customHeight="1" x14ac:dyDescent="0.2">
      <c r="A121" s="7" t="s">
        <v>1029</v>
      </c>
      <c r="B121" s="11">
        <v>534</v>
      </c>
      <c r="C121" s="8">
        <v>40.200000000000003</v>
      </c>
      <c r="D121" s="8">
        <v>39.299999999999997</v>
      </c>
      <c r="E121" s="8">
        <v>4.9000000000000004</v>
      </c>
      <c r="F121" s="10">
        <v>2</v>
      </c>
      <c r="G121" s="9">
        <v>199</v>
      </c>
      <c r="H121" s="9">
        <v>1244</v>
      </c>
      <c r="I121" s="8">
        <v>2.7</v>
      </c>
      <c r="J121" s="9">
        <v>673</v>
      </c>
      <c r="K121" s="8">
        <v>673</v>
      </c>
      <c r="L121" s="21">
        <v>0.3</v>
      </c>
      <c r="M121" s="8">
        <v>2.6</v>
      </c>
      <c r="N121" s="25"/>
      <c r="O121" s="62">
        <v>410</v>
      </c>
      <c r="P121" s="8">
        <v>0</v>
      </c>
      <c r="Q121" s="15">
        <v>0.02</v>
      </c>
      <c r="R121" s="15">
        <v>0.5</v>
      </c>
      <c r="S121" s="8">
        <v>0</v>
      </c>
      <c r="T121" s="12">
        <v>0</v>
      </c>
      <c r="U121" s="9">
        <v>100</v>
      </c>
    </row>
    <row r="122" spans="1:21" ht="15.6" customHeight="1" x14ac:dyDescent="0.2">
      <c r="A122" s="7" t="s">
        <v>1030</v>
      </c>
      <c r="B122" s="11">
        <v>415</v>
      </c>
      <c r="C122" s="8">
        <v>61.3</v>
      </c>
      <c r="D122" s="8">
        <v>17.600000000000001</v>
      </c>
      <c r="E122" s="8">
        <v>2.9</v>
      </c>
      <c r="F122" s="10">
        <v>0</v>
      </c>
      <c r="G122" s="9">
        <v>258</v>
      </c>
      <c r="H122" s="9">
        <v>919</v>
      </c>
      <c r="I122" s="8">
        <v>7</v>
      </c>
      <c r="J122" s="26">
        <v>381</v>
      </c>
      <c r="K122" s="29">
        <v>488</v>
      </c>
      <c r="L122" s="63">
        <v>17.600000000000001</v>
      </c>
      <c r="M122" s="29">
        <v>1</v>
      </c>
      <c r="N122" s="9">
        <v>0</v>
      </c>
      <c r="O122" s="25"/>
      <c r="P122" s="8">
        <v>0</v>
      </c>
      <c r="Q122" s="15">
        <v>0.03</v>
      </c>
      <c r="R122" s="23">
        <v>0.1</v>
      </c>
      <c r="S122" s="29">
        <v>17.3</v>
      </c>
      <c r="T122" s="12">
        <v>0</v>
      </c>
      <c r="U122" s="25"/>
    </row>
    <row r="123" spans="1:21" ht="24" customHeight="1" x14ac:dyDescent="0.2">
      <c r="A123" s="19" t="s">
        <v>1031</v>
      </c>
      <c r="B123" s="11">
        <v>284</v>
      </c>
      <c r="C123" s="8">
        <v>34.1</v>
      </c>
      <c r="D123" s="8">
        <v>9.9</v>
      </c>
      <c r="E123" s="8">
        <v>14.6</v>
      </c>
      <c r="F123" s="24">
        <v>0</v>
      </c>
      <c r="G123" s="9">
        <v>1426</v>
      </c>
      <c r="H123" s="9">
        <v>1103</v>
      </c>
      <c r="I123" s="8">
        <v>9.5</v>
      </c>
      <c r="J123" s="9">
        <v>1767</v>
      </c>
      <c r="K123" s="8">
        <v>263</v>
      </c>
      <c r="L123" s="21">
        <v>1.3</v>
      </c>
      <c r="M123" s="8">
        <v>18.7</v>
      </c>
      <c r="N123" s="25"/>
      <c r="O123" s="25"/>
      <c r="P123" s="25"/>
      <c r="Q123" s="15">
        <v>0.49</v>
      </c>
      <c r="R123" s="15">
        <v>0.03</v>
      </c>
      <c r="S123" s="25"/>
      <c r="T123" s="25"/>
      <c r="U123" s="25"/>
    </row>
    <row r="124" spans="1:21" ht="24" customHeight="1" x14ac:dyDescent="0.2">
      <c r="A124" s="19" t="s">
        <v>1032</v>
      </c>
      <c r="B124" s="11">
        <v>240</v>
      </c>
      <c r="C124" s="8">
        <v>21.7</v>
      </c>
      <c r="D124" s="8">
        <v>7.7</v>
      </c>
      <c r="E124" s="8">
        <v>20.7</v>
      </c>
      <c r="F124" s="25"/>
      <c r="G124" s="9">
        <v>159</v>
      </c>
      <c r="H124" s="9">
        <v>362</v>
      </c>
      <c r="I124" s="8">
        <v>9.8000000000000007</v>
      </c>
      <c r="J124" s="9">
        <v>2041</v>
      </c>
      <c r="K124" s="8">
        <v>159</v>
      </c>
      <c r="L124" s="21">
        <v>1.5</v>
      </c>
      <c r="M124" s="8">
        <v>8.8000000000000007</v>
      </c>
      <c r="N124" s="25"/>
      <c r="O124" s="25"/>
      <c r="P124" s="25"/>
      <c r="Q124" s="15">
        <v>0.51</v>
      </c>
      <c r="R124" s="15">
        <v>0.02</v>
      </c>
      <c r="S124" s="25"/>
      <c r="T124" s="25"/>
      <c r="U124" s="25"/>
    </row>
    <row r="125" spans="1:21" ht="24" customHeight="1" x14ac:dyDescent="0.2">
      <c r="A125" s="19" t="s">
        <v>1033</v>
      </c>
      <c r="B125" s="11">
        <v>138</v>
      </c>
      <c r="C125" s="8">
        <v>27</v>
      </c>
      <c r="D125" s="14">
        <v>3.3</v>
      </c>
      <c r="E125" s="8">
        <v>0</v>
      </c>
      <c r="F125" s="10">
        <v>0</v>
      </c>
      <c r="G125" s="9">
        <v>50</v>
      </c>
      <c r="H125" s="9">
        <v>100</v>
      </c>
      <c r="I125" s="18">
        <v>2</v>
      </c>
      <c r="J125" s="25"/>
      <c r="K125" s="25"/>
      <c r="L125" s="25"/>
      <c r="M125" s="25"/>
      <c r="N125" s="9">
        <v>45</v>
      </c>
      <c r="O125" s="25"/>
      <c r="P125" s="25"/>
      <c r="Q125" s="21">
        <v>0.1</v>
      </c>
      <c r="R125" s="25"/>
      <c r="S125" s="25"/>
      <c r="T125" s="9">
        <v>0</v>
      </c>
      <c r="U125" s="11">
        <v>90</v>
      </c>
    </row>
    <row r="126" spans="1:21" ht="24" customHeight="1" x14ac:dyDescent="0.2">
      <c r="A126" s="19" t="s">
        <v>1034</v>
      </c>
      <c r="B126" s="11">
        <v>194</v>
      </c>
      <c r="C126" s="8">
        <v>38</v>
      </c>
      <c r="D126" s="14">
        <v>3.5</v>
      </c>
      <c r="E126" s="8">
        <v>0</v>
      </c>
      <c r="F126" s="10">
        <v>0</v>
      </c>
      <c r="G126" s="9">
        <v>20</v>
      </c>
      <c r="H126" s="9">
        <v>200</v>
      </c>
      <c r="I126" s="18">
        <v>1</v>
      </c>
      <c r="J126" s="25"/>
      <c r="K126" s="25"/>
      <c r="L126" s="25"/>
      <c r="M126" s="25"/>
      <c r="N126" s="9">
        <v>0</v>
      </c>
      <c r="O126" s="9">
        <v>0</v>
      </c>
      <c r="P126" s="25"/>
      <c r="Q126" s="21">
        <v>0.01</v>
      </c>
      <c r="R126" s="25"/>
      <c r="S126" s="25"/>
      <c r="T126" s="9">
        <v>0</v>
      </c>
      <c r="U126" s="25"/>
    </row>
    <row r="127" spans="1:21" ht="24" customHeight="1" x14ac:dyDescent="0.2">
      <c r="A127" s="19" t="s">
        <v>1035</v>
      </c>
      <c r="B127" s="11">
        <v>289</v>
      </c>
      <c r="C127" s="8">
        <v>38</v>
      </c>
      <c r="D127" s="14">
        <v>14</v>
      </c>
      <c r="E127" s="8">
        <v>0</v>
      </c>
      <c r="F127" s="10">
        <v>0</v>
      </c>
      <c r="G127" s="9">
        <v>40</v>
      </c>
      <c r="H127" s="9">
        <v>100</v>
      </c>
      <c r="I127" s="18">
        <v>0.7</v>
      </c>
      <c r="J127" s="25"/>
      <c r="K127" s="25"/>
      <c r="L127" s="25"/>
      <c r="M127" s="25"/>
      <c r="N127" s="9">
        <v>0</v>
      </c>
      <c r="O127" s="9">
        <v>0</v>
      </c>
      <c r="P127" s="25"/>
      <c r="Q127" s="21">
        <v>0</v>
      </c>
      <c r="R127" s="25"/>
      <c r="S127" s="25"/>
      <c r="T127" s="9">
        <v>0</v>
      </c>
      <c r="U127" s="25"/>
    </row>
    <row r="128" spans="1:21" ht="24" customHeight="1" x14ac:dyDescent="0.2">
      <c r="A128" s="19" t="s">
        <v>1036</v>
      </c>
      <c r="B128" s="11">
        <v>199</v>
      </c>
      <c r="C128" s="8">
        <v>34.1</v>
      </c>
      <c r="D128" s="14">
        <v>3.8</v>
      </c>
      <c r="E128" s="8">
        <v>7.1</v>
      </c>
      <c r="F128" s="25"/>
      <c r="G128" s="9">
        <v>94</v>
      </c>
      <c r="H128" s="9">
        <v>92</v>
      </c>
      <c r="I128" s="18">
        <v>2.2000000000000002</v>
      </c>
      <c r="J128" s="11">
        <v>377</v>
      </c>
      <c r="K128" s="14">
        <v>57</v>
      </c>
      <c r="L128" s="21">
        <v>0.1</v>
      </c>
      <c r="M128" s="18">
        <v>3.2</v>
      </c>
      <c r="N128" s="39">
        <v>2481</v>
      </c>
      <c r="O128" s="25"/>
      <c r="P128" s="25"/>
      <c r="Q128" s="21">
        <v>1.5</v>
      </c>
      <c r="R128" s="21">
        <v>0.13</v>
      </c>
      <c r="S128" s="8">
        <v>7.2</v>
      </c>
      <c r="T128" s="25"/>
      <c r="U128" s="25"/>
    </row>
    <row r="129" spans="1:21" ht="15.6" customHeight="1" x14ac:dyDescent="0.2">
      <c r="A129" s="7" t="s">
        <v>1037</v>
      </c>
      <c r="B129" s="11">
        <v>316</v>
      </c>
      <c r="C129" s="8">
        <v>60.1</v>
      </c>
      <c r="D129" s="14">
        <v>6.5</v>
      </c>
      <c r="E129" s="8">
        <v>22.4</v>
      </c>
      <c r="F129" s="10">
        <v>0</v>
      </c>
      <c r="G129" s="9">
        <v>3196</v>
      </c>
      <c r="H129" s="9">
        <v>1976</v>
      </c>
      <c r="I129" s="18">
        <v>16.600000000000001</v>
      </c>
      <c r="J129" s="25"/>
      <c r="K129" s="25"/>
      <c r="L129" s="25"/>
      <c r="M129" s="25"/>
      <c r="N129" s="11">
        <v>320</v>
      </c>
      <c r="O129" s="9">
        <v>0</v>
      </c>
      <c r="P129" s="8">
        <v>0</v>
      </c>
      <c r="Q129" s="21">
        <v>0</v>
      </c>
      <c r="R129" s="25"/>
      <c r="S129" s="25"/>
      <c r="T129" s="9">
        <v>0</v>
      </c>
      <c r="U129" s="25"/>
    </row>
    <row r="130" spans="1:21" ht="24" customHeight="1" x14ac:dyDescent="0.2">
      <c r="A130" s="19" t="s">
        <v>1038</v>
      </c>
      <c r="B130" s="11">
        <v>144</v>
      </c>
      <c r="C130" s="8">
        <v>32.5</v>
      </c>
      <c r="D130" s="14">
        <v>0.6</v>
      </c>
      <c r="E130" s="8">
        <v>0</v>
      </c>
      <c r="F130" s="10">
        <v>0</v>
      </c>
      <c r="G130" s="9">
        <v>1000</v>
      </c>
      <c r="H130" s="9">
        <v>1000</v>
      </c>
      <c r="I130" s="18">
        <v>3</v>
      </c>
      <c r="J130" s="31">
        <v>312</v>
      </c>
      <c r="K130" s="25"/>
      <c r="L130" s="25"/>
      <c r="M130" s="25"/>
      <c r="N130" s="9">
        <v>61</v>
      </c>
      <c r="O130" s="25"/>
      <c r="P130" s="25"/>
      <c r="Q130" s="21">
        <v>0.1</v>
      </c>
      <c r="R130" s="25"/>
      <c r="S130" s="25"/>
      <c r="T130" s="9">
        <v>0</v>
      </c>
      <c r="U130" s="25"/>
    </row>
    <row r="131" spans="1:21" ht="24" customHeight="1" x14ac:dyDescent="0.2">
      <c r="A131" s="19" t="s">
        <v>1039</v>
      </c>
      <c r="B131" s="11">
        <v>277</v>
      </c>
      <c r="C131" s="8">
        <v>60</v>
      </c>
      <c r="D131" s="14">
        <v>2.2999999999999998</v>
      </c>
      <c r="E131" s="8">
        <v>1.8</v>
      </c>
      <c r="F131" s="10">
        <v>0</v>
      </c>
      <c r="G131" s="9">
        <v>1209</v>
      </c>
      <c r="H131" s="9">
        <v>1225</v>
      </c>
      <c r="I131" s="18">
        <v>3</v>
      </c>
      <c r="J131" s="25"/>
      <c r="K131" s="25"/>
      <c r="L131" s="25"/>
      <c r="M131" s="25"/>
      <c r="N131" s="9">
        <v>90</v>
      </c>
      <c r="O131" s="25"/>
      <c r="P131" s="25"/>
      <c r="Q131" s="21">
        <v>0.1</v>
      </c>
      <c r="R131" s="25"/>
      <c r="S131" s="25"/>
      <c r="T131" s="9">
        <v>0</v>
      </c>
      <c r="U131" s="25"/>
    </row>
    <row r="132" spans="1:21" ht="24" customHeight="1" x14ac:dyDescent="0.2">
      <c r="A132" s="19" t="s">
        <v>1040</v>
      </c>
      <c r="B132" s="11">
        <v>170</v>
      </c>
      <c r="C132" s="8">
        <v>33.4</v>
      </c>
      <c r="D132" s="14">
        <v>3</v>
      </c>
      <c r="E132" s="8">
        <v>0</v>
      </c>
      <c r="F132" s="10">
        <v>0</v>
      </c>
      <c r="G132" s="9">
        <v>1200</v>
      </c>
      <c r="H132" s="9">
        <v>1500</v>
      </c>
      <c r="I132" s="18">
        <v>3.6</v>
      </c>
      <c r="J132" s="25"/>
      <c r="K132" s="25"/>
      <c r="L132" s="25"/>
      <c r="M132" s="25"/>
      <c r="N132" s="9">
        <v>64</v>
      </c>
      <c r="O132" s="25"/>
      <c r="P132" s="25"/>
      <c r="Q132" s="21">
        <v>0.15</v>
      </c>
      <c r="R132" s="25"/>
      <c r="S132" s="25"/>
      <c r="T132" s="9">
        <v>0</v>
      </c>
      <c r="U132" s="25"/>
    </row>
    <row r="133" spans="1:21" ht="24" customHeight="1" x14ac:dyDescent="0.2">
      <c r="A133" s="19" t="s">
        <v>1041</v>
      </c>
      <c r="B133" s="11">
        <v>331</v>
      </c>
      <c r="C133" s="8">
        <v>68.7</v>
      </c>
      <c r="D133" s="14">
        <v>4.2</v>
      </c>
      <c r="E133" s="8">
        <v>0</v>
      </c>
      <c r="F133" s="10">
        <v>0</v>
      </c>
      <c r="G133" s="9">
        <v>2381</v>
      </c>
      <c r="H133" s="9">
        <v>1500</v>
      </c>
      <c r="I133" s="18">
        <v>23.4</v>
      </c>
      <c r="J133" s="25"/>
      <c r="K133" s="25"/>
      <c r="L133" s="25"/>
      <c r="M133" s="25"/>
      <c r="N133" s="9">
        <v>61</v>
      </c>
      <c r="O133" s="25"/>
      <c r="P133" s="25"/>
      <c r="Q133" s="21">
        <v>0.1</v>
      </c>
      <c r="R133" s="25"/>
      <c r="S133" s="25"/>
      <c r="T133" s="9">
        <v>0</v>
      </c>
      <c r="U133" s="25"/>
    </row>
    <row r="134" spans="1:21" ht="24" customHeight="1" x14ac:dyDescent="0.2">
      <c r="A134" s="19" t="s">
        <v>1042</v>
      </c>
      <c r="B134" s="11">
        <v>347</v>
      </c>
      <c r="C134" s="8">
        <v>48.8</v>
      </c>
      <c r="D134" s="14">
        <v>6.4</v>
      </c>
      <c r="E134" s="8">
        <v>19.600000000000001</v>
      </c>
      <c r="F134" s="10">
        <v>0</v>
      </c>
      <c r="G134" s="9">
        <v>4608</v>
      </c>
      <c r="H134" s="9">
        <v>1200</v>
      </c>
      <c r="I134" s="18">
        <v>18.600000000000001</v>
      </c>
      <c r="J134" s="25"/>
      <c r="K134" s="25"/>
      <c r="L134" s="25"/>
      <c r="M134" s="25"/>
      <c r="N134" s="9">
        <v>61</v>
      </c>
      <c r="O134" s="9">
        <v>0</v>
      </c>
      <c r="P134" s="8">
        <v>130</v>
      </c>
      <c r="Q134" s="21">
        <v>1.1200000000000001</v>
      </c>
      <c r="R134" s="25"/>
      <c r="S134" s="25"/>
      <c r="T134" s="9">
        <v>0</v>
      </c>
      <c r="U134" s="25"/>
    </row>
    <row r="135" spans="1:21" ht="15.6" customHeight="1" x14ac:dyDescent="0.2">
      <c r="A135" s="7" t="s">
        <v>1043</v>
      </c>
      <c r="B135" s="11">
        <v>393</v>
      </c>
      <c r="C135" s="8">
        <v>38.9</v>
      </c>
      <c r="D135" s="14">
        <v>13.3</v>
      </c>
      <c r="E135" s="8">
        <v>29.4</v>
      </c>
      <c r="F135" s="25"/>
      <c r="G135" s="9">
        <v>420</v>
      </c>
      <c r="H135" s="9">
        <v>410</v>
      </c>
      <c r="I135" s="18">
        <v>8.5</v>
      </c>
      <c r="J135" s="11">
        <v>160</v>
      </c>
      <c r="K135" s="14">
        <v>50</v>
      </c>
      <c r="L135" s="21">
        <v>0.6</v>
      </c>
      <c r="M135" s="18">
        <v>3.7</v>
      </c>
      <c r="N135" s="25"/>
      <c r="O135" s="25"/>
      <c r="P135" s="25"/>
      <c r="Q135" s="17">
        <v>0.3</v>
      </c>
      <c r="R135" s="17">
        <v>1.7</v>
      </c>
      <c r="S135" s="8">
        <v>0.2</v>
      </c>
      <c r="T135" s="25"/>
      <c r="U135" s="11">
        <v>100</v>
      </c>
    </row>
    <row r="136" spans="1:21" ht="24" customHeight="1" x14ac:dyDescent="0.2">
      <c r="A136" s="19" t="s">
        <v>1044</v>
      </c>
      <c r="B136" s="11">
        <v>357</v>
      </c>
      <c r="C136" s="8">
        <v>41.1</v>
      </c>
      <c r="D136" s="14">
        <v>10</v>
      </c>
      <c r="E136" s="8">
        <v>25.6</v>
      </c>
      <c r="F136" s="10">
        <v>0</v>
      </c>
      <c r="G136" s="9">
        <v>217</v>
      </c>
      <c r="H136" s="9">
        <v>904</v>
      </c>
      <c r="I136" s="18">
        <v>5.2</v>
      </c>
      <c r="J136" s="25"/>
      <c r="K136" s="25"/>
      <c r="L136" s="25"/>
      <c r="M136" s="25"/>
      <c r="N136" s="9">
        <v>0</v>
      </c>
      <c r="O136" s="25"/>
      <c r="P136" s="8">
        <v>329</v>
      </c>
      <c r="Q136" s="21">
        <v>0.27</v>
      </c>
      <c r="R136" s="25"/>
      <c r="S136" s="25"/>
      <c r="T136" s="9">
        <v>0</v>
      </c>
      <c r="U136" s="11">
        <v>100</v>
      </c>
    </row>
    <row r="137" spans="1:21" ht="19.5" customHeight="1" x14ac:dyDescent="0.2">
      <c r="A137" s="7" t="s">
        <v>1045</v>
      </c>
      <c r="B137" s="11">
        <v>299</v>
      </c>
      <c r="C137" s="8">
        <v>59.4</v>
      </c>
      <c r="D137" s="14">
        <v>3.6</v>
      </c>
      <c r="E137" s="8">
        <v>3.2</v>
      </c>
      <c r="F137" s="10">
        <v>0</v>
      </c>
      <c r="G137" s="9">
        <v>2306</v>
      </c>
      <c r="H137" s="9">
        <v>625</v>
      </c>
      <c r="I137" s="18">
        <v>21.4</v>
      </c>
      <c r="J137" s="25"/>
      <c r="K137" s="25"/>
      <c r="L137" s="25"/>
      <c r="M137" s="25"/>
      <c r="N137" s="9">
        <v>0</v>
      </c>
      <c r="O137" s="9">
        <v>0</v>
      </c>
      <c r="P137" s="25"/>
      <c r="Q137" s="21">
        <v>0.06</v>
      </c>
      <c r="R137" s="25"/>
      <c r="S137" s="25"/>
      <c r="T137" s="9">
        <v>0</v>
      </c>
      <c r="U137" s="25"/>
    </row>
    <row r="138" spans="1:21" ht="15.6" customHeight="1" x14ac:dyDescent="0.2">
      <c r="A138" s="7" t="s">
        <v>1046</v>
      </c>
      <c r="B138" s="11">
        <v>320</v>
      </c>
      <c r="C138" s="8">
        <v>7.2</v>
      </c>
      <c r="D138" s="14">
        <v>4.2</v>
      </c>
      <c r="E138" s="8">
        <v>63.3</v>
      </c>
      <c r="F138" s="25"/>
      <c r="G138" s="9">
        <v>240</v>
      </c>
      <c r="H138" s="9">
        <v>570</v>
      </c>
      <c r="I138" s="18">
        <v>6.6</v>
      </c>
      <c r="J138" s="11">
        <v>20</v>
      </c>
      <c r="K138" s="14">
        <v>1040</v>
      </c>
      <c r="L138" s="21">
        <v>1.5</v>
      </c>
      <c r="M138" s="18">
        <v>6.2</v>
      </c>
      <c r="N138" s="11">
        <v>917</v>
      </c>
      <c r="O138" s="25"/>
      <c r="P138" s="25"/>
      <c r="Q138" s="17">
        <v>0</v>
      </c>
      <c r="R138" s="17">
        <v>0</v>
      </c>
      <c r="S138" s="29">
        <v>4.9000000000000004</v>
      </c>
      <c r="T138" s="25"/>
      <c r="U138" s="25"/>
    </row>
    <row r="139" spans="1:21" ht="19.5" customHeight="1" x14ac:dyDescent="0.2">
      <c r="A139" s="7" t="s">
        <v>1047</v>
      </c>
      <c r="B139" s="11">
        <v>338</v>
      </c>
      <c r="C139" s="8">
        <v>21.1</v>
      </c>
      <c r="D139" s="14">
        <v>27</v>
      </c>
      <c r="E139" s="8">
        <v>1</v>
      </c>
      <c r="F139" s="10">
        <v>0</v>
      </c>
      <c r="G139" s="9">
        <v>354</v>
      </c>
      <c r="H139" s="9">
        <v>434</v>
      </c>
      <c r="I139" s="18">
        <v>3.5</v>
      </c>
      <c r="J139" s="25"/>
      <c r="K139" s="25"/>
      <c r="L139" s="25"/>
      <c r="M139" s="25"/>
      <c r="N139" s="9">
        <v>76</v>
      </c>
      <c r="O139" s="9">
        <v>0</v>
      </c>
      <c r="P139" s="25"/>
      <c r="Q139" s="21">
        <v>0.1</v>
      </c>
      <c r="R139" s="25"/>
      <c r="S139" s="25"/>
      <c r="T139" s="9">
        <v>0</v>
      </c>
      <c r="U139" s="25"/>
    </row>
    <row r="140" spans="1:21" ht="24" customHeight="1" x14ac:dyDescent="0.2">
      <c r="A140" s="19" t="s">
        <v>1048</v>
      </c>
      <c r="B140" s="11">
        <v>462</v>
      </c>
      <c r="C140" s="8">
        <v>39.1</v>
      </c>
      <c r="D140" s="14">
        <v>32.4</v>
      </c>
      <c r="E140" s="8">
        <v>3.5</v>
      </c>
      <c r="F140" s="10">
        <v>0</v>
      </c>
      <c r="G140" s="9">
        <v>499</v>
      </c>
      <c r="H140" s="9">
        <v>616</v>
      </c>
      <c r="I140" s="18">
        <v>96.4</v>
      </c>
      <c r="J140" s="31">
        <v>315</v>
      </c>
      <c r="K140" s="22">
        <v>402.5</v>
      </c>
      <c r="L140" s="25"/>
      <c r="M140" s="25"/>
      <c r="N140" s="9">
        <v>2</v>
      </c>
      <c r="O140" s="9">
        <v>0</v>
      </c>
      <c r="P140" s="8">
        <v>144</v>
      </c>
      <c r="Q140" s="21">
        <v>1.37</v>
      </c>
      <c r="R140" s="17">
        <v>0</v>
      </c>
      <c r="S140" s="29">
        <v>5.3</v>
      </c>
      <c r="T140" s="9">
        <v>0</v>
      </c>
      <c r="U140" s="11">
        <v>100</v>
      </c>
    </row>
    <row r="141" spans="1:21" ht="15.6" customHeight="1" x14ac:dyDescent="0.2">
      <c r="A141" s="7" t="s">
        <v>1049</v>
      </c>
      <c r="B141" s="11">
        <v>278</v>
      </c>
      <c r="C141" s="8">
        <v>62.6</v>
      </c>
      <c r="D141" s="14">
        <v>4.0999999999999996</v>
      </c>
      <c r="E141" s="8">
        <v>2.2000000000000002</v>
      </c>
      <c r="F141" s="25"/>
      <c r="G141" s="9">
        <v>760</v>
      </c>
      <c r="H141" s="9">
        <v>510</v>
      </c>
      <c r="I141" s="18">
        <v>5.2</v>
      </c>
      <c r="J141" s="11">
        <v>540</v>
      </c>
      <c r="K141" s="14">
        <v>360</v>
      </c>
      <c r="L141" s="21">
        <v>2.4</v>
      </c>
      <c r="M141" s="18">
        <v>3.2</v>
      </c>
      <c r="N141" s="9">
        <v>39</v>
      </c>
      <c r="O141" s="25"/>
      <c r="P141" s="25"/>
      <c r="Q141" s="25"/>
      <c r="R141" s="25"/>
      <c r="S141" s="8">
        <v>0.1</v>
      </c>
      <c r="T141" s="25"/>
      <c r="U141" s="25"/>
    </row>
    <row r="142" spans="1:21" ht="15.6" customHeight="1" x14ac:dyDescent="0.2">
      <c r="A142" s="7" t="s">
        <v>1050</v>
      </c>
      <c r="B142" s="11">
        <v>273</v>
      </c>
      <c r="C142" s="8">
        <v>47.8</v>
      </c>
      <c r="D142" s="14">
        <v>3.8</v>
      </c>
      <c r="E142" s="8">
        <v>12.5</v>
      </c>
      <c r="F142" s="25"/>
      <c r="G142" s="9">
        <v>1109</v>
      </c>
      <c r="H142" s="9">
        <v>789</v>
      </c>
      <c r="I142" s="18">
        <v>2.4</v>
      </c>
      <c r="J142" s="11">
        <v>651</v>
      </c>
      <c r="K142" s="14">
        <v>802</v>
      </c>
      <c r="L142" s="21">
        <v>2.6</v>
      </c>
      <c r="M142" s="18">
        <v>10.8</v>
      </c>
      <c r="N142" s="25"/>
      <c r="O142" s="25"/>
      <c r="P142" s="25"/>
      <c r="Q142" s="25"/>
      <c r="R142" s="25"/>
      <c r="S142" s="25"/>
      <c r="T142" s="25"/>
      <c r="U142" s="25"/>
    </row>
    <row r="143" spans="1:21" ht="15.6" customHeight="1" x14ac:dyDescent="0.2">
      <c r="A143" s="7" t="s">
        <v>1051</v>
      </c>
      <c r="B143" s="11">
        <v>513</v>
      </c>
      <c r="C143" s="8">
        <v>23.7</v>
      </c>
      <c r="D143" s="14">
        <v>37</v>
      </c>
      <c r="E143" s="8">
        <v>21.3</v>
      </c>
      <c r="F143" s="25"/>
      <c r="G143" s="9">
        <v>25</v>
      </c>
      <c r="H143" s="9">
        <v>25</v>
      </c>
      <c r="I143" s="18">
        <v>0.5</v>
      </c>
      <c r="J143" s="11">
        <v>61</v>
      </c>
      <c r="K143" s="14">
        <v>15</v>
      </c>
      <c r="L143" s="21">
        <v>0</v>
      </c>
      <c r="M143" s="18">
        <v>0.2</v>
      </c>
      <c r="N143" s="25"/>
      <c r="O143" s="25"/>
      <c r="P143" s="25"/>
      <c r="Q143" s="25"/>
      <c r="R143" s="25"/>
      <c r="S143" s="25"/>
      <c r="T143" s="25"/>
      <c r="U143" s="11">
        <v>100</v>
      </c>
    </row>
    <row r="144" spans="1:21" ht="15.6" customHeight="1" x14ac:dyDescent="0.2">
      <c r="A144" s="7" t="s">
        <v>1052</v>
      </c>
      <c r="B144" s="11">
        <v>435</v>
      </c>
      <c r="C144" s="8">
        <v>27.2</v>
      </c>
      <c r="D144" s="14">
        <v>20.2</v>
      </c>
      <c r="E144" s="8">
        <v>36.1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17">
        <v>0.8</v>
      </c>
      <c r="S144" s="29">
        <v>24.3</v>
      </c>
      <c r="T144" s="25"/>
      <c r="U144" s="11">
        <v>100</v>
      </c>
    </row>
    <row r="145" spans="1:21" ht="15.6" customHeight="1" x14ac:dyDescent="0.2">
      <c r="A145" s="7" t="s">
        <v>1053</v>
      </c>
      <c r="B145" s="11">
        <v>145</v>
      </c>
      <c r="C145" s="8">
        <v>16.3</v>
      </c>
      <c r="D145" s="14">
        <v>7</v>
      </c>
      <c r="E145" s="8">
        <v>4.0999999999999996</v>
      </c>
      <c r="F145" s="25"/>
      <c r="G145" s="9">
        <v>405</v>
      </c>
      <c r="H145" s="9">
        <v>523</v>
      </c>
      <c r="I145" s="18">
        <v>1.8</v>
      </c>
      <c r="J145" s="11">
        <v>69</v>
      </c>
      <c r="K145" s="14">
        <v>203</v>
      </c>
      <c r="L145" s="21">
        <v>1</v>
      </c>
      <c r="M145" s="18">
        <v>1.3</v>
      </c>
      <c r="N145" s="25"/>
      <c r="O145" s="25"/>
      <c r="P145" s="25"/>
      <c r="Q145" s="21">
        <v>0.22</v>
      </c>
      <c r="R145" s="25"/>
      <c r="S145" s="25"/>
      <c r="T145" s="25"/>
      <c r="U145" s="25"/>
    </row>
    <row r="146" spans="1:21" ht="24" customHeight="1" x14ac:dyDescent="0.2">
      <c r="A146" s="19" t="s">
        <v>1054</v>
      </c>
      <c r="B146" s="11">
        <v>79</v>
      </c>
      <c r="C146" s="8">
        <v>6.3</v>
      </c>
      <c r="D146" s="14">
        <v>1</v>
      </c>
      <c r="E146" s="8">
        <v>1.1000000000000001</v>
      </c>
      <c r="F146" s="25"/>
      <c r="G146" s="25"/>
      <c r="H146" s="25"/>
      <c r="I146" s="25"/>
      <c r="J146" s="31">
        <v>67</v>
      </c>
      <c r="K146" s="25"/>
      <c r="L146" s="25"/>
      <c r="M146" s="25"/>
      <c r="N146" s="11">
        <v>691</v>
      </c>
      <c r="O146" s="25"/>
      <c r="P146" s="25"/>
      <c r="Q146" s="21">
        <v>0.1</v>
      </c>
      <c r="R146" s="21">
        <v>0</v>
      </c>
      <c r="S146" s="8">
        <v>0.1</v>
      </c>
      <c r="T146" s="25"/>
      <c r="U146" s="25"/>
    </row>
    <row r="147" spans="1:21" ht="24" customHeight="1" x14ac:dyDescent="0.2">
      <c r="A147" s="19" t="s">
        <v>1055</v>
      </c>
      <c r="B147" s="11">
        <v>94</v>
      </c>
      <c r="C147" s="14">
        <v>7.8</v>
      </c>
      <c r="D147" s="8">
        <v>2.2000000000000002</v>
      </c>
      <c r="E147" s="8">
        <v>10.8</v>
      </c>
      <c r="F147" s="25"/>
      <c r="G147" s="25"/>
      <c r="H147" s="25"/>
      <c r="I147" s="25"/>
      <c r="J147" s="31">
        <v>58</v>
      </c>
      <c r="K147" s="29">
        <v>179.4</v>
      </c>
      <c r="L147" s="25"/>
      <c r="M147" s="29">
        <v>1.5</v>
      </c>
      <c r="N147" s="25"/>
      <c r="O147" s="25"/>
      <c r="P147" s="25"/>
      <c r="Q147" s="15">
        <v>0.5</v>
      </c>
      <c r="R147" s="15">
        <v>0.03</v>
      </c>
      <c r="S147" s="8">
        <v>2.4</v>
      </c>
      <c r="T147" s="25"/>
      <c r="U147" s="25"/>
    </row>
    <row r="148" spans="1:21" ht="15.6" customHeight="1" x14ac:dyDescent="0.2">
      <c r="A148" s="7" t="s">
        <v>1056</v>
      </c>
      <c r="B148" s="11">
        <v>155</v>
      </c>
      <c r="C148" s="14">
        <v>20.100000000000001</v>
      </c>
      <c r="D148" s="8">
        <v>3.8</v>
      </c>
      <c r="E148" s="8">
        <v>10.199999999999999</v>
      </c>
      <c r="F148" s="25"/>
      <c r="G148" s="9">
        <v>20</v>
      </c>
      <c r="H148" s="9">
        <v>240</v>
      </c>
      <c r="I148" s="18">
        <v>2.1</v>
      </c>
      <c r="J148" s="11">
        <v>90</v>
      </c>
      <c r="K148" s="8">
        <v>390</v>
      </c>
      <c r="L148" s="15">
        <v>0.3</v>
      </c>
      <c r="M148" s="8">
        <v>0.1</v>
      </c>
      <c r="N148" s="9">
        <v>86</v>
      </c>
      <c r="O148" s="25"/>
      <c r="P148" s="25"/>
      <c r="Q148" s="25"/>
      <c r="R148" s="23">
        <v>0.7</v>
      </c>
      <c r="S148" s="8">
        <v>0.2</v>
      </c>
      <c r="T148" s="25"/>
      <c r="U148" s="25"/>
    </row>
    <row r="149" spans="1:21" ht="24" customHeight="1" x14ac:dyDescent="0.2">
      <c r="A149" s="19" t="s">
        <v>1057</v>
      </c>
      <c r="B149" s="11">
        <v>382</v>
      </c>
      <c r="C149" s="14">
        <v>55.7</v>
      </c>
      <c r="D149" s="8">
        <v>14.1</v>
      </c>
      <c r="E149" s="8">
        <v>8</v>
      </c>
      <c r="F149" s="10">
        <v>0</v>
      </c>
      <c r="G149" s="9">
        <v>1069</v>
      </c>
      <c r="H149" s="9">
        <v>654</v>
      </c>
      <c r="I149" s="18">
        <v>15.4</v>
      </c>
      <c r="J149" s="25"/>
      <c r="K149" s="25"/>
      <c r="L149" s="25"/>
      <c r="M149" s="25"/>
      <c r="N149" s="9">
        <v>28</v>
      </c>
      <c r="O149" s="25"/>
      <c r="P149" s="9">
        <v>1480</v>
      </c>
      <c r="Q149" s="15">
        <v>0.48</v>
      </c>
      <c r="R149" s="25"/>
      <c r="S149" s="25"/>
      <c r="T149" s="12">
        <v>0</v>
      </c>
      <c r="U149" s="25"/>
    </row>
    <row r="150" spans="1:21" ht="24" customHeight="1" x14ac:dyDescent="0.2">
      <c r="A150" s="19" t="s">
        <v>1058</v>
      </c>
      <c r="B150" s="11">
        <v>598</v>
      </c>
      <c r="C150" s="14">
        <v>74.3</v>
      </c>
      <c r="D150" s="8">
        <v>26.9</v>
      </c>
      <c r="E150" s="8">
        <v>9.1999999999999993</v>
      </c>
      <c r="F150" s="10">
        <v>0</v>
      </c>
      <c r="G150" s="9">
        <v>1957</v>
      </c>
      <c r="H150" s="9">
        <v>1447</v>
      </c>
      <c r="I150" s="18">
        <v>7.4</v>
      </c>
      <c r="J150" s="25"/>
      <c r="K150" s="25"/>
      <c r="L150" s="25"/>
      <c r="M150" s="25"/>
      <c r="N150" s="9">
        <v>18</v>
      </c>
      <c r="O150" s="25"/>
      <c r="P150" s="9">
        <v>25</v>
      </c>
      <c r="Q150" s="15">
        <v>0.19</v>
      </c>
      <c r="R150" s="25"/>
      <c r="S150" s="25"/>
      <c r="T150" s="12">
        <v>0</v>
      </c>
      <c r="U150" s="25"/>
    </row>
    <row r="151" spans="1:21" ht="19.5" customHeight="1" x14ac:dyDescent="0.2">
      <c r="A151" s="7" t="s">
        <v>1059</v>
      </c>
      <c r="B151" s="11">
        <v>270</v>
      </c>
      <c r="C151" s="14">
        <v>12.3</v>
      </c>
      <c r="D151" s="8">
        <v>15.9</v>
      </c>
      <c r="E151" s="8">
        <v>19.3</v>
      </c>
      <c r="F151" s="10">
        <v>0.2</v>
      </c>
      <c r="G151" s="9">
        <v>239</v>
      </c>
      <c r="H151" s="9">
        <v>272</v>
      </c>
      <c r="I151" s="18">
        <v>1.8</v>
      </c>
      <c r="J151" s="11">
        <v>439</v>
      </c>
      <c r="K151" s="25"/>
      <c r="L151" s="25"/>
      <c r="M151" s="25"/>
      <c r="N151" s="9">
        <v>34</v>
      </c>
      <c r="O151" s="25"/>
      <c r="P151" s="8">
        <v>580</v>
      </c>
      <c r="Q151" s="15">
        <v>0.59</v>
      </c>
      <c r="R151" s="25"/>
      <c r="S151" s="25"/>
      <c r="T151" s="12">
        <v>0</v>
      </c>
      <c r="U151" s="25"/>
    </row>
    <row r="152" spans="1:21" ht="24" customHeight="1" x14ac:dyDescent="0.2">
      <c r="A152" s="19" t="s">
        <v>1060</v>
      </c>
      <c r="B152" s="11">
        <v>75</v>
      </c>
      <c r="C152" s="14">
        <v>8.1999999999999993</v>
      </c>
      <c r="D152" s="8">
        <v>2</v>
      </c>
      <c r="E152" s="8">
        <v>6</v>
      </c>
      <c r="F152" s="25"/>
      <c r="G152" s="9">
        <v>1620</v>
      </c>
      <c r="H152" s="9">
        <v>880</v>
      </c>
      <c r="I152" s="18">
        <v>0.8</v>
      </c>
      <c r="J152" s="11">
        <v>260</v>
      </c>
      <c r="K152" s="8">
        <v>150</v>
      </c>
      <c r="L152" s="15">
        <v>0.1</v>
      </c>
      <c r="M152" s="8">
        <v>1.5</v>
      </c>
      <c r="N152" s="25"/>
      <c r="O152" s="25"/>
      <c r="P152" s="25"/>
      <c r="Q152" s="25"/>
      <c r="R152" s="25"/>
      <c r="S152" s="8">
        <v>0.1</v>
      </c>
      <c r="T152" s="25"/>
      <c r="U152" s="25"/>
    </row>
    <row r="153" spans="1:21" ht="24" customHeight="1" x14ac:dyDescent="0.2">
      <c r="A153" s="19" t="s">
        <v>1061</v>
      </c>
      <c r="B153" s="11">
        <v>52</v>
      </c>
      <c r="C153" s="14">
        <v>10</v>
      </c>
      <c r="D153" s="8">
        <v>0.5</v>
      </c>
      <c r="E153" s="8">
        <v>1.8</v>
      </c>
      <c r="F153" s="25"/>
      <c r="G153" s="9">
        <v>62</v>
      </c>
      <c r="H153" s="9">
        <v>102</v>
      </c>
      <c r="I153" s="18">
        <v>0.3</v>
      </c>
      <c r="J153" s="11">
        <v>332</v>
      </c>
      <c r="K153" s="8">
        <v>141</v>
      </c>
      <c r="L153" s="15">
        <v>0</v>
      </c>
      <c r="M153" s="8">
        <v>1</v>
      </c>
      <c r="N153" s="25"/>
      <c r="O153" s="25"/>
      <c r="P153" s="25"/>
      <c r="Q153" s="15">
        <v>0.18</v>
      </c>
      <c r="R153" s="15">
        <v>0.34</v>
      </c>
      <c r="S153" s="25"/>
      <c r="T153" s="25"/>
      <c r="U153" s="25"/>
    </row>
    <row r="154" spans="1:21" ht="19.5" customHeight="1" x14ac:dyDescent="0.2">
      <c r="A154" s="7" t="s">
        <v>1062</v>
      </c>
      <c r="B154" s="11">
        <v>106</v>
      </c>
      <c r="C154" s="14">
        <v>16.5</v>
      </c>
      <c r="D154" s="8">
        <v>3.3</v>
      </c>
      <c r="E154" s="8">
        <v>2.5</v>
      </c>
      <c r="F154" s="25"/>
      <c r="G154" s="9">
        <v>306</v>
      </c>
      <c r="H154" s="9">
        <v>196</v>
      </c>
      <c r="I154" s="18">
        <v>4.8</v>
      </c>
      <c r="J154" s="11">
        <v>743</v>
      </c>
      <c r="K154" s="25"/>
      <c r="L154" s="25"/>
      <c r="M154" s="25"/>
      <c r="N154" s="9">
        <v>86</v>
      </c>
      <c r="O154" s="25"/>
      <c r="P154" s="64">
        <v>2760</v>
      </c>
      <c r="Q154" s="15">
        <v>0.32</v>
      </c>
      <c r="R154" s="25"/>
      <c r="S154" s="25"/>
      <c r="T154" s="12">
        <v>0</v>
      </c>
      <c r="U154" s="25"/>
    </row>
    <row r="155" spans="1:21" ht="24" customHeight="1" x14ac:dyDescent="0.2">
      <c r="A155" s="19" t="s">
        <v>1063</v>
      </c>
      <c r="B155" s="11">
        <v>148</v>
      </c>
      <c r="C155" s="14">
        <v>10</v>
      </c>
      <c r="D155" s="8">
        <v>9.8000000000000007</v>
      </c>
      <c r="E155" s="8">
        <v>5</v>
      </c>
      <c r="F155" s="25"/>
      <c r="G155" s="9">
        <v>103</v>
      </c>
      <c r="H155" s="9">
        <v>82</v>
      </c>
      <c r="I155" s="18">
        <v>0.7</v>
      </c>
      <c r="J155" s="11">
        <v>525</v>
      </c>
      <c r="K155" s="8">
        <v>256</v>
      </c>
      <c r="L155" s="15">
        <v>0.1</v>
      </c>
      <c r="M155" s="8">
        <v>0.9</v>
      </c>
      <c r="N155" s="25"/>
      <c r="O155" s="25"/>
      <c r="P155" s="25"/>
      <c r="Q155" s="15">
        <v>0.26</v>
      </c>
      <c r="R155" s="15">
        <v>0.02</v>
      </c>
      <c r="S155" s="25"/>
      <c r="T155" s="25"/>
      <c r="U155" s="25"/>
    </row>
    <row r="156" spans="1:21" ht="24" customHeight="1" x14ac:dyDescent="0.2">
      <c r="A156" s="19" t="s">
        <v>1064</v>
      </c>
      <c r="B156" s="11">
        <v>110</v>
      </c>
      <c r="C156" s="14">
        <v>5.9</v>
      </c>
      <c r="D156" s="8">
        <v>8.1999999999999993</v>
      </c>
      <c r="E156" s="8">
        <v>3.2</v>
      </c>
      <c r="F156" s="25"/>
      <c r="G156" s="9">
        <v>32</v>
      </c>
      <c r="H156" s="9">
        <v>96</v>
      </c>
      <c r="I156" s="18">
        <v>1</v>
      </c>
      <c r="J156" s="11">
        <v>335</v>
      </c>
      <c r="K156" s="8">
        <v>121</v>
      </c>
      <c r="L156" s="15">
        <v>0.2</v>
      </c>
      <c r="M156" s="8">
        <v>0.9</v>
      </c>
      <c r="N156" s="25"/>
      <c r="O156" s="25"/>
      <c r="P156" s="25"/>
      <c r="Q156" s="15">
        <v>0.33</v>
      </c>
      <c r="R156" s="15">
        <v>0.04</v>
      </c>
      <c r="S156" s="25"/>
      <c r="T156" s="25"/>
      <c r="U156" s="9">
        <v>100</v>
      </c>
    </row>
    <row r="157" spans="1:21" ht="15.6" customHeight="1" x14ac:dyDescent="0.2">
      <c r="A157" s="7" t="s">
        <v>1065</v>
      </c>
      <c r="B157" s="11">
        <v>132</v>
      </c>
      <c r="C157" s="14">
        <v>9</v>
      </c>
      <c r="D157" s="8">
        <v>7.2</v>
      </c>
      <c r="E157" s="8">
        <v>7.8</v>
      </c>
      <c r="F157" s="25"/>
      <c r="G157" s="9">
        <v>53</v>
      </c>
      <c r="H157" s="9">
        <v>134</v>
      </c>
      <c r="I157" s="18">
        <v>3.7</v>
      </c>
      <c r="J157" s="11">
        <v>285</v>
      </c>
      <c r="K157" s="8">
        <v>133</v>
      </c>
      <c r="L157" s="15">
        <v>1.1000000000000001</v>
      </c>
      <c r="M157" s="8">
        <v>0.7</v>
      </c>
      <c r="N157" s="9">
        <v>389</v>
      </c>
      <c r="O157" s="25"/>
      <c r="P157" s="25"/>
      <c r="Q157" s="15">
        <v>0.28999999999999998</v>
      </c>
      <c r="R157" s="15">
        <v>0.12</v>
      </c>
      <c r="S157" s="25"/>
      <c r="T157" s="25"/>
      <c r="U157" s="25"/>
    </row>
    <row r="158" spans="1:21" ht="24" customHeight="1" x14ac:dyDescent="0.2">
      <c r="A158" s="19" t="s">
        <v>1066</v>
      </c>
      <c r="B158" s="11">
        <v>192</v>
      </c>
      <c r="C158" s="14">
        <v>12.7</v>
      </c>
      <c r="D158" s="8">
        <v>10.1</v>
      </c>
      <c r="E158" s="8">
        <v>12.7</v>
      </c>
      <c r="F158" s="10">
        <v>0</v>
      </c>
      <c r="G158" s="9">
        <v>283</v>
      </c>
      <c r="H158" s="9">
        <v>169</v>
      </c>
      <c r="I158" s="18">
        <v>1.1000000000000001</v>
      </c>
      <c r="J158" s="25"/>
      <c r="K158" s="25"/>
      <c r="L158" s="25"/>
      <c r="M158" s="25"/>
      <c r="N158" s="9">
        <v>19</v>
      </c>
      <c r="O158" s="25"/>
      <c r="P158" s="60">
        <v>1440</v>
      </c>
      <c r="Q158" s="15">
        <v>0.1</v>
      </c>
      <c r="R158" s="25"/>
      <c r="S158" s="25"/>
      <c r="T158" s="12">
        <v>0</v>
      </c>
      <c r="U158" s="25"/>
    </row>
    <row r="159" spans="1:21" ht="24" customHeight="1" x14ac:dyDescent="0.2">
      <c r="A159" s="19" t="s">
        <v>1067</v>
      </c>
      <c r="B159" s="11">
        <v>146</v>
      </c>
      <c r="C159" s="14">
        <v>17.7</v>
      </c>
      <c r="D159" s="8">
        <v>5.9</v>
      </c>
      <c r="E159" s="8">
        <v>5.6</v>
      </c>
      <c r="F159" s="25"/>
      <c r="G159" s="9">
        <v>100</v>
      </c>
      <c r="H159" s="9">
        <v>240</v>
      </c>
      <c r="I159" s="18">
        <v>4</v>
      </c>
      <c r="J159" s="11">
        <v>170</v>
      </c>
      <c r="K159" s="8">
        <v>310</v>
      </c>
      <c r="L159" s="15">
        <v>0.3</v>
      </c>
      <c r="M159" s="8">
        <v>1.4</v>
      </c>
      <c r="N159" s="9">
        <v>224</v>
      </c>
      <c r="O159" s="9">
        <v>0</v>
      </c>
      <c r="P159" s="25"/>
      <c r="Q159" s="25"/>
      <c r="R159" s="25"/>
      <c r="S159" s="25"/>
      <c r="T159" s="25"/>
      <c r="U159" s="25"/>
    </row>
    <row r="160" spans="1:21" ht="24" customHeight="1" x14ac:dyDescent="0.2">
      <c r="A160" s="19" t="s">
        <v>1068</v>
      </c>
      <c r="B160" s="11">
        <v>286</v>
      </c>
      <c r="C160" s="14">
        <v>48.5</v>
      </c>
      <c r="D160" s="8">
        <v>9.1999999999999993</v>
      </c>
      <c r="E160" s="8">
        <v>2.2999999999999998</v>
      </c>
      <c r="F160" s="25"/>
      <c r="G160" s="9">
        <v>207</v>
      </c>
      <c r="H160" s="9">
        <v>457</v>
      </c>
      <c r="I160" s="18">
        <v>3.3</v>
      </c>
      <c r="J160" s="25"/>
      <c r="K160" s="25"/>
      <c r="L160" s="25"/>
      <c r="M160" s="25"/>
      <c r="N160" s="9">
        <v>109</v>
      </c>
      <c r="O160" s="25"/>
      <c r="P160" s="8">
        <v>160</v>
      </c>
      <c r="Q160" s="15">
        <v>0.4</v>
      </c>
      <c r="R160" s="25"/>
      <c r="S160" s="8">
        <v>3.1</v>
      </c>
      <c r="T160" s="12">
        <v>0</v>
      </c>
      <c r="U160" s="25"/>
    </row>
    <row r="161" spans="1:21" ht="24" customHeight="1" x14ac:dyDescent="0.2">
      <c r="A161" s="19" t="s">
        <v>1069</v>
      </c>
      <c r="B161" s="11">
        <v>15</v>
      </c>
      <c r="C161" s="14">
        <v>15.2</v>
      </c>
      <c r="D161" s="8">
        <v>4.3</v>
      </c>
      <c r="E161" s="8">
        <v>8.8000000000000007</v>
      </c>
      <c r="F161" s="25"/>
      <c r="G161" s="9">
        <v>40</v>
      </c>
      <c r="H161" s="9">
        <v>170</v>
      </c>
      <c r="I161" s="18">
        <v>1.1000000000000001</v>
      </c>
      <c r="J161" s="11">
        <v>605</v>
      </c>
      <c r="K161" s="8">
        <v>153</v>
      </c>
      <c r="L161" s="15">
        <v>0.6</v>
      </c>
      <c r="M161" s="8">
        <v>1.1000000000000001</v>
      </c>
      <c r="N161" s="25"/>
      <c r="O161" s="25"/>
      <c r="P161" s="25"/>
      <c r="Q161" s="15">
        <v>0.3</v>
      </c>
      <c r="R161" s="15">
        <v>0.14000000000000001</v>
      </c>
      <c r="S161" s="8">
        <v>7.5</v>
      </c>
      <c r="T161" s="25"/>
      <c r="U161" s="25"/>
    </row>
    <row r="162" spans="1:21" ht="15.6" customHeight="1" x14ac:dyDescent="0.2">
      <c r="A162" s="7" t="s">
        <v>1070</v>
      </c>
      <c r="B162" s="11">
        <v>413</v>
      </c>
      <c r="C162" s="14">
        <v>28.7</v>
      </c>
      <c r="D162" s="8">
        <v>19.8</v>
      </c>
      <c r="E162" s="8">
        <v>29.8</v>
      </c>
      <c r="F162" s="25"/>
      <c r="G162" s="9">
        <v>909</v>
      </c>
      <c r="H162" s="9">
        <v>1291</v>
      </c>
      <c r="I162" s="18">
        <v>0</v>
      </c>
      <c r="J162" s="11">
        <v>0</v>
      </c>
      <c r="K162" s="8">
        <v>1171</v>
      </c>
      <c r="L162" s="15">
        <v>0.1</v>
      </c>
      <c r="M162" s="8">
        <v>3.1</v>
      </c>
      <c r="N162" s="9">
        <v>4236</v>
      </c>
      <c r="O162" s="25"/>
      <c r="P162" s="25"/>
      <c r="Q162" s="15">
        <v>1.34</v>
      </c>
      <c r="R162" s="15">
        <v>0.03</v>
      </c>
      <c r="S162" s="8">
        <v>5.7</v>
      </c>
      <c r="T162" s="25"/>
      <c r="U162" s="25"/>
    </row>
    <row r="163" spans="1:21" ht="15.6" customHeight="1" x14ac:dyDescent="0.2">
      <c r="A163" s="7" t="s">
        <v>1071</v>
      </c>
      <c r="B163" s="11">
        <v>207</v>
      </c>
      <c r="C163" s="14">
        <v>7.4</v>
      </c>
      <c r="D163" s="8">
        <v>15.4</v>
      </c>
      <c r="E163" s="8">
        <v>9.6</v>
      </c>
      <c r="F163" s="25"/>
      <c r="G163" s="9">
        <v>114</v>
      </c>
      <c r="H163" s="9">
        <v>219</v>
      </c>
      <c r="I163" s="18">
        <v>5.9</v>
      </c>
      <c r="J163" s="11">
        <v>683</v>
      </c>
      <c r="K163" s="8">
        <v>117</v>
      </c>
      <c r="L163" s="15">
        <v>0.5</v>
      </c>
      <c r="M163" s="8">
        <v>0.7</v>
      </c>
      <c r="N163" s="9">
        <v>0</v>
      </c>
      <c r="O163" s="9">
        <v>38</v>
      </c>
      <c r="P163" s="25"/>
      <c r="Q163" s="15">
        <v>0.19</v>
      </c>
      <c r="R163" s="15">
        <v>0.04</v>
      </c>
      <c r="S163" s="25"/>
      <c r="T163" s="56">
        <v>14</v>
      </c>
      <c r="U163" s="9">
        <v>100</v>
      </c>
    </row>
    <row r="164" spans="1:21" ht="15.6" customHeight="1" x14ac:dyDescent="0.2">
      <c r="A164" s="7" t="s">
        <v>1072</v>
      </c>
      <c r="B164" s="11">
        <v>79</v>
      </c>
      <c r="C164" s="14">
        <v>2.2000000000000002</v>
      </c>
      <c r="D164" s="8">
        <v>4</v>
      </c>
      <c r="E164" s="8">
        <v>8.6</v>
      </c>
      <c r="F164" s="25"/>
      <c r="G164" s="9">
        <v>8</v>
      </c>
      <c r="H164" s="9">
        <v>33</v>
      </c>
      <c r="I164" s="18">
        <v>0.8</v>
      </c>
      <c r="J164" s="11">
        <v>147</v>
      </c>
      <c r="K164" s="8">
        <v>34</v>
      </c>
      <c r="L164" s="15">
        <v>0.1</v>
      </c>
      <c r="M164" s="8">
        <v>0.5</v>
      </c>
      <c r="N164" s="25"/>
      <c r="O164" s="25"/>
      <c r="P164" s="25"/>
      <c r="Q164" s="15">
        <v>0.16</v>
      </c>
      <c r="R164" s="15">
        <v>0.02</v>
      </c>
      <c r="S164" s="25"/>
      <c r="T164" s="25"/>
      <c r="U164" s="25"/>
    </row>
    <row r="165" spans="1:21" ht="24" customHeight="1" x14ac:dyDescent="0.2">
      <c r="A165" s="19" t="s">
        <v>1073</v>
      </c>
      <c r="B165" s="11">
        <v>330</v>
      </c>
      <c r="C165" s="14">
        <v>17.8</v>
      </c>
      <c r="D165" s="8">
        <v>23.4</v>
      </c>
      <c r="E165" s="8">
        <v>12.1</v>
      </c>
      <c r="F165" s="10">
        <v>1.1000000000000001</v>
      </c>
      <c r="G165" s="9">
        <v>154</v>
      </c>
      <c r="H165" s="9">
        <v>357</v>
      </c>
      <c r="I165" s="18">
        <v>5.3</v>
      </c>
      <c r="J165" s="25"/>
      <c r="K165" s="25"/>
      <c r="L165" s="25"/>
      <c r="M165" s="25"/>
      <c r="N165" s="9">
        <v>24</v>
      </c>
      <c r="O165" s="25"/>
      <c r="P165" s="60">
        <v>4130</v>
      </c>
      <c r="Q165" s="15">
        <v>0.15</v>
      </c>
      <c r="R165" s="25"/>
      <c r="S165" s="25"/>
      <c r="T165" s="12">
        <v>0</v>
      </c>
      <c r="U165" s="25"/>
    </row>
    <row r="166" spans="1:21" ht="24" customHeight="1" x14ac:dyDescent="0.2">
      <c r="A166" s="19" t="s">
        <v>1074</v>
      </c>
      <c r="B166" s="11">
        <v>87</v>
      </c>
      <c r="C166" s="14">
        <v>10.5</v>
      </c>
      <c r="D166" s="8">
        <v>2.5</v>
      </c>
      <c r="E166" s="8">
        <v>5.5</v>
      </c>
      <c r="F166" s="25"/>
      <c r="G166" s="9">
        <v>35</v>
      </c>
      <c r="H166" s="9">
        <v>215</v>
      </c>
      <c r="I166" s="18">
        <v>0.9</v>
      </c>
      <c r="J166" s="11">
        <v>416</v>
      </c>
      <c r="K166" s="8">
        <v>59</v>
      </c>
      <c r="L166" s="15">
        <v>0.1</v>
      </c>
      <c r="M166" s="8">
        <v>0.2</v>
      </c>
      <c r="N166" s="25"/>
      <c r="O166" s="25"/>
      <c r="P166" s="25"/>
      <c r="Q166" s="15">
        <v>0.24</v>
      </c>
      <c r="R166" s="15">
        <v>0</v>
      </c>
      <c r="S166" s="8">
        <v>0.7</v>
      </c>
      <c r="T166" s="25"/>
      <c r="U166" s="25"/>
    </row>
    <row r="167" spans="1:21" ht="24" customHeight="1" x14ac:dyDescent="0.2">
      <c r="A167" s="19" t="s">
        <v>1075</v>
      </c>
      <c r="B167" s="11">
        <v>162</v>
      </c>
      <c r="C167" s="14">
        <v>4.9000000000000004</v>
      </c>
      <c r="D167" s="8">
        <v>3</v>
      </c>
      <c r="E167" s="8">
        <v>27.8</v>
      </c>
      <c r="F167" s="25"/>
      <c r="G167" s="9">
        <v>26</v>
      </c>
      <c r="H167" s="9">
        <v>116</v>
      </c>
      <c r="I167" s="18">
        <v>1</v>
      </c>
      <c r="J167" s="11">
        <v>488</v>
      </c>
      <c r="K167" s="8">
        <v>119</v>
      </c>
      <c r="L167" s="15">
        <v>0.1</v>
      </c>
      <c r="M167" s="8">
        <v>0.2</v>
      </c>
      <c r="N167" s="25"/>
      <c r="O167" s="25"/>
      <c r="P167" s="25"/>
      <c r="Q167" s="15">
        <v>0.3</v>
      </c>
      <c r="R167" s="15">
        <v>0.03</v>
      </c>
      <c r="S167" s="8">
        <v>1</v>
      </c>
      <c r="T167" s="25"/>
      <c r="U167" s="25"/>
    </row>
    <row r="168" spans="1:21" ht="24" customHeight="1" x14ac:dyDescent="0.2">
      <c r="A168" s="19" t="s">
        <v>1076</v>
      </c>
      <c r="B168" s="11">
        <v>156</v>
      </c>
      <c r="C168" s="8">
        <v>4.2</v>
      </c>
      <c r="D168" s="14">
        <v>1.4</v>
      </c>
      <c r="E168" s="8">
        <v>31.6</v>
      </c>
      <c r="F168" s="10">
        <v>0.2</v>
      </c>
      <c r="G168" s="9">
        <v>100</v>
      </c>
      <c r="H168" s="9">
        <v>55</v>
      </c>
      <c r="I168" s="18">
        <v>3.3</v>
      </c>
      <c r="J168" s="25"/>
      <c r="K168" s="25"/>
      <c r="L168" s="25"/>
      <c r="M168" s="25"/>
      <c r="N168" s="12">
        <v>0</v>
      </c>
      <c r="O168" s="25"/>
      <c r="P168" s="8">
        <v>0</v>
      </c>
      <c r="Q168" s="21">
        <v>0.03</v>
      </c>
      <c r="R168" s="25"/>
      <c r="S168" s="25"/>
      <c r="T168" s="9">
        <v>0</v>
      </c>
      <c r="U168" s="25"/>
    </row>
    <row r="169" spans="1:21" ht="24" customHeight="1" x14ac:dyDescent="0.2">
      <c r="A169" s="19" t="s">
        <v>1077</v>
      </c>
      <c r="B169" s="11">
        <v>152</v>
      </c>
      <c r="C169" s="8">
        <v>4.5</v>
      </c>
      <c r="D169" s="14">
        <v>2.2999999999999998</v>
      </c>
      <c r="E169" s="8">
        <v>28.2</v>
      </c>
      <c r="F169" s="25"/>
      <c r="G169" s="9">
        <v>19</v>
      </c>
      <c r="H169" s="9">
        <v>115</v>
      </c>
      <c r="I169" s="18">
        <v>1.6</v>
      </c>
      <c r="J169" s="11">
        <v>628</v>
      </c>
      <c r="K169" s="18">
        <v>91</v>
      </c>
      <c r="L169" s="21">
        <v>0.1</v>
      </c>
      <c r="M169" s="18">
        <v>0.2</v>
      </c>
      <c r="N169" s="25"/>
      <c r="O169" s="25"/>
      <c r="P169" s="25"/>
      <c r="Q169" s="21">
        <v>0.2</v>
      </c>
      <c r="R169" s="21">
        <v>0.03</v>
      </c>
      <c r="S169" s="8">
        <v>1</v>
      </c>
      <c r="T169" s="25"/>
      <c r="U169" s="25"/>
    </row>
    <row r="170" spans="1:21" ht="24" customHeight="1" x14ac:dyDescent="0.2">
      <c r="A170" s="19" t="s">
        <v>1078</v>
      </c>
      <c r="B170" s="11">
        <v>211</v>
      </c>
      <c r="C170" s="8">
        <v>12.3</v>
      </c>
      <c r="D170" s="14">
        <v>6.1</v>
      </c>
      <c r="E170" s="8">
        <v>26.6</v>
      </c>
      <c r="F170" s="10">
        <v>0.4</v>
      </c>
      <c r="G170" s="9">
        <v>840</v>
      </c>
      <c r="H170" s="9">
        <v>176</v>
      </c>
      <c r="I170" s="18">
        <v>1.8</v>
      </c>
      <c r="J170" s="25"/>
      <c r="K170" s="25"/>
      <c r="L170" s="25"/>
      <c r="M170" s="25"/>
      <c r="N170" s="12">
        <v>14</v>
      </c>
      <c r="O170" s="25"/>
      <c r="P170" s="8">
        <v>888</v>
      </c>
      <c r="Q170" s="21">
        <v>0.25</v>
      </c>
      <c r="R170" s="25"/>
      <c r="S170" s="25"/>
      <c r="T170" s="9">
        <v>0</v>
      </c>
      <c r="U170" s="25"/>
    </row>
    <row r="171" spans="1:21" ht="24" customHeight="1" x14ac:dyDescent="0.2">
      <c r="A171" s="19" t="s">
        <v>1079</v>
      </c>
      <c r="B171" s="11">
        <v>243</v>
      </c>
      <c r="C171" s="8">
        <v>5.2</v>
      </c>
      <c r="D171" s="14">
        <v>7.3</v>
      </c>
      <c r="E171" s="8">
        <v>39.1</v>
      </c>
      <c r="F171" s="25"/>
      <c r="G171" s="9">
        <v>16</v>
      </c>
      <c r="H171" s="9">
        <v>96</v>
      </c>
      <c r="I171" s="18">
        <v>2</v>
      </c>
      <c r="J171" s="11">
        <v>555</v>
      </c>
      <c r="K171" s="18">
        <v>102</v>
      </c>
      <c r="L171" s="21">
        <v>0.1</v>
      </c>
      <c r="M171" s="18">
        <v>0.6</v>
      </c>
      <c r="N171" s="25"/>
      <c r="O171" s="25"/>
      <c r="P171" s="25"/>
      <c r="Q171" s="21">
        <v>0.2</v>
      </c>
      <c r="R171" s="21">
        <v>0.02</v>
      </c>
      <c r="S171" s="8">
        <v>0.9</v>
      </c>
      <c r="T171" s="25"/>
      <c r="U171" s="25"/>
    </row>
    <row r="172" spans="1:21" ht="24" customHeight="1" x14ac:dyDescent="0.2">
      <c r="A172" s="19" t="s">
        <v>1080</v>
      </c>
      <c r="B172" s="11">
        <v>156</v>
      </c>
      <c r="C172" s="8">
        <v>4.7</v>
      </c>
      <c r="D172" s="14">
        <v>2.7</v>
      </c>
      <c r="E172" s="8">
        <v>28.3</v>
      </c>
      <c r="F172" s="25"/>
      <c r="G172" s="9">
        <v>13</v>
      </c>
      <c r="H172" s="9">
        <v>83</v>
      </c>
      <c r="I172" s="18">
        <v>1.3</v>
      </c>
      <c r="J172" s="11">
        <v>448</v>
      </c>
      <c r="K172" s="18">
        <v>48</v>
      </c>
      <c r="L172" s="21">
        <v>0.1</v>
      </c>
      <c r="M172" s="18">
        <v>0.6</v>
      </c>
      <c r="N172" s="25"/>
      <c r="O172" s="25"/>
      <c r="P172" s="25"/>
      <c r="Q172" s="21">
        <v>0.2</v>
      </c>
      <c r="R172" s="21">
        <v>0.05</v>
      </c>
      <c r="S172" s="8">
        <v>1.1000000000000001</v>
      </c>
      <c r="T172" s="25"/>
      <c r="U172" s="25"/>
    </row>
    <row r="173" spans="1:21" ht="24" customHeight="1" x14ac:dyDescent="0.2">
      <c r="A173" s="19" t="s">
        <v>1081</v>
      </c>
      <c r="B173" s="11">
        <v>173</v>
      </c>
      <c r="C173" s="8">
        <v>7.2</v>
      </c>
      <c r="D173" s="14">
        <v>1.2</v>
      </c>
      <c r="E173" s="8">
        <v>33.4</v>
      </c>
      <c r="F173" s="10">
        <v>0.2</v>
      </c>
      <c r="G173" s="9">
        <v>164</v>
      </c>
      <c r="H173" s="9">
        <v>80</v>
      </c>
      <c r="I173" s="18">
        <v>3.1</v>
      </c>
      <c r="J173" s="25"/>
      <c r="K173" s="25"/>
      <c r="L173" s="25"/>
      <c r="M173" s="25"/>
      <c r="N173" s="12">
        <v>0</v>
      </c>
      <c r="O173" s="25"/>
      <c r="P173" s="8">
        <v>0</v>
      </c>
      <c r="Q173" s="21">
        <v>0.02</v>
      </c>
      <c r="R173" s="25"/>
      <c r="S173" s="25"/>
      <c r="T173" s="9">
        <v>0</v>
      </c>
      <c r="U173" s="25"/>
    </row>
    <row r="174" spans="1:21" ht="18" customHeight="1" x14ac:dyDescent="0.2">
      <c r="A174" s="7" t="s">
        <v>1082</v>
      </c>
      <c r="B174" s="11">
        <v>372</v>
      </c>
      <c r="C174" s="8">
        <v>7.8</v>
      </c>
      <c r="D174" s="14">
        <v>36.299999999999997</v>
      </c>
      <c r="E174" s="8">
        <v>3.5</v>
      </c>
      <c r="F174" s="10">
        <v>0</v>
      </c>
      <c r="G174" s="9">
        <v>289</v>
      </c>
      <c r="H174" s="9">
        <v>295</v>
      </c>
      <c r="I174" s="18">
        <v>5.3</v>
      </c>
      <c r="J174" s="25"/>
      <c r="K174" s="25"/>
      <c r="L174" s="25"/>
      <c r="M174" s="25"/>
      <c r="N174" s="12">
        <v>64</v>
      </c>
      <c r="O174" s="9">
        <v>0</v>
      </c>
      <c r="P174" s="32" t="s">
        <v>1083</v>
      </c>
      <c r="Q174" s="21">
        <v>0.12</v>
      </c>
      <c r="R174" s="25"/>
      <c r="S174" s="25"/>
      <c r="T174" s="9">
        <v>0</v>
      </c>
      <c r="U174" s="25"/>
    </row>
    <row r="175" spans="1:21" ht="15.6" customHeight="1" x14ac:dyDescent="0.2">
      <c r="A175" s="7" t="s">
        <v>1084</v>
      </c>
      <c r="B175" s="11">
        <v>107</v>
      </c>
      <c r="C175" s="8">
        <v>15.9</v>
      </c>
      <c r="D175" s="14">
        <v>0.6</v>
      </c>
      <c r="E175" s="8">
        <v>0.4</v>
      </c>
      <c r="F175" s="25"/>
      <c r="G175" s="9">
        <v>375</v>
      </c>
      <c r="H175" s="9">
        <v>336</v>
      </c>
      <c r="I175" s="18">
        <v>1.9</v>
      </c>
      <c r="J175" s="11">
        <v>526</v>
      </c>
      <c r="K175" s="18">
        <v>330</v>
      </c>
      <c r="L175" s="21">
        <v>0.2</v>
      </c>
      <c r="M175" s="18">
        <v>1</v>
      </c>
      <c r="N175" s="12">
        <v>896</v>
      </c>
      <c r="O175" s="25"/>
      <c r="P175" s="25"/>
      <c r="Q175" s="21">
        <v>0.89</v>
      </c>
      <c r="R175" s="21">
        <v>0.05</v>
      </c>
      <c r="S175" s="8">
        <v>0.5</v>
      </c>
      <c r="T175" s="25"/>
      <c r="U175" s="25"/>
    </row>
    <row r="176" spans="1:21" ht="24" customHeight="1" x14ac:dyDescent="0.2">
      <c r="A176" s="19" t="s">
        <v>1085</v>
      </c>
      <c r="B176" s="11">
        <v>124</v>
      </c>
      <c r="C176" s="8">
        <v>9.5</v>
      </c>
      <c r="D176" s="14">
        <v>9.6</v>
      </c>
      <c r="E176" s="8">
        <v>0</v>
      </c>
      <c r="F176" s="25"/>
      <c r="G176" s="9">
        <v>120</v>
      </c>
      <c r="H176" s="9">
        <v>220</v>
      </c>
      <c r="I176" s="18">
        <v>1.3</v>
      </c>
      <c r="J176" s="11">
        <v>370</v>
      </c>
      <c r="K176" s="18">
        <v>270</v>
      </c>
      <c r="L176" s="21">
        <v>0.3</v>
      </c>
      <c r="M176" s="18">
        <v>1.2</v>
      </c>
      <c r="N176" s="12">
        <v>18</v>
      </c>
      <c r="O176" s="65">
        <v>381</v>
      </c>
      <c r="P176" s="25"/>
      <c r="Q176" s="25"/>
      <c r="R176" s="25"/>
      <c r="S176" s="8">
        <v>0.1</v>
      </c>
      <c r="T176" s="25"/>
      <c r="U176" s="25"/>
    </row>
    <row r="177" spans="1:21" ht="24" customHeight="1" x14ac:dyDescent="0.2">
      <c r="A177" s="19" t="s">
        <v>1086</v>
      </c>
      <c r="B177" s="11">
        <v>87</v>
      </c>
      <c r="C177" s="8">
        <v>15.7</v>
      </c>
      <c r="D177" s="14">
        <v>1.5</v>
      </c>
      <c r="E177" s="8">
        <v>2.6</v>
      </c>
      <c r="F177" s="25"/>
      <c r="G177" s="9">
        <v>60</v>
      </c>
      <c r="H177" s="9">
        <v>14</v>
      </c>
      <c r="I177" s="18">
        <v>2.1</v>
      </c>
      <c r="J177" s="11">
        <v>200</v>
      </c>
      <c r="K177" s="18">
        <v>180</v>
      </c>
      <c r="L177" s="21">
        <v>0.9</v>
      </c>
      <c r="M177" s="18">
        <v>4</v>
      </c>
      <c r="N177" s="12">
        <v>38</v>
      </c>
      <c r="O177" s="25"/>
      <c r="P177" s="25"/>
      <c r="Q177" s="25"/>
      <c r="R177" s="25"/>
      <c r="S177" s="25"/>
      <c r="T177" s="25"/>
      <c r="U177" s="25"/>
    </row>
    <row r="178" spans="1:21" ht="24" customHeight="1" x14ac:dyDescent="0.2">
      <c r="A178" s="19" t="s">
        <v>1087</v>
      </c>
      <c r="B178" s="11">
        <v>113</v>
      </c>
      <c r="C178" s="8">
        <v>17.100000000000001</v>
      </c>
      <c r="D178" s="14">
        <v>3.6</v>
      </c>
      <c r="E178" s="8">
        <v>3</v>
      </c>
      <c r="F178" s="25"/>
      <c r="G178" s="9">
        <v>240</v>
      </c>
      <c r="H178" s="9">
        <v>60</v>
      </c>
      <c r="I178" s="18">
        <v>0.5</v>
      </c>
      <c r="J178" s="11">
        <v>40</v>
      </c>
      <c r="K178" s="18">
        <v>350</v>
      </c>
      <c r="L178" s="21">
        <v>0.2</v>
      </c>
      <c r="M178" s="18">
        <v>0.6</v>
      </c>
      <c r="N178" s="12">
        <v>27</v>
      </c>
      <c r="O178" s="25"/>
      <c r="P178" s="25"/>
      <c r="Q178" s="25"/>
      <c r="R178" s="25"/>
      <c r="S178" s="8">
        <v>0.1</v>
      </c>
      <c r="T178" s="25"/>
      <c r="U178" s="25"/>
    </row>
    <row r="179" spans="1:21" ht="24" customHeight="1" x14ac:dyDescent="0.2">
      <c r="A179" s="19" t="s">
        <v>1088</v>
      </c>
      <c r="B179" s="11">
        <v>110</v>
      </c>
      <c r="C179" s="8">
        <v>12.9</v>
      </c>
      <c r="D179" s="14">
        <v>4.3</v>
      </c>
      <c r="E179" s="8">
        <v>4.9000000000000004</v>
      </c>
      <c r="F179" s="25"/>
      <c r="G179" s="9">
        <v>220</v>
      </c>
      <c r="H179" s="9">
        <v>520</v>
      </c>
      <c r="I179" s="18">
        <v>6</v>
      </c>
      <c r="J179" s="11">
        <v>200</v>
      </c>
      <c r="K179" s="18">
        <v>280</v>
      </c>
      <c r="L179" s="21">
        <v>0.2</v>
      </c>
      <c r="M179" s="18">
        <v>3.9</v>
      </c>
      <c r="N179" s="12">
        <v>37</v>
      </c>
      <c r="O179" s="25"/>
      <c r="P179" s="25"/>
      <c r="Q179" s="25"/>
      <c r="R179" s="25"/>
      <c r="S179" s="25"/>
      <c r="T179" s="25"/>
      <c r="U179" s="25"/>
    </row>
    <row r="180" spans="1:21" ht="15.6" customHeight="1" x14ac:dyDescent="0.2">
      <c r="A180" s="7" t="s">
        <v>1089</v>
      </c>
      <c r="B180" s="11">
        <v>283</v>
      </c>
      <c r="C180" s="8">
        <v>12.1</v>
      </c>
      <c r="D180" s="14">
        <v>16.8</v>
      </c>
      <c r="E180" s="8">
        <v>20.9</v>
      </c>
      <c r="F180" s="10">
        <v>2</v>
      </c>
      <c r="G180" s="9">
        <v>118</v>
      </c>
      <c r="H180" s="9">
        <v>186</v>
      </c>
      <c r="I180" s="18">
        <v>1.2</v>
      </c>
      <c r="J180" s="11">
        <v>543</v>
      </c>
      <c r="K180" s="18">
        <v>199</v>
      </c>
      <c r="L180" s="21">
        <v>0.2</v>
      </c>
      <c r="M180" s="18">
        <v>0.9</v>
      </c>
      <c r="N180" s="25"/>
      <c r="O180" s="9">
        <v>2</v>
      </c>
      <c r="P180" s="8">
        <v>0</v>
      </c>
      <c r="Q180" s="21">
        <v>0.02</v>
      </c>
      <c r="R180" s="21">
        <v>0.02</v>
      </c>
      <c r="S180" s="8">
        <v>0</v>
      </c>
      <c r="T180" s="9">
        <v>0</v>
      </c>
      <c r="U180" s="8">
        <v>82.4</v>
      </c>
    </row>
    <row r="181" spans="1:21" ht="15.6" customHeight="1" x14ac:dyDescent="0.2">
      <c r="A181" s="7" t="s">
        <v>1090</v>
      </c>
      <c r="B181" s="11">
        <v>88</v>
      </c>
      <c r="C181" s="8">
        <v>7.9</v>
      </c>
      <c r="D181" s="14">
        <v>1.6</v>
      </c>
      <c r="E181" s="8">
        <v>10.6</v>
      </c>
      <c r="F181" s="25"/>
      <c r="G181" s="9">
        <v>924</v>
      </c>
      <c r="H181" s="9">
        <v>350</v>
      </c>
      <c r="I181" s="18">
        <v>2.2999999999999998</v>
      </c>
      <c r="J181" s="11">
        <v>873</v>
      </c>
      <c r="K181" s="18">
        <v>258</v>
      </c>
      <c r="L181" s="21">
        <v>1</v>
      </c>
      <c r="M181" s="18">
        <v>1.1000000000000001</v>
      </c>
      <c r="N181" s="12">
        <v>783</v>
      </c>
      <c r="O181" s="25"/>
      <c r="P181" s="25"/>
      <c r="Q181" s="25"/>
      <c r="R181" s="25"/>
      <c r="S181" s="25"/>
      <c r="T181" s="25"/>
      <c r="U181" s="25"/>
    </row>
    <row r="182" spans="1:21" ht="15.6" customHeight="1" x14ac:dyDescent="0.2">
      <c r="A182" s="7" t="s">
        <v>1091</v>
      </c>
      <c r="B182" s="11">
        <v>53</v>
      </c>
      <c r="C182" s="8">
        <v>1.9</v>
      </c>
      <c r="D182" s="14">
        <v>0.9</v>
      </c>
      <c r="E182" s="8">
        <v>9.4</v>
      </c>
      <c r="F182" s="25"/>
      <c r="G182" s="9">
        <v>9</v>
      </c>
      <c r="H182" s="9">
        <v>41</v>
      </c>
      <c r="I182" s="18">
        <v>1</v>
      </c>
      <c r="J182" s="11">
        <v>174</v>
      </c>
      <c r="K182" s="18">
        <v>42</v>
      </c>
      <c r="L182" s="21">
        <v>0</v>
      </c>
      <c r="M182" s="18">
        <v>0</v>
      </c>
      <c r="N182" s="12">
        <v>99</v>
      </c>
      <c r="O182" s="25"/>
      <c r="P182" s="25"/>
      <c r="Q182" s="21">
        <v>0.1</v>
      </c>
      <c r="R182" s="21">
        <v>0.02</v>
      </c>
      <c r="S182" s="8">
        <v>0.4</v>
      </c>
      <c r="T182" s="25"/>
      <c r="U182" s="25"/>
    </row>
    <row r="183" spans="1:21" ht="15.6" customHeight="1" x14ac:dyDescent="0.2">
      <c r="A183" s="7" t="s">
        <v>1092</v>
      </c>
      <c r="B183" s="11">
        <v>365</v>
      </c>
      <c r="C183" s="8">
        <v>23.7</v>
      </c>
      <c r="D183" s="14">
        <v>22.3</v>
      </c>
      <c r="E183" s="8">
        <v>17.5</v>
      </c>
      <c r="F183" s="10">
        <v>0</v>
      </c>
      <c r="G183" s="9">
        <v>869</v>
      </c>
      <c r="H183" s="9">
        <v>348</v>
      </c>
      <c r="I183" s="18">
        <v>4</v>
      </c>
      <c r="J183" s="25"/>
      <c r="K183" s="25"/>
      <c r="L183" s="25"/>
      <c r="M183" s="25"/>
      <c r="N183" s="12">
        <v>27</v>
      </c>
      <c r="O183" s="25"/>
      <c r="P183" s="64">
        <v>1567</v>
      </c>
      <c r="Q183" s="21">
        <v>0.13</v>
      </c>
      <c r="R183" s="25"/>
      <c r="S183" s="25"/>
      <c r="T183" s="9">
        <v>0</v>
      </c>
      <c r="U183" s="25"/>
    </row>
    <row r="184" spans="1:21" ht="24" customHeight="1" x14ac:dyDescent="0.2">
      <c r="A184" s="19" t="s">
        <v>1093</v>
      </c>
      <c r="B184" s="11">
        <v>189</v>
      </c>
      <c r="C184" s="8">
        <v>11.3</v>
      </c>
      <c r="D184" s="14">
        <v>15.7</v>
      </c>
      <c r="E184" s="8">
        <v>0.6</v>
      </c>
      <c r="F184" s="25"/>
      <c r="G184" s="9">
        <v>56</v>
      </c>
      <c r="H184" s="9">
        <v>129</v>
      </c>
      <c r="I184" s="18">
        <v>0.4</v>
      </c>
      <c r="J184" s="11">
        <v>314</v>
      </c>
      <c r="K184" s="18">
        <v>280</v>
      </c>
      <c r="L184" s="21">
        <v>0.1</v>
      </c>
      <c r="M184" s="18">
        <v>0.7</v>
      </c>
      <c r="N184" s="12">
        <v>579</v>
      </c>
      <c r="O184" s="25"/>
      <c r="P184" s="25"/>
      <c r="Q184" s="21">
        <v>0.46</v>
      </c>
      <c r="R184" s="21">
        <v>0.02</v>
      </c>
      <c r="S184" s="25"/>
      <c r="T184" s="25"/>
      <c r="U184" s="25"/>
    </row>
    <row r="185" spans="1:21" ht="15.6" customHeight="1" x14ac:dyDescent="0.2">
      <c r="A185" s="7" t="s">
        <v>1094</v>
      </c>
      <c r="B185" s="11">
        <v>300</v>
      </c>
      <c r="C185" s="8">
        <v>14.5</v>
      </c>
      <c r="D185" s="14">
        <v>20</v>
      </c>
      <c r="E185" s="8">
        <v>15.5</v>
      </c>
      <c r="F185" s="10">
        <v>4.5</v>
      </c>
      <c r="G185" s="25"/>
      <c r="H185" s="25"/>
      <c r="I185" s="25"/>
      <c r="J185" s="25"/>
      <c r="K185" s="25"/>
      <c r="L185" s="25"/>
      <c r="M185" s="25"/>
      <c r="N185" s="25"/>
      <c r="O185" s="9">
        <v>8</v>
      </c>
      <c r="P185" s="25"/>
      <c r="Q185" s="21">
        <v>0.63</v>
      </c>
      <c r="R185" s="21">
        <v>0.04</v>
      </c>
      <c r="S185" s="25"/>
      <c r="T185" s="9">
        <v>7</v>
      </c>
      <c r="U185" s="9">
        <v>100</v>
      </c>
    </row>
    <row r="186" spans="1:21" x14ac:dyDescent="0.2">
      <c r="A186" t="s">
        <v>1351</v>
      </c>
      <c r="B186">
        <v>84</v>
      </c>
      <c r="C186">
        <v>18.2</v>
      </c>
      <c r="D186">
        <v>0.7</v>
      </c>
      <c r="E186">
        <v>0</v>
      </c>
      <c r="F186">
        <v>0</v>
      </c>
      <c r="G186">
        <v>11</v>
      </c>
      <c r="H186">
        <v>110</v>
      </c>
      <c r="I186">
        <v>0.4</v>
      </c>
      <c r="J186">
        <v>62</v>
      </c>
      <c r="K186">
        <v>0</v>
      </c>
      <c r="L186">
        <v>0</v>
      </c>
      <c r="M186">
        <v>0.5</v>
      </c>
      <c r="N186">
        <v>11</v>
      </c>
      <c r="O186">
        <v>0</v>
      </c>
      <c r="P186">
        <v>0</v>
      </c>
      <c r="Q186">
        <v>0.1</v>
      </c>
      <c r="R186">
        <v>0</v>
      </c>
      <c r="S186">
        <v>0</v>
      </c>
      <c r="T186">
        <v>1</v>
      </c>
    </row>
  </sheetData>
  <mergeCells count="6">
    <mergeCell ref="A5:U5"/>
    <mergeCell ref="A90:U90"/>
    <mergeCell ref="A1:V1"/>
    <mergeCell ref="A2:A4"/>
    <mergeCell ref="B2:T2"/>
    <mergeCell ref="U2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4"/>
  <sheetViews>
    <sheetView workbookViewId="0">
      <selection activeCell="M28" sqref="A27:M28"/>
    </sheetView>
  </sheetViews>
  <sheetFormatPr defaultRowHeight="12.75" x14ac:dyDescent="0.2"/>
  <cols>
    <col min="1" max="1" width="19.83203125" customWidth="1"/>
    <col min="2" max="2" width="6.33203125" customWidth="1"/>
    <col min="3" max="3" width="6.6640625" customWidth="1"/>
    <col min="4" max="5" width="6.33203125" customWidth="1"/>
    <col min="6" max="6" width="5.1640625" customWidth="1"/>
    <col min="7" max="8" width="6.33203125" customWidth="1"/>
    <col min="9" max="9" width="6.6640625" customWidth="1"/>
    <col min="10" max="10" width="6.33203125" customWidth="1"/>
    <col min="11" max="11" width="8" customWidth="1"/>
    <col min="12" max="12" width="6.6640625" customWidth="1"/>
    <col min="13" max="13" width="6.33203125" customWidth="1"/>
    <col min="14" max="14" width="6.6640625" customWidth="1"/>
    <col min="15" max="16" width="6.33203125" customWidth="1"/>
    <col min="17" max="17" width="6.6640625" customWidth="1"/>
    <col min="18" max="19" width="6.33203125" customWidth="1"/>
    <col min="20" max="20" width="5.1640625" customWidth="1"/>
    <col min="21" max="21" width="6.33203125" customWidth="1"/>
    <col min="22" max="22" width="4.83203125" customWidth="1"/>
  </cols>
  <sheetData>
    <row r="1" spans="1:22" ht="18" customHeight="1" x14ac:dyDescent="0.2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2" customHeight="1" x14ac:dyDescent="0.2">
      <c r="A2" s="106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 t="s">
        <v>1</v>
      </c>
    </row>
    <row r="3" spans="1:22" ht="52.35" customHeight="1" x14ac:dyDescent="0.2">
      <c r="A3" s="107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164</v>
      </c>
      <c r="Q3" s="1" t="s">
        <v>17</v>
      </c>
      <c r="R3" s="1" t="s">
        <v>18</v>
      </c>
      <c r="S3" s="1" t="s">
        <v>19</v>
      </c>
      <c r="T3" s="1" t="s">
        <v>20</v>
      </c>
      <c r="U3" s="111"/>
    </row>
    <row r="4" spans="1:22" ht="9.75" customHeight="1" x14ac:dyDescent="0.2">
      <c r="A4" s="108"/>
      <c r="B4" s="3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3" t="s">
        <v>23</v>
      </c>
      <c r="H4" s="3" t="s">
        <v>23</v>
      </c>
      <c r="I4" s="2" t="s">
        <v>23</v>
      </c>
      <c r="J4" s="2" t="s">
        <v>23</v>
      </c>
      <c r="K4" s="3" t="s">
        <v>23</v>
      </c>
      <c r="L4" s="2" t="s">
        <v>23</v>
      </c>
      <c r="M4" s="2" t="s">
        <v>23</v>
      </c>
      <c r="N4" s="2" t="s">
        <v>24</v>
      </c>
      <c r="O4" s="2" t="s">
        <v>24</v>
      </c>
      <c r="P4" s="2" t="s">
        <v>24</v>
      </c>
      <c r="Q4" s="3" t="s">
        <v>23</v>
      </c>
      <c r="R4" s="3" t="s">
        <v>23</v>
      </c>
      <c r="S4" s="3" t="s">
        <v>23</v>
      </c>
      <c r="T4" s="2" t="s">
        <v>23</v>
      </c>
      <c r="U4" s="112"/>
    </row>
    <row r="5" spans="1:22" ht="15.6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</row>
    <row r="6" spans="1:22" ht="24" customHeight="1" x14ac:dyDescent="0.2">
      <c r="A6" s="19" t="s">
        <v>1095</v>
      </c>
      <c r="B6" s="11">
        <v>174</v>
      </c>
      <c r="C6" s="8">
        <v>10.8</v>
      </c>
      <c r="D6" s="8">
        <v>14</v>
      </c>
      <c r="E6" s="8">
        <v>1.2</v>
      </c>
      <c r="F6" s="29">
        <v>0</v>
      </c>
      <c r="G6" s="11">
        <v>68</v>
      </c>
      <c r="H6" s="11">
        <v>268</v>
      </c>
      <c r="I6" s="8">
        <v>4.9000000000000004</v>
      </c>
      <c r="J6" s="9">
        <v>190</v>
      </c>
      <c r="K6" s="18">
        <v>141</v>
      </c>
      <c r="L6" s="15">
        <v>0.6</v>
      </c>
      <c r="M6" s="8">
        <v>1.5</v>
      </c>
      <c r="N6" s="9">
        <v>203</v>
      </c>
      <c r="O6" s="26">
        <v>23</v>
      </c>
      <c r="P6" s="9">
        <v>125</v>
      </c>
      <c r="Q6" s="21">
        <v>0.78</v>
      </c>
      <c r="R6" s="21">
        <v>0.62</v>
      </c>
      <c r="S6" s="27">
        <v>0.2</v>
      </c>
      <c r="T6" s="25"/>
      <c r="U6" s="9">
        <v>87</v>
      </c>
    </row>
    <row r="7" spans="1:22" ht="15.6" customHeight="1" x14ac:dyDescent="0.2">
      <c r="A7" s="7" t="s">
        <v>1096</v>
      </c>
      <c r="B7" s="11">
        <v>154</v>
      </c>
      <c r="C7" s="8">
        <v>12.4</v>
      </c>
      <c r="D7" s="8">
        <v>10.8</v>
      </c>
      <c r="E7" s="8">
        <v>0.7</v>
      </c>
      <c r="F7" s="8">
        <v>0</v>
      </c>
      <c r="G7" s="11">
        <v>86</v>
      </c>
      <c r="H7" s="11">
        <v>258</v>
      </c>
      <c r="I7" s="8">
        <v>3</v>
      </c>
      <c r="J7" s="26">
        <v>142</v>
      </c>
      <c r="K7" s="27">
        <v>118.5</v>
      </c>
      <c r="L7" s="23">
        <v>0.16</v>
      </c>
      <c r="M7" s="29">
        <v>1</v>
      </c>
      <c r="N7" s="9">
        <v>61</v>
      </c>
      <c r="O7" s="26">
        <v>22</v>
      </c>
      <c r="P7" s="9">
        <v>104</v>
      </c>
      <c r="Q7" s="21">
        <v>0.12</v>
      </c>
      <c r="R7" s="21">
        <v>0.38</v>
      </c>
      <c r="S7" s="27">
        <v>0.2</v>
      </c>
      <c r="T7" s="9">
        <v>0</v>
      </c>
      <c r="U7" s="9">
        <v>89</v>
      </c>
    </row>
    <row r="8" spans="1:22" ht="24" customHeight="1" x14ac:dyDescent="0.2">
      <c r="A8" s="19" t="s">
        <v>1097</v>
      </c>
      <c r="B8" s="11">
        <v>355</v>
      </c>
      <c r="C8" s="8">
        <v>16.3</v>
      </c>
      <c r="D8" s="8">
        <v>31.9</v>
      </c>
      <c r="E8" s="8">
        <v>0.7</v>
      </c>
      <c r="F8" s="29">
        <v>0</v>
      </c>
      <c r="G8" s="11">
        <v>147</v>
      </c>
      <c r="H8" s="11">
        <v>586</v>
      </c>
      <c r="I8" s="8">
        <v>7.2</v>
      </c>
      <c r="J8" s="26">
        <v>111</v>
      </c>
      <c r="K8" s="27">
        <v>107.5</v>
      </c>
      <c r="L8" s="23">
        <v>0.2</v>
      </c>
      <c r="M8" s="29">
        <v>2.5</v>
      </c>
      <c r="N8" s="9">
        <v>606</v>
      </c>
      <c r="O8" s="26">
        <v>63</v>
      </c>
      <c r="P8" s="25"/>
      <c r="Q8" s="21">
        <v>0.27</v>
      </c>
      <c r="R8" s="17">
        <v>0.51</v>
      </c>
      <c r="S8" s="27">
        <v>0.2</v>
      </c>
      <c r="T8" s="9">
        <v>0</v>
      </c>
      <c r="U8" s="9">
        <v>100</v>
      </c>
    </row>
    <row r="9" spans="1:22" ht="24" customHeight="1" x14ac:dyDescent="0.2">
      <c r="A9" s="19" t="s">
        <v>1098</v>
      </c>
      <c r="B9" s="11">
        <v>50</v>
      </c>
      <c r="C9" s="8">
        <v>10.8</v>
      </c>
      <c r="D9" s="8">
        <v>0</v>
      </c>
      <c r="E9" s="8">
        <v>0.8</v>
      </c>
      <c r="F9" s="29">
        <v>0</v>
      </c>
      <c r="G9" s="11">
        <v>6</v>
      </c>
      <c r="H9" s="11">
        <v>17</v>
      </c>
      <c r="I9" s="8">
        <v>0.2</v>
      </c>
      <c r="J9" s="26">
        <v>164</v>
      </c>
      <c r="K9" s="27">
        <v>138.5</v>
      </c>
      <c r="L9" s="23">
        <v>0.03</v>
      </c>
      <c r="M9" s="29">
        <v>0.4</v>
      </c>
      <c r="N9" s="9">
        <v>0</v>
      </c>
      <c r="O9" s="26">
        <v>0</v>
      </c>
      <c r="P9" s="25"/>
      <c r="Q9" s="21">
        <v>0</v>
      </c>
      <c r="R9" s="17">
        <v>0.26</v>
      </c>
      <c r="S9" s="27">
        <v>0.4</v>
      </c>
      <c r="T9" s="9">
        <v>0</v>
      </c>
      <c r="U9" s="9">
        <v>100</v>
      </c>
    </row>
    <row r="10" spans="1:22" ht="24" customHeight="1" x14ac:dyDescent="0.2">
      <c r="A10" s="19" t="s">
        <v>1099</v>
      </c>
      <c r="B10" s="11">
        <v>187</v>
      </c>
      <c r="C10" s="8">
        <v>11.8</v>
      </c>
      <c r="D10" s="8">
        <v>14.2</v>
      </c>
      <c r="E10" s="8">
        <v>3</v>
      </c>
      <c r="F10" s="29">
        <v>0</v>
      </c>
      <c r="G10" s="11">
        <v>60</v>
      </c>
      <c r="H10" s="11">
        <v>268</v>
      </c>
      <c r="I10" s="8">
        <v>6</v>
      </c>
      <c r="J10" s="9">
        <v>115</v>
      </c>
      <c r="K10" s="18">
        <v>80</v>
      </c>
      <c r="L10" s="15">
        <v>0.6</v>
      </c>
      <c r="M10" s="8">
        <v>1.7</v>
      </c>
      <c r="N10" s="9">
        <v>180</v>
      </c>
      <c r="O10" s="26">
        <v>437</v>
      </c>
      <c r="P10" s="25"/>
      <c r="Q10" s="21">
        <v>1.55</v>
      </c>
      <c r="R10" s="21">
        <v>0.37</v>
      </c>
      <c r="S10" s="27">
        <v>0.1</v>
      </c>
      <c r="T10" s="25"/>
      <c r="U10" s="9">
        <v>90</v>
      </c>
    </row>
    <row r="11" spans="1:22" ht="24" customHeight="1" x14ac:dyDescent="0.2">
      <c r="A11" s="19" t="s">
        <v>1100</v>
      </c>
      <c r="B11" s="11">
        <v>386</v>
      </c>
      <c r="C11" s="8">
        <v>17</v>
      </c>
      <c r="D11" s="8">
        <v>35</v>
      </c>
      <c r="E11" s="8">
        <v>0.8</v>
      </c>
      <c r="F11" s="29">
        <v>0</v>
      </c>
      <c r="G11" s="11">
        <v>150</v>
      </c>
      <c r="H11" s="11">
        <v>400</v>
      </c>
      <c r="I11" s="8">
        <v>7</v>
      </c>
      <c r="J11" s="26">
        <v>106</v>
      </c>
      <c r="K11" s="27">
        <v>90.7</v>
      </c>
      <c r="L11" s="23">
        <v>0.09</v>
      </c>
      <c r="M11" s="29">
        <v>2.5</v>
      </c>
      <c r="N11" s="9">
        <v>870</v>
      </c>
      <c r="O11" s="26">
        <v>747</v>
      </c>
      <c r="P11" s="25"/>
      <c r="Q11" s="21">
        <v>0.6</v>
      </c>
      <c r="R11" s="17">
        <v>0.68</v>
      </c>
      <c r="S11" s="27">
        <v>1.4</v>
      </c>
      <c r="T11" s="9">
        <v>0</v>
      </c>
      <c r="U11" s="9">
        <v>100</v>
      </c>
    </row>
    <row r="12" spans="1:22" ht="24" customHeight="1" x14ac:dyDescent="0.2">
      <c r="A12" s="19" t="s">
        <v>1101</v>
      </c>
      <c r="B12" s="11">
        <v>54</v>
      </c>
      <c r="C12" s="8">
        <v>11</v>
      </c>
      <c r="D12" s="8">
        <v>0</v>
      </c>
      <c r="E12" s="8">
        <v>0.8</v>
      </c>
      <c r="F12" s="29">
        <v>0</v>
      </c>
      <c r="G12" s="11">
        <v>21</v>
      </c>
      <c r="H12" s="11">
        <v>20</v>
      </c>
      <c r="I12" s="8">
        <v>0.1</v>
      </c>
      <c r="J12" s="26">
        <v>184</v>
      </c>
      <c r="K12" s="27">
        <v>150.19999999999999</v>
      </c>
      <c r="L12" s="23">
        <v>0.13</v>
      </c>
      <c r="M12" s="29">
        <v>0.1</v>
      </c>
      <c r="N12" s="9">
        <v>0</v>
      </c>
      <c r="O12" s="26">
        <v>0</v>
      </c>
      <c r="P12" s="25"/>
      <c r="Q12" s="21">
        <v>0.01</v>
      </c>
      <c r="R12" s="17">
        <v>0.02</v>
      </c>
      <c r="S12" s="27">
        <v>0.1</v>
      </c>
      <c r="T12" s="9">
        <v>0</v>
      </c>
      <c r="U12" s="9">
        <v>100</v>
      </c>
    </row>
    <row r="13" spans="1:22" ht="24" customHeight="1" x14ac:dyDescent="0.2">
      <c r="A13" s="19" t="s">
        <v>1102</v>
      </c>
      <c r="B13" s="11">
        <v>187</v>
      </c>
      <c r="C13" s="8">
        <v>10.9</v>
      </c>
      <c r="D13" s="8">
        <v>12.4</v>
      </c>
      <c r="E13" s="8">
        <v>7.9</v>
      </c>
      <c r="F13" s="29">
        <v>0</v>
      </c>
      <c r="G13" s="11">
        <v>64</v>
      </c>
      <c r="H13" s="11">
        <v>295</v>
      </c>
      <c r="I13" s="8">
        <v>5.4</v>
      </c>
      <c r="J13" s="9">
        <v>209</v>
      </c>
      <c r="K13" s="18">
        <v>146</v>
      </c>
      <c r="L13" s="15">
        <v>0.4</v>
      </c>
      <c r="M13" s="8">
        <v>1.8</v>
      </c>
      <c r="N13" s="9">
        <v>378</v>
      </c>
      <c r="O13" s="26">
        <v>471</v>
      </c>
      <c r="P13" s="9">
        <v>375</v>
      </c>
      <c r="Q13" s="21">
        <v>1.62</v>
      </c>
      <c r="R13" s="21">
        <v>0.03</v>
      </c>
      <c r="S13" s="27">
        <v>0.1</v>
      </c>
      <c r="T13" s="25"/>
      <c r="U13" s="9">
        <v>90</v>
      </c>
    </row>
    <row r="14" spans="1:22" ht="24" customHeight="1" x14ac:dyDescent="0.2">
      <c r="A14" s="19" t="s">
        <v>1103</v>
      </c>
      <c r="B14" s="11">
        <v>436</v>
      </c>
      <c r="C14" s="8">
        <v>26.5</v>
      </c>
      <c r="D14" s="8">
        <v>36.299999999999997</v>
      </c>
      <c r="E14" s="8">
        <v>0.4</v>
      </c>
      <c r="F14" s="25"/>
      <c r="G14" s="11">
        <v>154</v>
      </c>
      <c r="H14" s="11">
        <v>120</v>
      </c>
      <c r="I14" s="8">
        <v>4.3</v>
      </c>
      <c r="J14" s="9">
        <v>77</v>
      </c>
      <c r="K14" s="18">
        <v>333</v>
      </c>
      <c r="L14" s="15">
        <v>0.4</v>
      </c>
      <c r="M14" s="8">
        <v>2.9</v>
      </c>
      <c r="N14" s="9">
        <v>3987</v>
      </c>
      <c r="O14" s="25"/>
      <c r="P14" s="25"/>
      <c r="Q14" s="25"/>
      <c r="R14" s="21">
        <v>1</v>
      </c>
      <c r="S14" s="18">
        <v>0.2</v>
      </c>
      <c r="T14" s="25"/>
      <c r="U14" s="25"/>
    </row>
    <row r="15" spans="1:22" ht="15.6" customHeight="1" x14ac:dyDescent="0.2">
      <c r="A15" s="7" t="s">
        <v>1104</v>
      </c>
      <c r="B15" s="11">
        <v>136</v>
      </c>
      <c r="C15" s="8">
        <v>8.6</v>
      </c>
      <c r="D15" s="8">
        <v>10.1</v>
      </c>
      <c r="E15" s="8">
        <v>2.7</v>
      </c>
      <c r="F15" s="29">
        <v>0</v>
      </c>
      <c r="G15" s="11">
        <v>66</v>
      </c>
      <c r="H15" s="11">
        <v>282</v>
      </c>
      <c r="I15" s="8">
        <v>3.4</v>
      </c>
      <c r="J15" s="9">
        <v>478</v>
      </c>
      <c r="K15" s="18">
        <v>115</v>
      </c>
      <c r="L15" s="15">
        <v>0.5</v>
      </c>
      <c r="M15" s="8">
        <v>1.4</v>
      </c>
      <c r="N15" s="9">
        <v>82</v>
      </c>
      <c r="O15" s="26">
        <v>17</v>
      </c>
      <c r="P15" s="25"/>
      <c r="Q15" s="21">
        <v>0.21</v>
      </c>
      <c r="R15" s="21">
        <v>0.02</v>
      </c>
      <c r="S15" s="27">
        <v>0</v>
      </c>
      <c r="T15" s="9">
        <v>0</v>
      </c>
      <c r="U15" s="9">
        <v>90</v>
      </c>
    </row>
    <row r="16" spans="1:22" ht="24" customHeight="1" x14ac:dyDescent="0.2">
      <c r="A16" s="19" t="s">
        <v>1105</v>
      </c>
      <c r="B16" s="11">
        <v>116</v>
      </c>
      <c r="C16" s="8">
        <v>10.7</v>
      </c>
      <c r="D16" s="8">
        <v>7</v>
      </c>
      <c r="E16" s="8">
        <v>1.6</v>
      </c>
      <c r="F16" s="8">
        <v>0</v>
      </c>
      <c r="G16" s="11">
        <v>65</v>
      </c>
      <c r="H16" s="11">
        <v>191</v>
      </c>
      <c r="I16" s="8">
        <v>3.5</v>
      </c>
      <c r="J16" s="26">
        <v>111</v>
      </c>
      <c r="K16" s="18">
        <v>11</v>
      </c>
      <c r="L16" s="23">
        <v>0.05</v>
      </c>
      <c r="M16" s="29">
        <v>1.2</v>
      </c>
      <c r="N16" s="9">
        <v>95</v>
      </c>
      <c r="O16" s="9">
        <v>80</v>
      </c>
      <c r="P16" s="25"/>
      <c r="Q16" s="21">
        <v>0.13</v>
      </c>
      <c r="R16" s="21">
        <v>0.65</v>
      </c>
      <c r="S16" s="18">
        <v>0.1</v>
      </c>
      <c r="T16" s="9">
        <v>0</v>
      </c>
      <c r="U16" s="9">
        <v>100</v>
      </c>
    </row>
    <row r="17" spans="1:21" ht="15.6" customHeight="1" x14ac:dyDescent="0.2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</row>
    <row r="18" spans="1:21" ht="24" customHeight="1" x14ac:dyDescent="0.2">
      <c r="A18" s="19" t="s">
        <v>1106</v>
      </c>
      <c r="B18" s="11">
        <v>251</v>
      </c>
      <c r="C18" s="8">
        <v>16.3</v>
      </c>
      <c r="D18" s="8">
        <v>19.399999999999999</v>
      </c>
      <c r="E18" s="8">
        <v>1.4</v>
      </c>
      <c r="F18" s="8">
        <v>0</v>
      </c>
      <c r="G18" s="11">
        <v>62</v>
      </c>
      <c r="H18" s="11">
        <v>250</v>
      </c>
      <c r="I18" s="8">
        <v>2.5</v>
      </c>
      <c r="J18" s="25"/>
      <c r="K18" s="25"/>
      <c r="L18" s="25"/>
      <c r="M18" s="25"/>
      <c r="N18" s="9">
        <v>36</v>
      </c>
      <c r="O18" s="25"/>
      <c r="P18" s="9">
        <v>221</v>
      </c>
      <c r="Q18" s="21">
        <v>0.21</v>
      </c>
      <c r="R18" s="21">
        <v>0</v>
      </c>
      <c r="S18" s="25"/>
      <c r="T18" s="9">
        <v>0</v>
      </c>
      <c r="U18" s="9">
        <v>100</v>
      </c>
    </row>
    <row r="19" spans="1:21" ht="24" customHeight="1" x14ac:dyDescent="0.2">
      <c r="A19" s="19" t="s">
        <v>1107</v>
      </c>
      <c r="B19" s="11">
        <v>179</v>
      </c>
      <c r="C19" s="8">
        <v>13.6</v>
      </c>
      <c r="D19" s="8">
        <v>13.3</v>
      </c>
      <c r="E19" s="8">
        <v>4.4000000000000004</v>
      </c>
      <c r="F19" s="29">
        <v>0</v>
      </c>
      <c r="G19" s="11">
        <v>120</v>
      </c>
      <c r="H19" s="11">
        <v>157</v>
      </c>
      <c r="I19" s="8">
        <v>1.8</v>
      </c>
      <c r="J19" s="26">
        <v>483</v>
      </c>
      <c r="K19" s="27">
        <v>140.1</v>
      </c>
      <c r="L19" s="25"/>
      <c r="M19" s="25"/>
      <c r="N19" s="9">
        <v>253</v>
      </c>
      <c r="O19" s="26">
        <v>13</v>
      </c>
      <c r="P19" s="25"/>
      <c r="Q19" s="21">
        <v>0.28000000000000003</v>
      </c>
      <c r="R19" s="17">
        <v>0.98</v>
      </c>
      <c r="S19" s="27">
        <v>0.6</v>
      </c>
      <c r="T19" s="9">
        <v>0</v>
      </c>
      <c r="U19" s="9">
        <v>83</v>
      </c>
    </row>
    <row r="20" spans="1:21" ht="24" customHeight="1" x14ac:dyDescent="0.2">
      <c r="A20" s="19" t="s">
        <v>1108</v>
      </c>
      <c r="B20" s="11">
        <v>301</v>
      </c>
      <c r="C20" s="8">
        <v>20</v>
      </c>
      <c r="D20" s="8">
        <v>23.7</v>
      </c>
      <c r="E20" s="8">
        <v>0</v>
      </c>
      <c r="F20" s="8">
        <v>0</v>
      </c>
      <c r="G20" s="11">
        <v>71</v>
      </c>
      <c r="H20" s="11">
        <v>600</v>
      </c>
      <c r="I20" s="8">
        <v>9.1999999999999993</v>
      </c>
      <c r="J20" s="25"/>
      <c r="K20" s="25"/>
      <c r="L20" s="25"/>
      <c r="M20" s="25"/>
      <c r="N20" s="9">
        <v>122</v>
      </c>
      <c r="O20" s="25"/>
      <c r="P20" s="9">
        <v>613</v>
      </c>
      <c r="Q20" s="21">
        <v>0.35</v>
      </c>
      <c r="R20" s="25"/>
      <c r="S20" s="25"/>
      <c r="T20" s="9">
        <v>0</v>
      </c>
      <c r="U20" s="9">
        <v>100</v>
      </c>
    </row>
    <row r="21" spans="1:21" ht="24" customHeight="1" x14ac:dyDescent="0.2">
      <c r="A21" s="19" t="s">
        <v>1109</v>
      </c>
      <c r="B21" s="11">
        <v>358</v>
      </c>
      <c r="C21" s="8">
        <v>20.7</v>
      </c>
      <c r="D21" s="8">
        <v>26.4</v>
      </c>
      <c r="E21" s="8">
        <v>9.4</v>
      </c>
      <c r="F21" s="29">
        <v>0</v>
      </c>
      <c r="G21" s="11">
        <v>48</v>
      </c>
      <c r="H21" s="11">
        <v>311</v>
      </c>
      <c r="I21" s="8">
        <v>15.1</v>
      </c>
      <c r="J21" s="9">
        <v>2684</v>
      </c>
      <c r="K21" s="18">
        <v>59</v>
      </c>
      <c r="L21" s="15">
        <v>0.4</v>
      </c>
      <c r="M21" s="8">
        <v>3</v>
      </c>
      <c r="N21" s="9">
        <v>1866</v>
      </c>
      <c r="O21" s="26">
        <v>0</v>
      </c>
      <c r="P21" s="25"/>
      <c r="Q21" s="21">
        <v>0.21</v>
      </c>
      <c r="R21" s="21">
        <v>0.54</v>
      </c>
      <c r="S21" s="27">
        <v>2.1</v>
      </c>
      <c r="T21" s="25"/>
      <c r="U21" s="9">
        <v>100</v>
      </c>
    </row>
    <row r="22" spans="1:21" ht="24" customHeight="1" x14ac:dyDescent="0.2">
      <c r="A22" s="19" t="s">
        <v>1110</v>
      </c>
      <c r="B22" s="11">
        <v>313</v>
      </c>
      <c r="C22" s="8">
        <v>6</v>
      </c>
      <c r="D22" s="8">
        <v>12.2</v>
      </c>
      <c r="E22" s="8">
        <v>44.8</v>
      </c>
      <c r="F22" s="25"/>
      <c r="G22" s="25"/>
      <c r="H22" s="25"/>
      <c r="I22" s="25"/>
      <c r="J22" s="25"/>
      <c r="K22" s="25"/>
      <c r="L22" s="25"/>
      <c r="M22" s="25"/>
      <c r="N22" s="9">
        <v>783</v>
      </c>
      <c r="O22" s="9">
        <v>89</v>
      </c>
      <c r="P22" s="25"/>
      <c r="Q22" s="21">
        <v>0.14000000000000001</v>
      </c>
      <c r="R22" s="21">
        <v>0.27</v>
      </c>
      <c r="S22" s="18">
        <v>9.6999999999999993</v>
      </c>
      <c r="T22" s="25"/>
      <c r="U22" s="9">
        <v>100</v>
      </c>
    </row>
    <row r="23" spans="1:21" ht="24" customHeight="1" x14ac:dyDescent="0.2">
      <c r="A23" s="19" t="s">
        <v>1111</v>
      </c>
      <c r="B23" s="11">
        <v>349</v>
      </c>
      <c r="C23" s="8">
        <v>6.8</v>
      </c>
      <c r="D23" s="8">
        <v>18.7</v>
      </c>
      <c r="E23" s="8">
        <v>38.299999999999997</v>
      </c>
      <c r="F23" s="25"/>
      <c r="G23" s="25"/>
      <c r="H23" s="25"/>
      <c r="I23" s="25"/>
      <c r="J23" s="25"/>
      <c r="K23" s="25"/>
      <c r="L23" s="25"/>
      <c r="M23" s="25"/>
      <c r="N23" s="25"/>
      <c r="O23" s="9">
        <v>123</v>
      </c>
      <c r="P23" s="25"/>
      <c r="Q23" s="21">
        <v>0.06</v>
      </c>
      <c r="R23" s="21">
        <v>0.25</v>
      </c>
      <c r="S23" s="18">
        <v>0</v>
      </c>
      <c r="T23" s="25"/>
      <c r="U23" s="9">
        <v>100</v>
      </c>
    </row>
    <row r="24" spans="1:21" ht="15.6" customHeight="1" x14ac:dyDescent="0.2">
      <c r="A24" s="7" t="s">
        <v>1112</v>
      </c>
      <c r="B24" s="11">
        <v>193</v>
      </c>
      <c r="C24" s="8">
        <v>10.6</v>
      </c>
      <c r="D24" s="8">
        <v>12.4</v>
      </c>
      <c r="E24" s="8">
        <v>9.6999999999999993</v>
      </c>
      <c r="F24" s="25"/>
      <c r="G24" s="11">
        <v>148</v>
      </c>
      <c r="H24" s="11">
        <v>246</v>
      </c>
      <c r="I24" s="8">
        <v>3.8</v>
      </c>
      <c r="J24" s="9">
        <v>540</v>
      </c>
      <c r="K24" s="25"/>
      <c r="L24" s="25"/>
      <c r="M24" s="25"/>
      <c r="N24" s="9">
        <v>160</v>
      </c>
      <c r="O24" s="25"/>
      <c r="P24" s="9">
        <v>3600</v>
      </c>
      <c r="Q24" s="21">
        <v>0.44</v>
      </c>
      <c r="R24" s="25"/>
      <c r="S24" s="25"/>
      <c r="T24" s="9">
        <v>0</v>
      </c>
      <c r="U24" s="9">
        <v>100</v>
      </c>
    </row>
  </sheetData>
  <mergeCells count="6">
    <mergeCell ref="A5:U5"/>
    <mergeCell ref="A17:U17"/>
    <mergeCell ref="A1:V1"/>
    <mergeCell ref="A2:A4"/>
    <mergeCell ref="B2:T2"/>
    <mergeCell ref="U2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SEREALIA</vt:lpstr>
      <vt:lpstr>UMBI</vt:lpstr>
      <vt:lpstr>menu</vt:lpstr>
      <vt:lpstr>KACANG</vt:lpstr>
      <vt:lpstr>SAYUR</vt:lpstr>
      <vt:lpstr>BUAH</vt:lpstr>
      <vt:lpstr>DAGING</vt:lpstr>
      <vt:lpstr>SEAFOOD</vt:lpstr>
      <vt:lpstr>TELUR</vt:lpstr>
      <vt:lpstr>SUSU</vt:lpstr>
      <vt:lpstr>LAMAK</vt:lpstr>
      <vt:lpstr>GULA</vt:lpstr>
      <vt:lpstr>BUMBU</vt:lpstr>
      <vt:lpstr>MINUM</vt:lpstr>
      <vt:lpstr>Sheet2</vt:lpstr>
      <vt:lpstr>Sheet1</vt:lpstr>
      <vt:lpstr>LOMBA 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robet oke</cp:lastModifiedBy>
  <dcterms:created xsi:type="dcterms:W3CDTF">2023-03-28T03:06:57Z</dcterms:created>
  <dcterms:modified xsi:type="dcterms:W3CDTF">2025-04-02T05:15:19Z</dcterms:modified>
</cp:coreProperties>
</file>