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BB604719-350C-4577-96FE-C1D75B303325}" xr6:coauthVersionLast="47" xr6:coauthVersionMax="47" xr10:uidLastSave="{00000000-0000-0000-0000-000000000000}"/>
  <bookViews>
    <workbookView xWindow="-110" yWindow="-110" windowWidth="38620" windowHeight="21220" activeTab="6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GMs" sheetId="7" r:id="rId7"/>
    <sheet name="AVs" sheetId="4" r:id="rId8"/>
    <sheet name="AVs_avail" sheetId="9" r:id="rId9"/>
    <sheet name="auction i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79" i="1" l="1"/>
  <c r="T179" i="1"/>
  <c r="S179" i="1"/>
  <c r="R179" i="1"/>
  <c r="Q179" i="1"/>
  <c r="U178" i="1"/>
  <c r="T178" i="1"/>
  <c r="S178" i="1"/>
  <c r="R178" i="1"/>
  <c r="Q178" i="1"/>
  <c r="U177" i="1"/>
  <c r="T177" i="1"/>
  <c r="S177" i="1"/>
  <c r="R177" i="1"/>
  <c r="Q177" i="1"/>
  <c r="U176" i="1"/>
  <c r="T176" i="1"/>
  <c r="S176" i="1"/>
  <c r="R176" i="1"/>
  <c r="Q176" i="1"/>
  <c r="U175" i="1"/>
  <c r="T175" i="1"/>
  <c r="S175" i="1"/>
  <c r="R175" i="1"/>
  <c r="Q175" i="1"/>
  <c r="U174" i="1"/>
  <c r="T174" i="1"/>
  <c r="S174" i="1"/>
  <c r="R174" i="1"/>
  <c r="Q174" i="1"/>
  <c r="U173" i="1"/>
  <c r="T173" i="1"/>
  <c r="S173" i="1"/>
  <c r="R173" i="1"/>
  <c r="Q173" i="1"/>
  <c r="U172" i="1"/>
  <c r="T172" i="1"/>
  <c r="S172" i="1"/>
  <c r="R172" i="1"/>
  <c r="Q172" i="1"/>
  <c r="U171" i="1"/>
  <c r="T171" i="1"/>
  <c r="S171" i="1"/>
  <c r="R171" i="1"/>
  <c r="Q171" i="1"/>
  <c r="U170" i="1"/>
  <c r="T170" i="1"/>
  <c r="S170" i="1"/>
  <c r="R170" i="1"/>
  <c r="Q170" i="1"/>
  <c r="U169" i="1"/>
  <c r="T169" i="1"/>
  <c r="S169" i="1"/>
  <c r="R169" i="1"/>
  <c r="Q169" i="1"/>
  <c r="U168" i="1"/>
  <c r="T168" i="1"/>
  <c r="S168" i="1"/>
  <c r="R168" i="1"/>
  <c r="Q168" i="1"/>
  <c r="U167" i="1"/>
  <c r="T167" i="1"/>
  <c r="S167" i="1"/>
  <c r="R167" i="1"/>
  <c r="Q167" i="1"/>
  <c r="U166" i="1"/>
  <c r="T166" i="1"/>
  <c r="S166" i="1"/>
  <c r="R166" i="1"/>
  <c r="Q166" i="1"/>
  <c r="U165" i="1"/>
  <c r="T165" i="1"/>
  <c r="S165" i="1"/>
  <c r="R165" i="1"/>
  <c r="Q165" i="1"/>
  <c r="U164" i="1"/>
  <c r="T164" i="1"/>
  <c r="S164" i="1"/>
  <c r="R164" i="1"/>
  <c r="Q164" i="1"/>
  <c r="U163" i="1"/>
  <c r="T163" i="1"/>
  <c r="S163" i="1"/>
  <c r="R163" i="1"/>
  <c r="Q163" i="1"/>
  <c r="U162" i="1"/>
  <c r="T162" i="1"/>
  <c r="S162" i="1"/>
  <c r="R162" i="1"/>
  <c r="Q162" i="1"/>
  <c r="U161" i="1"/>
  <c r="T161" i="1"/>
  <c r="S161" i="1"/>
  <c r="R161" i="1"/>
  <c r="Q161" i="1"/>
  <c r="U160" i="1"/>
  <c r="T160" i="1"/>
  <c r="S160" i="1"/>
  <c r="R160" i="1"/>
  <c r="Q160" i="1"/>
  <c r="U159" i="1"/>
  <c r="T159" i="1"/>
  <c r="S159" i="1"/>
  <c r="R159" i="1"/>
  <c r="Q159" i="1"/>
  <c r="U158" i="1"/>
  <c r="T158" i="1"/>
  <c r="S158" i="1"/>
  <c r="R158" i="1"/>
  <c r="Q158" i="1"/>
  <c r="U157" i="1"/>
  <c r="T157" i="1"/>
  <c r="S157" i="1"/>
  <c r="R157" i="1"/>
  <c r="Q157" i="1"/>
  <c r="U156" i="1"/>
  <c r="T156" i="1"/>
  <c r="S156" i="1"/>
  <c r="R156" i="1"/>
  <c r="Q156" i="1"/>
  <c r="U155" i="1"/>
  <c r="T155" i="1"/>
  <c r="S155" i="1"/>
  <c r="R155" i="1"/>
  <c r="Q155" i="1"/>
  <c r="U154" i="1"/>
  <c r="T154" i="1"/>
  <c r="S154" i="1"/>
  <c r="R154" i="1"/>
  <c r="Q154" i="1"/>
  <c r="U153" i="1"/>
  <c r="T153" i="1"/>
  <c r="S153" i="1"/>
  <c r="R153" i="1"/>
  <c r="Q153" i="1"/>
  <c r="U152" i="1"/>
  <c r="T152" i="1"/>
  <c r="S152" i="1"/>
  <c r="R152" i="1"/>
  <c r="Q152" i="1"/>
  <c r="U151" i="1"/>
  <c r="T151" i="1"/>
  <c r="S151" i="1"/>
  <c r="R151" i="1"/>
  <c r="Q151" i="1"/>
  <c r="U150" i="1"/>
  <c r="T150" i="1"/>
  <c r="S150" i="1"/>
  <c r="R150" i="1"/>
  <c r="Q150" i="1"/>
  <c r="U149" i="1"/>
  <c r="T149" i="1"/>
  <c r="S149" i="1"/>
  <c r="R149" i="1"/>
  <c r="Q149" i="1"/>
  <c r="U148" i="1"/>
  <c r="T148" i="1"/>
  <c r="S148" i="1"/>
  <c r="R148" i="1"/>
  <c r="Q148" i="1"/>
  <c r="U147" i="1"/>
  <c r="T147" i="1"/>
  <c r="S147" i="1"/>
  <c r="R147" i="1"/>
  <c r="Q147" i="1"/>
  <c r="U146" i="1"/>
  <c r="T146" i="1"/>
  <c r="S146" i="1"/>
  <c r="R146" i="1"/>
  <c r="Q146" i="1"/>
  <c r="U145" i="1"/>
  <c r="T145" i="1"/>
  <c r="S145" i="1"/>
  <c r="R145" i="1"/>
  <c r="Q145" i="1"/>
  <c r="U144" i="1"/>
  <c r="T144" i="1"/>
  <c r="S144" i="1"/>
  <c r="R144" i="1"/>
  <c r="Q144" i="1"/>
  <c r="U143" i="1"/>
  <c r="T143" i="1"/>
  <c r="S143" i="1"/>
  <c r="R143" i="1"/>
  <c r="Q143" i="1"/>
  <c r="U142" i="1"/>
  <c r="T142" i="1"/>
  <c r="S142" i="1"/>
  <c r="R142" i="1"/>
  <c r="Q142" i="1"/>
  <c r="U141" i="1"/>
  <c r="T141" i="1"/>
  <c r="S141" i="1"/>
  <c r="R141" i="1"/>
  <c r="Q141" i="1"/>
  <c r="U140" i="1"/>
  <c r="T140" i="1"/>
  <c r="S140" i="1"/>
  <c r="R140" i="1"/>
  <c r="Q140" i="1"/>
  <c r="U139" i="1"/>
  <c r="T139" i="1"/>
  <c r="S139" i="1"/>
  <c r="R139" i="1"/>
  <c r="Q139" i="1"/>
  <c r="U138" i="1"/>
  <c r="T138" i="1"/>
  <c r="S138" i="1"/>
  <c r="R138" i="1"/>
  <c r="Q138" i="1"/>
  <c r="U137" i="1"/>
  <c r="T137" i="1"/>
  <c r="S137" i="1"/>
  <c r="R137" i="1"/>
  <c r="Q137" i="1"/>
  <c r="U136" i="1"/>
  <c r="T136" i="1"/>
  <c r="S136" i="1"/>
  <c r="R136" i="1"/>
  <c r="Q136" i="1"/>
  <c r="U135" i="1"/>
  <c r="T135" i="1"/>
  <c r="S135" i="1"/>
  <c r="R135" i="1"/>
  <c r="Q135" i="1"/>
  <c r="U134" i="1"/>
  <c r="T134" i="1"/>
  <c r="S134" i="1"/>
  <c r="R134" i="1"/>
  <c r="Q134" i="1"/>
  <c r="U133" i="1"/>
  <c r="T133" i="1"/>
  <c r="S133" i="1"/>
  <c r="R133" i="1"/>
  <c r="Q133" i="1"/>
  <c r="U132" i="1"/>
  <c r="T132" i="1"/>
  <c r="S132" i="1"/>
  <c r="R132" i="1"/>
  <c r="Q132" i="1"/>
  <c r="U131" i="1"/>
  <c r="T131" i="1"/>
  <c r="S131" i="1"/>
  <c r="R131" i="1"/>
  <c r="Q131" i="1"/>
  <c r="P179" i="1"/>
  <c r="AG179" i="1" s="1"/>
  <c r="P178" i="1"/>
  <c r="Y178" i="1" s="1"/>
  <c r="P177" i="1"/>
  <c r="AC177" i="1" s="1"/>
  <c r="P176" i="1"/>
  <c r="AG176" i="1" s="1"/>
  <c r="P175" i="1"/>
  <c r="Y175" i="1" s="1"/>
  <c r="P174" i="1"/>
  <c r="AC174" i="1" s="1"/>
  <c r="P173" i="1"/>
  <c r="AG173" i="1" s="1"/>
  <c r="P172" i="1"/>
  <c r="Y172" i="1" s="1"/>
  <c r="P171" i="1"/>
  <c r="AC171" i="1" s="1"/>
  <c r="P170" i="1"/>
  <c r="AG170" i="1" s="1"/>
  <c r="P169" i="1"/>
  <c r="Y169" i="1" s="1"/>
  <c r="P168" i="1"/>
  <c r="AC168" i="1" s="1"/>
  <c r="P167" i="1"/>
  <c r="AG167" i="1" s="1"/>
  <c r="P166" i="1"/>
  <c r="Y166" i="1" s="1"/>
  <c r="P165" i="1"/>
  <c r="AC165" i="1" s="1"/>
  <c r="P164" i="1"/>
  <c r="AG164" i="1" s="1"/>
  <c r="P163" i="1"/>
  <c r="Y163" i="1" s="1"/>
  <c r="P162" i="1"/>
  <c r="AC162" i="1" s="1"/>
  <c r="P161" i="1"/>
  <c r="AG161" i="1" s="1"/>
  <c r="P160" i="1"/>
  <c r="Y160" i="1" s="1"/>
  <c r="P159" i="1"/>
  <c r="AC159" i="1" s="1"/>
  <c r="P158" i="1"/>
  <c r="AG158" i="1" s="1"/>
  <c r="P157" i="1"/>
  <c r="Y157" i="1" s="1"/>
  <c r="P156" i="1"/>
  <c r="AC156" i="1" s="1"/>
  <c r="P155" i="1"/>
  <c r="AG155" i="1" s="1"/>
  <c r="P154" i="1"/>
  <c r="Y154" i="1" s="1"/>
  <c r="P153" i="1"/>
  <c r="AC153" i="1" s="1"/>
  <c r="P152" i="1"/>
  <c r="AG152" i="1" s="1"/>
  <c r="P151" i="1"/>
  <c r="Y151" i="1" s="1"/>
  <c r="P150" i="1"/>
  <c r="AC150" i="1" s="1"/>
  <c r="P149" i="1"/>
  <c r="AG149" i="1" s="1"/>
  <c r="P148" i="1"/>
  <c r="Y148" i="1" s="1"/>
  <c r="P147" i="1"/>
  <c r="AC147" i="1" s="1"/>
  <c r="P146" i="1"/>
  <c r="AG146" i="1" s="1"/>
  <c r="P145" i="1"/>
  <c r="Y145" i="1" s="1"/>
  <c r="P144" i="1"/>
  <c r="AC144" i="1" s="1"/>
  <c r="P143" i="1"/>
  <c r="AG143" i="1" s="1"/>
  <c r="P142" i="1"/>
  <c r="Y142" i="1" s="1"/>
  <c r="P141" i="1"/>
  <c r="AC141" i="1" s="1"/>
  <c r="P140" i="1"/>
  <c r="AG140" i="1" s="1"/>
  <c r="P139" i="1"/>
  <c r="Y139" i="1" s="1"/>
  <c r="P138" i="1"/>
  <c r="AC138" i="1" s="1"/>
  <c r="P137" i="1"/>
  <c r="AG137" i="1" s="1"/>
  <c r="P136" i="1"/>
  <c r="Y136" i="1" s="1"/>
  <c r="P135" i="1"/>
  <c r="AC135" i="1" s="1"/>
  <c r="P134" i="1"/>
  <c r="AG134" i="1" s="1"/>
  <c r="P133" i="1"/>
  <c r="Y133" i="1" s="1"/>
  <c r="P132" i="1"/>
  <c r="AC132" i="1" s="1"/>
  <c r="P131" i="1"/>
  <c r="AG131" i="1" s="1"/>
  <c r="L179" i="12"/>
  <c r="N179" i="12" s="1"/>
  <c r="A179" i="12"/>
  <c r="N178" i="12"/>
  <c r="M178" i="12"/>
  <c r="D178" i="12" s="1"/>
  <c r="D178" i="1" s="1"/>
  <c r="L178" i="12"/>
  <c r="F178" i="12"/>
  <c r="F178" i="1" s="1"/>
  <c r="A178" i="12"/>
  <c r="N177" i="12"/>
  <c r="L177" i="12"/>
  <c r="M177" i="12" s="1"/>
  <c r="C177" i="12" s="1"/>
  <c r="C177" i="1" s="1"/>
  <c r="H177" i="12"/>
  <c r="H177" i="1" s="1"/>
  <c r="A177" i="12"/>
  <c r="L176" i="12"/>
  <c r="N176" i="12" s="1"/>
  <c r="A176" i="12"/>
  <c r="M175" i="12"/>
  <c r="G175" i="12" s="1"/>
  <c r="G175" i="1" s="1"/>
  <c r="L175" i="12"/>
  <c r="N175" i="12" s="1"/>
  <c r="A175" i="12"/>
  <c r="A175" i="1" s="1"/>
  <c r="N174" i="12"/>
  <c r="I174" i="12" s="1"/>
  <c r="I174" i="1" s="1"/>
  <c r="L174" i="12"/>
  <c r="M174" i="12" s="1"/>
  <c r="A174" i="12"/>
  <c r="L173" i="12"/>
  <c r="N173" i="12" s="1"/>
  <c r="A173" i="12"/>
  <c r="N172" i="12"/>
  <c r="M172" i="12"/>
  <c r="L172" i="12"/>
  <c r="A172" i="12"/>
  <c r="A172" i="1" s="1"/>
  <c r="N171" i="12"/>
  <c r="F171" i="12" s="1"/>
  <c r="F171" i="1" s="1"/>
  <c r="M171" i="12"/>
  <c r="E171" i="12" s="1"/>
  <c r="E171" i="1" s="1"/>
  <c r="L171" i="12"/>
  <c r="J171" i="12"/>
  <c r="J171" i="1" s="1"/>
  <c r="I171" i="12"/>
  <c r="I171" i="1" s="1"/>
  <c r="H171" i="12"/>
  <c r="D171" i="12"/>
  <c r="D171" i="1" s="1"/>
  <c r="C171" i="12"/>
  <c r="B171" i="12"/>
  <c r="A171" i="12"/>
  <c r="L170" i="12"/>
  <c r="A170" i="12"/>
  <c r="L169" i="12"/>
  <c r="N169" i="12" s="1"/>
  <c r="A169" i="12"/>
  <c r="A169" i="1" s="1"/>
  <c r="N168" i="12"/>
  <c r="I168" i="12" s="1"/>
  <c r="I168" i="1" s="1"/>
  <c r="L168" i="12"/>
  <c r="M168" i="12" s="1"/>
  <c r="J168" i="12" s="1"/>
  <c r="J168" i="1" s="1"/>
  <c r="B168" i="12"/>
  <c r="B168" i="1" s="1"/>
  <c r="A168" i="12"/>
  <c r="L167" i="12"/>
  <c r="A167" i="12"/>
  <c r="N166" i="12"/>
  <c r="M166" i="12"/>
  <c r="H166" i="12" s="1"/>
  <c r="H166" i="1" s="1"/>
  <c r="L166" i="12"/>
  <c r="G166" i="12"/>
  <c r="G166" i="1" s="1"/>
  <c r="F166" i="12"/>
  <c r="F166" i="1" s="1"/>
  <c r="A166" i="12"/>
  <c r="A166" i="1" s="1"/>
  <c r="N165" i="12"/>
  <c r="F165" i="12" s="1"/>
  <c r="F165" i="1" s="1"/>
  <c r="M165" i="12"/>
  <c r="E165" i="12" s="1"/>
  <c r="L165" i="12"/>
  <c r="J165" i="12"/>
  <c r="I165" i="12"/>
  <c r="H165" i="12"/>
  <c r="H165" i="1" s="1"/>
  <c r="D165" i="12"/>
  <c r="C165" i="12"/>
  <c r="C165" i="1" s="1"/>
  <c r="B165" i="12"/>
  <c r="A165" i="12"/>
  <c r="L164" i="12"/>
  <c r="A164" i="12"/>
  <c r="M163" i="12"/>
  <c r="L163" i="12"/>
  <c r="N163" i="12" s="1"/>
  <c r="A163" i="12"/>
  <c r="N162" i="12"/>
  <c r="L162" i="12"/>
  <c r="M162" i="12" s="1"/>
  <c r="D162" i="12" s="1"/>
  <c r="D162" i="1" s="1"/>
  <c r="J162" i="12"/>
  <c r="I162" i="12"/>
  <c r="B162" i="12"/>
  <c r="A162" i="12"/>
  <c r="L161" i="12"/>
  <c r="A161" i="12"/>
  <c r="N160" i="12"/>
  <c r="G160" i="12" s="1"/>
  <c r="G160" i="1" s="1"/>
  <c r="M160" i="12"/>
  <c r="H160" i="12" s="1"/>
  <c r="H160" i="1" s="1"/>
  <c r="L160" i="12"/>
  <c r="A160" i="12"/>
  <c r="N159" i="12"/>
  <c r="F159" i="12" s="1"/>
  <c r="F159" i="1" s="1"/>
  <c r="M159" i="12"/>
  <c r="E159" i="12" s="1"/>
  <c r="L159" i="12"/>
  <c r="J159" i="12"/>
  <c r="J159" i="1" s="1"/>
  <c r="I159" i="12"/>
  <c r="H159" i="12"/>
  <c r="H159" i="1" s="1"/>
  <c r="D159" i="12"/>
  <c r="D159" i="1" s="1"/>
  <c r="C159" i="12"/>
  <c r="C159" i="1" s="1"/>
  <c r="B159" i="12"/>
  <c r="A159" i="12"/>
  <c r="L158" i="12"/>
  <c r="A158" i="12"/>
  <c r="N157" i="12"/>
  <c r="G157" i="12" s="1"/>
  <c r="G157" i="1" s="1"/>
  <c r="M157" i="12"/>
  <c r="H157" i="12" s="1"/>
  <c r="H157" i="1" s="1"/>
  <c r="L157" i="12"/>
  <c r="A157" i="12"/>
  <c r="A157" i="1" s="1"/>
  <c r="N156" i="12"/>
  <c r="L156" i="12"/>
  <c r="M156" i="12" s="1"/>
  <c r="A156" i="12"/>
  <c r="L155" i="12"/>
  <c r="A155" i="12"/>
  <c r="N154" i="12"/>
  <c r="M154" i="12"/>
  <c r="F154" i="12" s="1"/>
  <c r="F154" i="1" s="1"/>
  <c r="L154" i="12"/>
  <c r="H154" i="12"/>
  <c r="G154" i="12"/>
  <c r="G154" i="1" s="1"/>
  <c r="A154" i="12"/>
  <c r="N153" i="12"/>
  <c r="F153" i="12" s="1"/>
  <c r="F153" i="1" s="1"/>
  <c r="M153" i="12"/>
  <c r="E153" i="12" s="1"/>
  <c r="L153" i="12"/>
  <c r="J153" i="12"/>
  <c r="J153" i="1" s="1"/>
  <c r="I153" i="12"/>
  <c r="H153" i="12"/>
  <c r="D153" i="12"/>
  <c r="D153" i="1" s="1"/>
  <c r="C153" i="12"/>
  <c r="B153" i="12"/>
  <c r="A153" i="12"/>
  <c r="L152" i="12"/>
  <c r="A152" i="12"/>
  <c r="L151" i="12"/>
  <c r="M151" i="12" s="1"/>
  <c r="A151" i="12"/>
  <c r="N150" i="12"/>
  <c r="B150" i="12" s="1"/>
  <c r="L150" i="12"/>
  <c r="M150" i="12" s="1"/>
  <c r="C150" i="12" s="1"/>
  <c r="C150" i="1" s="1"/>
  <c r="I150" i="12"/>
  <c r="D150" i="12"/>
  <c r="D150" i="1" s="1"/>
  <c r="A150" i="12"/>
  <c r="L149" i="12"/>
  <c r="A149" i="12"/>
  <c r="N148" i="12"/>
  <c r="M148" i="12"/>
  <c r="H148" i="12" s="1"/>
  <c r="H148" i="1" s="1"/>
  <c r="L148" i="12"/>
  <c r="A148" i="12"/>
  <c r="N147" i="12"/>
  <c r="F147" i="12" s="1"/>
  <c r="F147" i="1" s="1"/>
  <c r="M147" i="12"/>
  <c r="E147" i="12" s="1"/>
  <c r="L147" i="12"/>
  <c r="J147" i="12"/>
  <c r="I147" i="12"/>
  <c r="I147" i="1" s="1"/>
  <c r="H147" i="12"/>
  <c r="H147" i="1" s="1"/>
  <c r="D147" i="12"/>
  <c r="D147" i="1" s="1"/>
  <c r="C147" i="12"/>
  <c r="B147" i="12"/>
  <c r="A147" i="12"/>
  <c r="L146" i="12"/>
  <c r="A146" i="12"/>
  <c r="L145" i="12"/>
  <c r="N145" i="12" s="1"/>
  <c r="A145" i="12"/>
  <c r="N144" i="12"/>
  <c r="C144" i="12" s="1"/>
  <c r="C144" i="1" s="1"/>
  <c r="L144" i="12"/>
  <c r="M144" i="12" s="1"/>
  <c r="J144" i="12" s="1"/>
  <c r="J144" i="1" s="1"/>
  <c r="I144" i="12"/>
  <c r="I144" i="1" s="1"/>
  <c r="B144" i="12"/>
  <c r="A144" i="12"/>
  <c r="L143" i="12"/>
  <c r="A143" i="12"/>
  <c r="N142" i="12"/>
  <c r="M142" i="12"/>
  <c r="H142" i="12" s="1"/>
  <c r="H142" i="1" s="1"/>
  <c r="L142" i="12"/>
  <c r="G142" i="12"/>
  <c r="F142" i="12"/>
  <c r="A142" i="12"/>
  <c r="N141" i="12"/>
  <c r="F141" i="12" s="1"/>
  <c r="M141" i="12"/>
  <c r="E141" i="12" s="1"/>
  <c r="E141" i="1" s="1"/>
  <c r="L141" i="12"/>
  <c r="J141" i="12"/>
  <c r="I141" i="12"/>
  <c r="I141" i="1" s="1"/>
  <c r="H141" i="12"/>
  <c r="H141" i="1" s="1"/>
  <c r="D141" i="12"/>
  <c r="D141" i="1" s="1"/>
  <c r="C141" i="12"/>
  <c r="B141" i="12"/>
  <c r="A141" i="12"/>
  <c r="L140" i="12"/>
  <c r="A140" i="12"/>
  <c r="N139" i="12"/>
  <c r="M139" i="12"/>
  <c r="H139" i="12" s="1"/>
  <c r="H139" i="1" s="1"/>
  <c r="L139" i="12"/>
  <c r="G139" i="12"/>
  <c r="B139" i="12"/>
  <c r="A139" i="12"/>
  <c r="A139" i="1" s="1"/>
  <c r="N138" i="12"/>
  <c r="L138" i="12"/>
  <c r="M138" i="12" s="1"/>
  <c r="D138" i="12" s="1"/>
  <c r="D138" i="1" s="1"/>
  <c r="J138" i="12"/>
  <c r="I138" i="12"/>
  <c r="B138" i="12"/>
  <c r="A138" i="12"/>
  <c r="L137" i="12"/>
  <c r="A137" i="12"/>
  <c r="N136" i="12"/>
  <c r="G136" i="12" s="1"/>
  <c r="G136" i="1" s="1"/>
  <c r="M136" i="12"/>
  <c r="H136" i="12" s="1"/>
  <c r="H136" i="1" s="1"/>
  <c r="L136" i="12"/>
  <c r="A136" i="12"/>
  <c r="N135" i="12"/>
  <c r="F135" i="12" s="1"/>
  <c r="F135" i="1" s="1"/>
  <c r="M135" i="12"/>
  <c r="E135" i="12" s="1"/>
  <c r="L135" i="12"/>
  <c r="J135" i="12"/>
  <c r="J135" i="1" s="1"/>
  <c r="I135" i="12"/>
  <c r="I135" i="1" s="1"/>
  <c r="H135" i="12"/>
  <c r="D135" i="12"/>
  <c r="C135" i="12"/>
  <c r="B135" i="12"/>
  <c r="A135" i="12"/>
  <c r="L134" i="12"/>
  <c r="A134" i="12"/>
  <c r="N133" i="12"/>
  <c r="F133" i="12" s="1"/>
  <c r="F133" i="1" s="1"/>
  <c r="M133" i="12"/>
  <c r="G133" i="12" s="1"/>
  <c r="G133" i="1" s="1"/>
  <c r="L133" i="12"/>
  <c r="H133" i="12"/>
  <c r="B133" i="12"/>
  <c r="A133" i="12"/>
  <c r="N132" i="12"/>
  <c r="L132" i="12"/>
  <c r="M132" i="12" s="1"/>
  <c r="D132" i="12" s="1"/>
  <c r="D132" i="1" s="1"/>
  <c r="J132" i="12"/>
  <c r="J132" i="1" s="1"/>
  <c r="I132" i="12"/>
  <c r="H132" i="12"/>
  <c r="B132" i="12"/>
  <c r="A132" i="12"/>
  <c r="L131" i="12"/>
  <c r="A131" i="12"/>
  <c r="A179" i="1"/>
  <c r="A178" i="1"/>
  <c r="A177" i="1"/>
  <c r="A176" i="1"/>
  <c r="A174" i="1"/>
  <c r="A173" i="1"/>
  <c r="H171" i="1"/>
  <c r="C171" i="1"/>
  <c r="B171" i="1"/>
  <c r="A171" i="1"/>
  <c r="A170" i="1"/>
  <c r="A168" i="1"/>
  <c r="A167" i="1"/>
  <c r="J165" i="1"/>
  <c r="I165" i="1"/>
  <c r="E165" i="1"/>
  <c r="D165" i="1"/>
  <c r="B165" i="1"/>
  <c r="A165" i="1"/>
  <c r="A164" i="1"/>
  <c r="A163" i="1"/>
  <c r="J162" i="1"/>
  <c r="I162" i="1"/>
  <c r="B162" i="1"/>
  <c r="A162" i="1"/>
  <c r="A161" i="1"/>
  <c r="A160" i="1"/>
  <c r="I159" i="1"/>
  <c r="E159" i="1"/>
  <c r="B159" i="1"/>
  <c r="A159" i="1"/>
  <c r="A158" i="1"/>
  <c r="A156" i="1"/>
  <c r="A155" i="1"/>
  <c r="H154" i="1"/>
  <c r="A154" i="1"/>
  <c r="I153" i="1"/>
  <c r="H153" i="1"/>
  <c r="E153" i="1"/>
  <c r="C153" i="1"/>
  <c r="B153" i="1"/>
  <c r="A153" i="1"/>
  <c r="A152" i="1"/>
  <c r="A151" i="1"/>
  <c r="I150" i="1"/>
  <c r="A150" i="1"/>
  <c r="A149" i="1"/>
  <c r="A148" i="1"/>
  <c r="J147" i="1"/>
  <c r="E147" i="1"/>
  <c r="C147" i="1"/>
  <c r="B147" i="1"/>
  <c r="A147" i="1"/>
  <c r="A146" i="1"/>
  <c r="A145" i="1"/>
  <c r="A144" i="1"/>
  <c r="A143" i="1"/>
  <c r="G142" i="1"/>
  <c r="F142" i="1"/>
  <c r="A142" i="1"/>
  <c r="J141" i="1"/>
  <c r="F141" i="1"/>
  <c r="C141" i="1"/>
  <c r="B141" i="1"/>
  <c r="A141" i="1"/>
  <c r="A140" i="1"/>
  <c r="G139" i="1"/>
  <c r="J138" i="1"/>
  <c r="I138" i="1"/>
  <c r="B138" i="1"/>
  <c r="A138" i="1"/>
  <c r="A137" i="1"/>
  <c r="A136" i="1"/>
  <c r="H135" i="1"/>
  <c r="E135" i="1"/>
  <c r="D135" i="1"/>
  <c r="C135" i="1"/>
  <c r="B135" i="1"/>
  <c r="A135" i="1"/>
  <c r="A134" i="1"/>
  <c r="H133" i="1"/>
  <c r="B133" i="1"/>
  <c r="A133" i="1"/>
  <c r="I132" i="1"/>
  <c r="H132" i="1"/>
  <c r="B132" i="1"/>
  <c r="A132" i="1"/>
  <c r="A131" i="1"/>
  <c r="A130" i="1"/>
  <c r="J129" i="1"/>
  <c r="I129" i="1"/>
  <c r="H129" i="1"/>
  <c r="G129" i="1"/>
  <c r="F129" i="1"/>
  <c r="E129" i="1"/>
  <c r="D129" i="1"/>
  <c r="C129" i="1"/>
  <c r="B129" i="1"/>
  <c r="A129" i="1"/>
  <c r="J128" i="1"/>
  <c r="I128" i="1"/>
  <c r="H128" i="1"/>
  <c r="G128" i="1"/>
  <c r="F128" i="1"/>
  <c r="E128" i="1"/>
  <c r="D128" i="1"/>
  <c r="C128" i="1"/>
  <c r="B128" i="1"/>
  <c r="A128" i="1"/>
  <c r="J127" i="1"/>
  <c r="I127" i="1"/>
  <c r="H127" i="1"/>
  <c r="G127" i="1"/>
  <c r="F127" i="1"/>
  <c r="E127" i="1"/>
  <c r="D127" i="1"/>
  <c r="C127" i="1"/>
  <c r="B127" i="1"/>
  <c r="A127" i="1"/>
  <c r="J126" i="1"/>
  <c r="I126" i="1"/>
  <c r="H126" i="1"/>
  <c r="G126" i="1"/>
  <c r="F126" i="1"/>
  <c r="E126" i="1"/>
  <c r="D126" i="1"/>
  <c r="C126" i="1"/>
  <c r="B126" i="1"/>
  <c r="A126" i="1"/>
  <c r="J125" i="1"/>
  <c r="I125" i="1"/>
  <c r="H125" i="1"/>
  <c r="G125" i="1"/>
  <c r="F125" i="1"/>
  <c r="E125" i="1"/>
  <c r="D125" i="1"/>
  <c r="C125" i="1"/>
  <c r="B125" i="1"/>
  <c r="A125" i="1"/>
  <c r="J124" i="1"/>
  <c r="I124" i="1"/>
  <c r="H124" i="1"/>
  <c r="G124" i="1"/>
  <c r="F124" i="1"/>
  <c r="E124" i="1"/>
  <c r="D124" i="1"/>
  <c r="C124" i="1"/>
  <c r="B124" i="1"/>
  <c r="A124" i="1"/>
  <c r="J123" i="1"/>
  <c r="I123" i="1"/>
  <c r="H123" i="1"/>
  <c r="G123" i="1"/>
  <c r="F123" i="1"/>
  <c r="E123" i="1"/>
  <c r="D123" i="1"/>
  <c r="C123" i="1"/>
  <c r="B123" i="1"/>
  <c r="A123" i="1"/>
  <c r="J122" i="1"/>
  <c r="I122" i="1"/>
  <c r="H122" i="1"/>
  <c r="G122" i="1"/>
  <c r="F122" i="1"/>
  <c r="E122" i="1"/>
  <c r="D122" i="1"/>
  <c r="C122" i="1"/>
  <c r="B122" i="1"/>
  <c r="A122" i="1"/>
  <c r="J121" i="1"/>
  <c r="I121" i="1"/>
  <c r="H121" i="1"/>
  <c r="G121" i="1"/>
  <c r="F121" i="1"/>
  <c r="E121" i="1"/>
  <c r="D121" i="1"/>
  <c r="C121" i="1"/>
  <c r="B121" i="1"/>
  <c r="A121" i="1"/>
  <c r="J120" i="1"/>
  <c r="I120" i="1"/>
  <c r="H120" i="1"/>
  <c r="G120" i="1"/>
  <c r="F120" i="1"/>
  <c r="E120" i="1"/>
  <c r="D120" i="1"/>
  <c r="C120" i="1"/>
  <c r="B120" i="1"/>
  <c r="A120" i="1"/>
  <c r="J119" i="1"/>
  <c r="I119" i="1"/>
  <c r="H119" i="1"/>
  <c r="G119" i="1"/>
  <c r="F119" i="1"/>
  <c r="E119" i="1"/>
  <c r="D119" i="1"/>
  <c r="C119" i="1"/>
  <c r="B119" i="1"/>
  <c r="A119" i="1"/>
  <c r="J118" i="1"/>
  <c r="I118" i="1"/>
  <c r="H118" i="1"/>
  <c r="G118" i="1"/>
  <c r="F118" i="1"/>
  <c r="E118" i="1"/>
  <c r="D118" i="1"/>
  <c r="C118" i="1"/>
  <c r="B118" i="1"/>
  <c r="A118" i="1"/>
  <c r="J117" i="1"/>
  <c r="I117" i="1"/>
  <c r="H117" i="1"/>
  <c r="G117" i="1"/>
  <c r="F117" i="1"/>
  <c r="E117" i="1"/>
  <c r="D117" i="1"/>
  <c r="C117" i="1"/>
  <c r="B117" i="1"/>
  <c r="A117" i="1"/>
  <c r="J116" i="1"/>
  <c r="I116" i="1"/>
  <c r="H116" i="1"/>
  <c r="G116" i="1"/>
  <c r="F116" i="1"/>
  <c r="E116" i="1"/>
  <c r="D116" i="1"/>
  <c r="C116" i="1"/>
  <c r="B116" i="1"/>
  <c r="A116" i="1"/>
  <c r="J115" i="1"/>
  <c r="I115" i="1"/>
  <c r="H115" i="1"/>
  <c r="G115" i="1"/>
  <c r="F115" i="1"/>
  <c r="E115" i="1"/>
  <c r="D115" i="1"/>
  <c r="C115" i="1"/>
  <c r="B115" i="1"/>
  <c r="A115" i="1"/>
  <c r="J114" i="1"/>
  <c r="I114" i="1"/>
  <c r="H114" i="1"/>
  <c r="G114" i="1"/>
  <c r="F114" i="1"/>
  <c r="E114" i="1"/>
  <c r="D114" i="1"/>
  <c r="C114" i="1"/>
  <c r="B114" i="1"/>
  <c r="A114" i="1"/>
  <c r="J113" i="1"/>
  <c r="I113" i="1"/>
  <c r="H113" i="1"/>
  <c r="G113" i="1"/>
  <c r="F113" i="1"/>
  <c r="E113" i="1"/>
  <c r="D113" i="1"/>
  <c r="C113" i="1"/>
  <c r="B113" i="1"/>
  <c r="A113" i="1"/>
  <c r="J112" i="1"/>
  <c r="I112" i="1"/>
  <c r="H112" i="1"/>
  <c r="G112" i="1"/>
  <c r="F112" i="1"/>
  <c r="E112" i="1"/>
  <c r="D112" i="1"/>
  <c r="C112" i="1"/>
  <c r="B112" i="1"/>
  <c r="A112" i="1"/>
  <c r="J111" i="1"/>
  <c r="I111" i="1"/>
  <c r="H111" i="1"/>
  <c r="G111" i="1"/>
  <c r="F111" i="1"/>
  <c r="E111" i="1"/>
  <c r="D111" i="1"/>
  <c r="C111" i="1"/>
  <c r="B111" i="1"/>
  <c r="A111" i="1"/>
  <c r="J110" i="1"/>
  <c r="I110" i="1"/>
  <c r="H110" i="1"/>
  <c r="G110" i="1"/>
  <c r="F110" i="1"/>
  <c r="E110" i="1"/>
  <c r="D110" i="1"/>
  <c r="C110" i="1"/>
  <c r="B110" i="1"/>
  <c r="A110" i="1"/>
  <c r="J109" i="1"/>
  <c r="I109" i="1"/>
  <c r="H109" i="1"/>
  <c r="G109" i="1"/>
  <c r="F109" i="1"/>
  <c r="E109" i="1"/>
  <c r="D109" i="1"/>
  <c r="C109" i="1"/>
  <c r="B109" i="1"/>
  <c r="A109" i="1"/>
  <c r="J108" i="1"/>
  <c r="I108" i="1"/>
  <c r="H108" i="1"/>
  <c r="G108" i="1"/>
  <c r="F108" i="1"/>
  <c r="E108" i="1"/>
  <c r="D108" i="1"/>
  <c r="C108" i="1"/>
  <c r="B108" i="1"/>
  <c r="A108" i="1"/>
  <c r="J107" i="1"/>
  <c r="I107" i="1"/>
  <c r="H107" i="1"/>
  <c r="G107" i="1"/>
  <c r="F107" i="1"/>
  <c r="E107" i="1"/>
  <c r="D107" i="1"/>
  <c r="C107" i="1"/>
  <c r="B107" i="1"/>
  <c r="A107" i="1"/>
  <c r="J106" i="1"/>
  <c r="I106" i="1"/>
  <c r="H106" i="1"/>
  <c r="G106" i="1"/>
  <c r="F106" i="1"/>
  <c r="E106" i="1"/>
  <c r="D106" i="1"/>
  <c r="C106" i="1"/>
  <c r="B106" i="1"/>
  <c r="A106" i="1"/>
  <c r="J105" i="1"/>
  <c r="I105" i="1"/>
  <c r="H105" i="1"/>
  <c r="G105" i="1"/>
  <c r="F105" i="1"/>
  <c r="E105" i="1"/>
  <c r="D105" i="1"/>
  <c r="C105" i="1"/>
  <c r="B105" i="1"/>
  <c r="A105" i="1"/>
  <c r="J104" i="1"/>
  <c r="I104" i="1"/>
  <c r="H104" i="1"/>
  <c r="G104" i="1"/>
  <c r="F104" i="1"/>
  <c r="E104" i="1"/>
  <c r="D104" i="1"/>
  <c r="C104" i="1"/>
  <c r="B104" i="1"/>
  <c r="A104" i="1"/>
  <c r="J103" i="1"/>
  <c r="I103" i="1"/>
  <c r="H103" i="1"/>
  <c r="G103" i="1"/>
  <c r="F103" i="1"/>
  <c r="E103" i="1"/>
  <c r="D103" i="1"/>
  <c r="C103" i="1"/>
  <c r="B103" i="1"/>
  <c r="A103" i="1"/>
  <c r="J102" i="1"/>
  <c r="I102" i="1"/>
  <c r="H102" i="1"/>
  <c r="G102" i="1"/>
  <c r="F102" i="1"/>
  <c r="E102" i="1"/>
  <c r="D102" i="1"/>
  <c r="C102" i="1"/>
  <c r="B102" i="1"/>
  <c r="A102" i="1"/>
  <c r="J101" i="1"/>
  <c r="I101" i="1"/>
  <c r="H101" i="1"/>
  <c r="G101" i="1"/>
  <c r="F101" i="1"/>
  <c r="E101" i="1"/>
  <c r="D101" i="1"/>
  <c r="C101" i="1"/>
  <c r="B101" i="1"/>
  <c r="A101" i="1"/>
  <c r="J100" i="1"/>
  <c r="I100" i="1"/>
  <c r="H100" i="1"/>
  <c r="G100" i="1"/>
  <c r="F100" i="1"/>
  <c r="E100" i="1"/>
  <c r="D100" i="1"/>
  <c r="C100" i="1"/>
  <c r="B100" i="1"/>
  <c r="A100" i="1"/>
  <c r="J99" i="1"/>
  <c r="I99" i="1"/>
  <c r="H99" i="1"/>
  <c r="G99" i="1"/>
  <c r="F99" i="1"/>
  <c r="E99" i="1"/>
  <c r="D99" i="1"/>
  <c r="C99" i="1"/>
  <c r="B99" i="1"/>
  <c r="A99" i="1"/>
  <c r="J98" i="1"/>
  <c r="I98" i="1"/>
  <c r="H98" i="1"/>
  <c r="G98" i="1"/>
  <c r="F98" i="1"/>
  <c r="E98" i="1"/>
  <c r="D98" i="1"/>
  <c r="C98" i="1"/>
  <c r="B98" i="1"/>
  <c r="A98" i="1"/>
  <c r="J97" i="1"/>
  <c r="I97" i="1"/>
  <c r="H97" i="1"/>
  <c r="G97" i="1"/>
  <c r="F97" i="1"/>
  <c r="E97" i="1"/>
  <c r="D97" i="1"/>
  <c r="C97" i="1"/>
  <c r="B97" i="1"/>
  <c r="A97" i="1"/>
  <c r="J96" i="1"/>
  <c r="I96" i="1"/>
  <c r="H96" i="1"/>
  <c r="G96" i="1"/>
  <c r="F96" i="1"/>
  <c r="E96" i="1"/>
  <c r="D96" i="1"/>
  <c r="C96" i="1"/>
  <c r="B96" i="1"/>
  <c r="A96" i="1"/>
  <c r="J95" i="1"/>
  <c r="I95" i="1"/>
  <c r="H95" i="1"/>
  <c r="G95" i="1"/>
  <c r="F95" i="1"/>
  <c r="E95" i="1"/>
  <c r="D95" i="1"/>
  <c r="C95" i="1"/>
  <c r="B95" i="1"/>
  <c r="A95" i="1"/>
  <c r="J94" i="1"/>
  <c r="I94" i="1"/>
  <c r="H94" i="1"/>
  <c r="G94" i="1"/>
  <c r="F94" i="1"/>
  <c r="E94" i="1"/>
  <c r="D94" i="1"/>
  <c r="C94" i="1"/>
  <c r="B94" i="1"/>
  <c r="A94" i="1"/>
  <c r="J93" i="1"/>
  <c r="I93" i="1"/>
  <c r="H93" i="1"/>
  <c r="G93" i="1"/>
  <c r="F93" i="1"/>
  <c r="E93" i="1"/>
  <c r="D93" i="1"/>
  <c r="C93" i="1"/>
  <c r="B93" i="1"/>
  <c r="A93" i="1"/>
  <c r="J92" i="1"/>
  <c r="I92" i="1"/>
  <c r="H92" i="1"/>
  <c r="G92" i="1"/>
  <c r="F92" i="1"/>
  <c r="E92" i="1"/>
  <c r="D92" i="1"/>
  <c r="C92" i="1"/>
  <c r="B92" i="1"/>
  <c r="A92" i="1"/>
  <c r="J91" i="1"/>
  <c r="I91" i="1"/>
  <c r="H91" i="1"/>
  <c r="G91" i="1"/>
  <c r="F91" i="1"/>
  <c r="E91" i="1"/>
  <c r="D91" i="1"/>
  <c r="C91" i="1"/>
  <c r="B91" i="1"/>
  <c r="A91" i="1"/>
  <c r="J90" i="1"/>
  <c r="I90" i="1"/>
  <c r="H90" i="1"/>
  <c r="G90" i="1"/>
  <c r="F90" i="1"/>
  <c r="E90" i="1"/>
  <c r="D90" i="1"/>
  <c r="C90" i="1"/>
  <c r="B90" i="1"/>
  <c r="A90" i="1"/>
  <c r="J89" i="1"/>
  <c r="I89" i="1"/>
  <c r="H89" i="1"/>
  <c r="G89" i="1"/>
  <c r="F89" i="1"/>
  <c r="E89" i="1"/>
  <c r="D89" i="1"/>
  <c r="C89" i="1"/>
  <c r="B89" i="1"/>
  <c r="A89" i="1"/>
  <c r="J88" i="1"/>
  <c r="I88" i="1"/>
  <c r="H88" i="1"/>
  <c r="G88" i="1"/>
  <c r="F88" i="1"/>
  <c r="E88" i="1"/>
  <c r="D88" i="1"/>
  <c r="C88" i="1"/>
  <c r="B88" i="1"/>
  <c r="A88" i="1"/>
  <c r="J87" i="1"/>
  <c r="I87" i="1"/>
  <c r="H87" i="1"/>
  <c r="G87" i="1"/>
  <c r="F87" i="1"/>
  <c r="E87" i="1"/>
  <c r="D87" i="1"/>
  <c r="C87" i="1"/>
  <c r="B87" i="1"/>
  <c r="A87" i="1"/>
  <c r="J86" i="1"/>
  <c r="I86" i="1"/>
  <c r="H86" i="1"/>
  <c r="G86" i="1"/>
  <c r="F86" i="1"/>
  <c r="E86" i="1"/>
  <c r="D86" i="1"/>
  <c r="C86" i="1"/>
  <c r="B86" i="1"/>
  <c r="A86" i="1"/>
  <c r="J85" i="1"/>
  <c r="I85" i="1"/>
  <c r="H85" i="1"/>
  <c r="G85" i="1"/>
  <c r="F85" i="1"/>
  <c r="E85" i="1"/>
  <c r="D85" i="1"/>
  <c r="C85" i="1"/>
  <c r="B85" i="1"/>
  <c r="A85" i="1"/>
  <c r="J84" i="1"/>
  <c r="I84" i="1"/>
  <c r="H84" i="1"/>
  <c r="G84" i="1"/>
  <c r="F84" i="1"/>
  <c r="E84" i="1"/>
  <c r="D84" i="1"/>
  <c r="C84" i="1"/>
  <c r="B84" i="1"/>
  <c r="A84" i="1"/>
  <c r="J83" i="1"/>
  <c r="I83" i="1"/>
  <c r="H83" i="1"/>
  <c r="G83" i="1"/>
  <c r="F83" i="1"/>
  <c r="E83" i="1"/>
  <c r="D83" i="1"/>
  <c r="C83" i="1"/>
  <c r="B83" i="1"/>
  <c r="A83" i="1"/>
  <c r="J82" i="1"/>
  <c r="I82" i="1"/>
  <c r="H82" i="1"/>
  <c r="G82" i="1"/>
  <c r="F82" i="1"/>
  <c r="E82" i="1"/>
  <c r="D82" i="1"/>
  <c r="C82" i="1"/>
  <c r="B82" i="1"/>
  <c r="A82" i="1"/>
  <c r="J81" i="1"/>
  <c r="I81" i="1"/>
  <c r="H81" i="1"/>
  <c r="G81" i="1"/>
  <c r="F81" i="1"/>
  <c r="E81" i="1"/>
  <c r="D81" i="1"/>
  <c r="C81" i="1"/>
  <c r="B81" i="1"/>
  <c r="A81" i="1"/>
  <c r="J80" i="1"/>
  <c r="I80" i="1"/>
  <c r="H80" i="1"/>
  <c r="G80" i="1"/>
  <c r="F80" i="1"/>
  <c r="E80" i="1"/>
  <c r="D80" i="1"/>
  <c r="C80" i="1"/>
  <c r="B80" i="1"/>
  <c r="A80" i="1"/>
  <c r="J79" i="1"/>
  <c r="I79" i="1"/>
  <c r="H79" i="1"/>
  <c r="G79" i="1"/>
  <c r="F79" i="1"/>
  <c r="E79" i="1"/>
  <c r="D79" i="1"/>
  <c r="C79" i="1"/>
  <c r="B79" i="1"/>
  <c r="A79" i="1"/>
  <c r="J78" i="1"/>
  <c r="I78" i="1"/>
  <c r="H78" i="1"/>
  <c r="G78" i="1"/>
  <c r="F78" i="1"/>
  <c r="E78" i="1"/>
  <c r="D78" i="1"/>
  <c r="C78" i="1"/>
  <c r="B78" i="1"/>
  <c r="A78" i="1"/>
  <c r="J77" i="1"/>
  <c r="I77" i="1"/>
  <c r="H77" i="1"/>
  <c r="G77" i="1"/>
  <c r="F77" i="1"/>
  <c r="E77" i="1"/>
  <c r="D77" i="1"/>
  <c r="C77" i="1"/>
  <c r="B77" i="1"/>
  <c r="A77" i="1"/>
  <c r="J76" i="1"/>
  <c r="I76" i="1"/>
  <c r="H76" i="1"/>
  <c r="G76" i="1"/>
  <c r="F76" i="1"/>
  <c r="E76" i="1"/>
  <c r="D76" i="1"/>
  <c r="C76" i="1"/>
  <c r="B76" i="1"/>
  <c r="A76" i="1"/>
  <c r="J75" i="1"/>
  <c r="I75" i="1"/>
  <c r="H75" i="1"/>
  <c r="G75" i="1"/>
  <c r="F75" i="1"/>
  <c r="E75" i="1"/>
  <c r="D75" i="1"/>
  <c r="C75" i="1"/>
  <c r="B75" i="1"/>
  <c r="A75" i="1"/>
  <c r="J74" i="1"/>
  <c r="I74" i="1"/>
  <c r="H74" i="1"/>
  <c r="G74" i="1"/>
  <c r="F74" i="1"/>
  <c r="E74" i="1"/>
  <c r="D74" i="1"/>
  <c r="C74" i="1"/>
  <c r="B74" i="1"/>
  <c r="A74" i="1"/>
  <c r="J73" i="1"/>
  <c r="I73" i="1"/>
  <c r="H73" i="1"/>
  <c r="G73" i="1"/>
  <c r="F73" i="1"/>
  <c r="E73" i="1"/>
  <c r="D73" i="1"/>
  <c r="C73" i="1"/>
  <c r="B73" i="1"/>
  <c r="A73" i="1"/>
  <c r="J72" i="1"/>
  <c r="I72" i="1"/>
  <c r="H72" i="1"/>
  <c r="G72" i="1"/>
  <c r="F72" i="1"/>
  <c r="E72" i="1"/>
  <c r="D72" i="1"/>
  <c r="C72" i="1"/>
  <c r="B72" i="1"/>
  <c r="A72" i="1"/>
  <c r="J71" i="1"/>
  <c r="I71" i="1"/>
  <c r="H71" i="1"/>
  <c r="G71" i="1"/>
  <c r="F71" i="1"/>
  <c r="E71" i="1"/>
  <c r="D71" i="1"/>
  <c r="C71" i="1"/>
  <c r="B71" i="1"/>
  <c r="A71" i="1"/>
  <c r="J70" i="1"/>
  <c r="I70" i="1"/>
  <c r="H70" i="1"/>
  <c r="G70" i="1"/>
  <c r="F70" i="1"/>
  <c r="E70" i="1"/>
  <c r="D70" i="1"/>
  <c r="C70" i="1"/>
  <c r="B70" i="1"/>
  <c r="A70" i="1"/>
  <c r="J69" i="1"/>
  <c r="I69" i="1"/>
  <c r="H69" i="1"/>
  <c r="G69" i="1"/>
  <c r="F69" i="1"/>
  <c r="E69" i="1"/>
  <c r="D69" i="1"/>
  <c r="C69" i="1"/>
  <c r="B69" i="1"/>
  <c r="A69" i="1"/>
  <c r="J68" i="1"/>
  <c r="I68" i="1"/>
  <c r="H68" i="1"/>
  <c r="G68" i="1"/>
  <c r="F68" i="1"/>
  <c r="E68" i="1"/>
  <c r="D68" i="1"/>
  <c r="C68" i="1"/>
  <c r="B68" i="1"/>
  <c r="A68" i="1"/>
  <c r="J67" i="1"/>
  <c r="I67" i="1"/>
  <c r="H67" i="1"/>
  <c r="G67" i="1"/>
  <c r="F67" i="1"/>
  <c r="E67" i="1"/>
  <c r="D67" i="1"/>
  <c r="C67" i="1"/>
  <c r="B67" i="1"/>
  <c r="A67" i="1"/>
  <c r="J66" i="1"/>
  <c r="I66" i="1"/>
  <c r="H66" i="1"/>
  <c r="G66" i="1"/>
  <c r="F66" i="1"/>
  <c r="E66" i="1"/>
  <c r="D66" i="1"/>
  <c r="C66" i="1"/>
  <c r="B66" i="1"/>
  <c r="A66" i="1"/>
  <c r="J65" i="1"/>
  <c r="I65" i="1"/>
  <c r="H65" i="1"/>
  <c r="G65" i="1"/>
  <c r="F65" i="1"/>
  <c r="E65" i="1"/>
  <c r="D65" i="1"/>
  <c r="C65" i="1"/>
  <c r="B65" i="1"/>
  <c r="A65" i="1"/>
  <c r="J64" i="1"/>
  <c r="I64" i="1"/>
  <c r="H64" i="1"/>
  <c r="G64" i="1"/>
  <c r="F64" i="1"/>
  <c r="E64" i="1"/>
  <c r="D64" i="1"/>
  <c r="C64" i="1"/>
  <c r="B64" i="1"/>
  <c r="A64" i="1"/>
  <c r="J63" i="1"/>
  <c r="I63" i="1"/>
  <c r="H63" i="1"/>
  <c r="G63" i="1"/>
  <c r="F63" i="1"/>
  <c r="E63" i="1"/>
  <c r="D63" i="1"/>
  <c r="C63" i="1"/>
  <c r="B63" i="1"/>
  <c r="A63" i="1"/>
  <c r="J62" i="1"/>
  <c r="I62" i="1"/>
  <c r="H62" i="1"/>
  <c r="G62" i="1"/>
  <c r="F62" i="1"/>
  <c r="E62" i="1"/>
  <c r="D62" i="1"/>
  <c r="C62" i="1"/>
  <c r="B62" i="1"/>
  <c r="A62" i="1"/>
  <c r="J61" i="1"/>
  <c r="I61" i="1"/>
  <c r="H61" i="1"/>
  <c r="G61" i="1"/>
  <c r="F61" i="1"/>
  <c r="E61" i="1"/>
  <c r="D61" i="1"/>
  <c r="C61" i="1"/>
  <c r="B61" i="1"/>
  <c r="A61" i="1"/>
  <c r="J60" i="1"/>
  <c r="I60" i="1"/>
  <c r="H60" i="1"/>
  <c r="G60" i="1"/>
  <c r="F60" i="1"/>
  <c r="E60" i="1"/>
  <c r="D60" i="1"/>
  <c r="C60" i="1"/>
  <c r="B60" i="1"/>
  <c r="A60" i="1"/>
  <c r="J59" i="1"/>
  <c r="I59" i="1"/>
  <c r="H59" i="1"/>
  <c r="G59" i="1"/>
  <c r="F59" i="1"/>
  <c r="E59" i="1"/>
  <c r="D59" i="1"/>
  <c r="C59" i="1"/>
  <c r="B59" i="1"/>
  <c r="A59" i="1"/>
  <c r="J58" i="1"/>
  <c r="I58" i="1"/>
  <c r="H58" i="1"/>
  <c r="G58" i="1"/>
  <c r="F58" i="1"/>
  <c r="E58" i="1"/>
  <c r="D58" i="1"/>
  <c r="C58" i="1"/>
  <c r="B58" i="1"/>
  <c r="A58" i="1"/>
  <c r="J57" i="1"/>
  <c r="I57" i="1"/>
  <c r="H57" i="1"/>
  <c r="G57" i="1"/>
  <c r="F57" i="1"/>
  <c r="E57" i="1"/>
  <c r="D57" i="1"/>
  <c r="C57" i="1"/>
  <c r="B57" i="1"/>
  <c r="A57" i="1"/>
  <c r="J56" i="1"/>
  <c r="I56" i="1"/>
  <c r="H56" i="1"/>
  <c r="G56" i="1"/>
  <c r="F56" i="1"/>
  <c r="E56" i="1"/>
  <c r="D56" i="1"/>
  <c r="C56" i="1"/>
  <c r="B56" i="1"/>
  <c r="A56" i="1"/>
  <c r="J55" i="1"/>
  <c r="I55" i="1"/>
  <c r="H55" i="1"/>
  <c r="G55" i="1"/>
  <c r="F55" i="1"/>
  <c r="E55" i="1"/>
  <c r="D55" i="1"/>
  <c r="C55" i="1"/>
  <c r="B55" i="1"/>
  <c r="A55" i="1"/>
  <c r="J54" i="1"/>
  <c r="I54" i="1"/>
  <c r="H54" i="1"/>
  <c r="G54" i="1"/>
  <c r="F54" i="1"/>
  <c r="E54" i="1"/>
  <c r="D54" i="1"/>
  <c r="C54" i="1"/>
  <c r="B54" i="1"/>
  <c r="A54" i="1"/>
  <c r="J53" i="1"/>
  <c r="I53" i="1"/>
  <c r="H53" i="1"/>
  <c r="G53" i="1"/>
  <c r="F53" i="1"/>
  <c r="E53" i="1"/>
  <c r="D53" i="1"/>
  <c r="C53" i="1"/>
  <c r="B53" i="1"/>
  <c r="A53" i="1"/>
  <c r="J52" i="1"/>
  <c r="I52" i="1"/>
  <c r="H52" i="1"/>
  <c r="G52" i="1"/>
  <c r="F52" i="1"/>
  <c r="E52" i="1"/>
  <c r="D52" i="1"/>
  <c r="C52" i="1"/>
  <c r="B52" i="1"/>
  <c r="A52" i="1"/>
  <c r="J51" i="1"/>
  <c r="I51" i="1"/>
  <c r="H51" i="1"/>
  <c r="G51" i="1"/>
  <c r="F51" i="1"/>
  <c r="E51" i="1"/>
  <c r="D51" i="1"/>
  <c r="C51" i="1"/>
  <c r="B51" i="1"/>
  <c r="A51" i="1"/>
  <c r="J50" i="1"/>
  <c r="I50" i="1"/>
  <c r="H50" i="1"/>
  <c r="G50" i="1"/>
  <c r="F50" i="1"/>
  <c r="E50" i="1"/>
  <c r="D50" i="1"/>
  <c r="C50" i="1"/>
  <c r="B50" i="1"/>
  <c r="A50" i="1"/>
  <c r="J49" i="1"/>
  <c r="I49" i="1"/>
  <c r="H49" i="1"/>
  <c r="G49" i="1"/>
  <c r="F49" i="1"/>
  <c r="E49" i="1"/>
  <c r="D49" i="1"/>
  <c r="C49" i="1"/>
  <c r="B49" i="1"/>
  <c r="A49" i="1"/>
  <c r="J48" i="1"/>
  <c r="I48" i="1"/>
  <c r="H48" i="1"/>
  <c r="G48" i="1"/>
  <c r="F48" i="1"/>
  <c r="E48" i="1"/>
  <c r="D48" i="1"/>
  <c r="C48" i="1"/>
  <c r="B48" i="1"/>
  <c r="A48" i="1"/>
  <c r="J47" i="1"/>
  <c r="I47" i="1"/>
  <c r="H47" i="1"/>
  <c r="G47" i="1"/>
  <c r="F47" i="1"/>
  <c r="E47" i="1"/>
  <c r="D47" i="1"/>
  <c r="C47" i="1"/>
  <c r="B47" i="1"/>
  <c r="A47" i="1"/>
  <c r="J46" i="1"/>
  <c r="I46" i="1"/>
  <c r="H46" i="1"/>
  <c r="G46" i="1"/>
  <c r="F46" i="1"/>
  <c r="E46" i="1"/>
  <c r="D46" i="1"/>
  <c r="C46" i="1"/>
  <c r="B46" i="1"/>
  <c r="A46" i="1"/>
  <c r="J45" i="1"/>
  <c r="I45" i="1"/>
  <c r="H45" i="1"/>
  <c r="G45" i="1"/>
  <c r="F45" i="1"/>
  <c r="E45" i="1"/>
  <c r="D45" i="1"/>
  <c r="C45" i="1"/>
  <c r="B45" i="1"/>
  <c r="A45" i="1"/>
  <c r="J44" i="1"/>
  <c r="I44" i="1"/>
  <c r="H44" i="1"/>
  <c r="G44" i="1"/>
  <c r="F44" i="1"/>
  <c r="E44" i="1"/>
  <c r="D44" i="1"/>
  <c r="C44" i="1"/>
  <c r="B44" i="1"/>
  <c r="A44" i="1"/>
  <c r="J43" i="1"/>
  <c r="I43" i="1"/>
  <c r="H43" i="1"/>
  <c r="G43" i="1"/>
  <c r="F43" i="1"/>
  <c r="E43" i="1"/>
  <c r="D43" i="1"/>
  <c r="C43" i="1"/>
  <c r="B43" i="1"/>
  <c r="A43" i="1"/>
  <c r="J42" i="1"/>
  <c r="I42" i="1"/>
  <c r="H42" i="1"/>
  <c r="G42" i="1"/>
  <c r="F42" i="1"/>
  <c r="E42" i="1"/>
  <c r="D42" i="1"/>
  <c r="C42" i="1"/>
  <c r="B42" i="1"/>
  <c r="A42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9" i="1"/>
  <c r="I39" i="1"/>
  <c r="H39" i="1"/>
  <c r="G39" i="1"/>
  <c r="F39" i="1"/>
  <c r="E39" i="1"/>
  <c r="D39" i="1"/>
  <c r="C39" i="1"/>
  <c r="B39" i="1"/>
  <c r="A39" i="1"/>
  <c r="J38" i="1"/>
  <c r="I38" i="1"/>
  <c r="H38" i="1"/>
  <c r="G38" i="1"/>
  <c r="F38" i="1"/>
  <c r="E38" i="1"/>
  <c r="D38" i="1"/>
  <c r="C38" i="1"/>
  <c r="B38" i="1"/>
  <c r="A38" i="1"/>
  <c r="J37" i="1"/>
  <c r="I37" i="1"/>
  <c r="H37" i="1"/>
  <c r="G37" i="1"/>
  <c r="F37" i="1"/>
  <c r="E37" i="1"/>
  <c r="D37" i="1"/>
  <c r="C37" i="1"/>
  <c r="B37" i="1"/>
  <c r="A37" i="1"/>
  <c r="J36" i="1"/>
  <c r="I36" i="1"/>
  <c r="H36" i="1"/>
  <c r="G36" i="1"/>
  <c r="F36" i="1"/>
  <c r="E36" i="1"/>
  <c r="D36" i="1"/>
  <c r="C36" i="1"/>
  <c r="B36" i="1"/>
  <c r="A36" i="1"/>
  <c r="J35" i="1"/>
  <c r="I35" i="1"/>
  <c r="H35" i="1"/>
  <c r="G35" i="1"/>
  <c r="F35" i="1"/>
  <c r="E35" i="1"/>
  <c r="D35" i="1"/>
  <c r="C35" i="1"/>
  <c r="B35" i="1"/>
  <c r="A35" i="1"/>
  <c r="J34" i="1"/>
  <c r="I34" i="1"/>
  <c r="H34" i="1"/>
  <c r="G34" i="1"/>
  <c r="F34" i="1"/>
  <c r="E34" i="1"/>
  <c r="D34" i="1"/>
  <c r="C34" i="1"/>
  <c r="B34" i="1"/>
  <c r="A34" i="1"/>
  <c r="J33" i="1"/>
  <c r="I33" i="1"/>
  <c r="H33" i="1"/>
  <c r="G33" i="1"/>
  <c r="F33" i="1"/>
  <c r="E33" i="1"/>
  <c r="D33" i="1"/>
  <c r="C33" i="1"/>
  <c r="B33" i="1"/>
  <c r="A33" i="1"/>
  <c r="J32" i="1"/>
  <c r="I32" i="1"/>
  <c r="H32" i="1"/>
  <c r="G32" i="1"/>
  <c r="F32" i="1"/>
  <c r="E32" i="1"/>
  <c r="D32" i="1"/>
  <c r="C32" i="1"/>
  <c r="B32" i="1"/>
  <c r="A32" i="1"/>
  <c r="J31" i="1"/>
  <c r="I31" i="1"/>
  <c r="H31" i="1"/>
  <c r="G31" i="1"/>
  <c r="F31" i="1"/>
  <c r="E31" i="1"/>
  <c r="D31" i="1"/>
  <c r="C31" i="1"/>
  <c r="B31" i="1"/>
  <c r="A31" i="1"/>
  <c r="J30" i="1"/>
  <c r="I30" i="1"/>
  <c r="H30" i="1"/>
  <c r="G30" i="1"/>
  <c r="F30" i="1"/>
  <c r="E30" i="1"/>
  <c r="D30" i="1"/>
  <c r="C30" i="1"/>
  <c r="B30" i="1"/>
  <c r="A30" i="1"/>
  <c r="J29" i="1"/>
  <c r="I29" i="1"/>
  <c r="H29" i="1"/>
  <c r="G29" i="1"/>
  <c r="F29" i="1"/>
  <c r="E29" i="1"/>
  <c r="D29" i="1"/>
  <c r="C29" i="1"/>
  <c r="B29" i="1"/>
  <c r="A29" i="1"/>
  <c r="J28" i="1"/>
  <c r="I28" i="1"/>
  <c r="H28" i="1"/>
  <c r="G28" i="1"/>
  <c r="F28" i="1"/>
  <c r="E28" i="1"/>
  <c r="D28" i="1"/>
  <c r="C28" i="1"/>
  <c r="B28" i="1"/>
  <c r="A28" i="1"/>
  <c r="J27" i="1"/>
  <c r="I27" i="1"/>
  <c r="H27" i="1"/>
  <c r="G27" i="1"/>
  <c r="F27" i="1"/>
  <c r="E27" i="1"/>
  <c r="D27" i="1"/>
  <c r="C27" i="1"/>
  <c r="B27" i="1"/>
  <c r="A27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24" i="1"/>
  <c r="I24" i="1"/>
  <c r="H24" i="1"/>
  <c r="G24" i="1"/>
  <c r="F24" i="1"/>
  <c r="E24" i="1"/>
  <c r="D24" i="1"/>
  <c r="C24" i="1"/>
  <c r="B24" i="1"/>
  <c r="A24" i="1"/>
  <c r="J23" i="1"/>
  <c r="I23" i="1"/>
  <c r="H23" i="1"/>
  <c r="G23" i="1"/>
  <c r="F23" i="1"/>
  <c r="E23" i="1"/>
  <c r="D23" i="1"/>
  <c r="C23" i="1"/>
  <c r="B23" i="1"/>
  <c r="A23" i="1"/>
  <c r="J22" i="1"/>
  <c r="I22" i="1"/>
  <c r="H22" i="1"/>
  <c r="G22" i="1"/>
  <c r="F22" i="1"/>
  <c r="E22" i="1"/>
  <c r="D22" i="1"/>
  <c r="C22" i="1"/>
  <c r="B22" i="1"/>
  <c r="A22" i="1"/>
  <c r="A21" i="1"/>
  <c r="J20" i="1"/>
  <c r="I20" i="1"/>
  <c r="H20" i="1"/>
  <c r="G20" i="1"/>
  <c r="F20" i="1"/>
  <c r="E20" i="1"/>
  <c r="D20" i="1"/>
  <c r="C20" i="1"/>
  <c r="B20" i="1"/>
  <c r="A20" i="1"/>
  <c r="J19" i="1"/>
  <c r="I19" i="1"/>
  <c r="H19" i="1"/>
  <c r="G19" i="1"/>
  <c r="F19" i="1"/>
  <c r="E19" i="1"/>
  <c r="D19" i="1"/>
  <c r="C19" i="1"/>
  <c r="B19" i="1"/>
  <c r="A19" i="1"/>
  <c r="J18" i="1"/>
  <c r="I18" i="1"/>
  <c r="H18" i="1"/>
  <c r="G18" i="1"/>
  <c r="F18" i="1"/>
  <c r="E18" i="1"/>
  <c r="D18" i="1"/>
  <c r="C18" i="1"/>
  <c r="B18" i="1"/>
  <c r="A18" i="1"/>
  <c r="J17" i="1"/>
  <c r="I17" i="1"/>
  <c r="H17" i="1"/>
  <c r="G17" i="1"/>
  <c r="F17" i="1"/>
  <c r="E17" i="1"/>
  <c r="D17" i="1"/>
  <c r="C17" i="1"/>
  <c r="B17" i="1"/>
  <c r="A17" i="1"/>
  <c r="J16" i="1"/>
  <c r="I16" i="1"/>
  <c r="H16" i="1"/>
  <c r="G16" i="1"/>
  <c r="F16" i="1"/>
  <c r="E16" i="1"/>
  <c r="D16" i="1"/>
  <c r="C16" i="1"/>
  <c r="B16" i="1"/>
  <c r="A16" i="1"/>
  <c r="J15" i="1"/>
  <c r="I15" i="1"/>
  <c r="H15" i="1"/>
  <c r="G15" i="1"/>
  <c r="F15" i="1"/>
  <c r="E15" i="1"/>
  <c r="D15" i="1"/>
  <c r="C15" i="1"/>
  <c r="B15" i="1"/>
  <c r="A15" i="1"/>
  <c r="J14" i="1"/>
  <c r="I14" i="1"/>
  <c r="H14" i="1"/>
  <c r="G14" i="1"/>
  <c r="F14" i="1"/>
  <c r="E14" i="1"/>
  <c r="D14" i="1"/>
  <c r="C14" i="1"/>
  <c r="B14" i="1"/>
  <c r="A14" i="1"/>
  <c r="J13" i="1"/>
  <c r="I13" i="1"/>
  <c r="H13" i="1"/>
  <c r="G13" i="1"/>
  <c r="F13" i="1"/>
  <c r="E13" i="1"/>
  <c r="D13" i="1"/>
  <c r="C13" i="1"/>
  <c r="B13" i="1"/>
  <c r="A13" i="1"/>
  <c r="J12" i="1"/>
  <c r="I12" i="1"/>
  <c r="H12" i="1"/>
  <c r="G12" i="1"/>
  <c r="F12" i="1"/>
  <c r="E12" i="1"/>
  <c r="D12" i="1"/>
  <c r="C12" i="1"/>
  <c r="B12" i="1"/>
  <c r="A12" i="1"/>
  <c r="J11" i="1"/>
  <c r="I11" i="1"/>
  <c r="H11" i="1"/>
  <c r="G11" i="1"/>
  <c r="F11" i="1"/>
  <c r="E11" i="1"/>
  <c r="D11" i="1"/>
  <c r="C11" i="1"/>
  <c r="B11" i="1"/>
  <c r="A11" i="1"/>
  <c r="J10" i="1"/>
  <c r="I10" i="1"/>
  <c r="H10" i="1"/>
  <c r="G10" i="1"/>
  <c r="F10" i="1"/>
  <c r="E10" i="1"/>
  <c r="D10" i="1"/>
  <c r="C10" i="1"/>
  <c r="B10" i="1"/>
  <c r="A10" i="1"/>
  <c r="J9" i="1"/>
  <c r="I9" i="1"/>
  <c r="H9" i="1"/>
  <c r="G9" i="1"/>
  <c r="F9" i="1"/>
  <c r="E9" i="1"/>
  <c r="D9" i="1"/>
  <c r="C9" i="1"/>
  <c r="B9" i="1"/>
  <c r="A9" i="1"/>
  <c r="J8" i="1"/>
  <c r="I8" i="1"/>
  <c r="H8" i="1"/>
  <c r="G8" i="1"/>
  <c r="F8" i="1"/>
  <c r="E8" i="1"/>
  <c r="D8" i="1"/>
  <c r="C8" i="1"/>
  <c r="B8" i="1"/>
  <c r="A8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A2" i="1"/>
  <c r="B2" i="1"/>
  <c r="B7" i="12"/>
  <c r="N130" i="12"/>
  <c r="N129" i="12"/>
  <c r="J129" i="12" s="1"/>
  <c r="N128" i="12"/>
  <c r="N127" i="12"/>
  <c r="N126" i="12"/>
  <c r="D126" i="12" s="1"/>
  <c r="N125" i="12"/>
  <c r="N124" i="12"/>
  <c r="N123" i="12"/>
  <c r="N122" i="12"/>
  <c r="N121" i="12"/>
  <c r="H121" i="12" s="1"/>
  <c r="N120" i="12"/>
  <c r="I120" i="12" s="1"/>
  <c r="N119" i="12"/>
  <c r="N118" i="12"/>
  <c r="B118" i="12" s="1"/>
  <c r="N117" i="12"/>
  <c r="J117" i="12" s="1"/>
  <c r="N116" i="12"/>
  <c r="N115" i="12"/>
  <c r="N114" i="12"/>
  <c r="B114" i="12" s="1"/>
  <c r="N113" i="12"/>
  <c r="N112" i="12"/>
  <c r="N111" i="12"/>
  <c r="N110" i="12"/>
  <c r="N109" i="12"/>
  <c r="G109" i="12" s="1"/>
  <c r="N108" i="12"/>
  <c r="I108" i="12" s="1"/>
  <c r="N107" i="12"/>
  <c r="N106" i="12"/>
  <c r="B106" i="12" s="1"/>
  <c r="N105" i="12"/>
  <c r="J105" i="12" s="1"/>
  <c r="N104" i="12"/>
  <c r="N103" i="12"/>
  <c r="N102" i="12"/>
  <c r="B102" i="12" s="1"/>
  <c r="N101" i="12"/>
  <c r="N100" i="12"/>
  <c r="N99" i="12"/>
  <c r="N98" i="12"/>
  <c r="N97" i="12"/>
  <c r="F97" i="12" s="1"/>
  <c r="N96" i="12"/>
  <c r="J96" i="12" s="1"/>
  <c r="N95" i="12"/>
  <c r="N94" i="12"/>
  <c r="N93" i="12"/>
  <c r="J93" i="12" s="1"/>
  <c r="N92" i="12"/>
  <c r="N91" i="12"/>
  <c r="N90" i="12"/>
  <c r="B90" i="12" s="1"/>
  <c r="N89" i="12"/>
  <c r="N88" i="12"/>
  <c r="N87" i="12"/>
  <c r="N86" i="12"/>
  <c r="N85" i="12"/>
  <c r="G85" i="12" s="1"/>
  <c r="N84" i="12"/>
  <c r="F84" i="12" s="1"/>
  <c r="N83" i="12"/>
  <c r="N82" i="12"/>
  <c r="N81" i="12"/>
  <c r="J81" i="12" s="1"/>
  <c r="N80" i="12"/>
  <c r="N79" i="12"/>
  <c r="N78" i="12"/>
  <c r="D78" i="12" s="1"/>
  <c r="N77" i="12"/>
  <c r="N76" i="12"/>
  <c r="N75" i="12"/>
  <c r="N74" i="12"/>
  <c r="N73" i="12"/>
  <c r="G73" i="12" s="1"/>
  <c r="N72" i="12"/>
  <c r="G72" i="12" s="1"/>
  <c r="N71" i="12"/>
  <c r="N70" i="12"/>
  <c r="N69" i="12"/>
  <c r="D69" i="12" s="1"/>
  <c r="N68" i="12"/>
  <c r="N67" i="12"/>
  <c r="N66" i="12"/>
  <c r="G66" i="12" s="1"/>
  <c r="N65" i="12"/>
  <c r="N64" i="12"/>
  <c r="N63" i="12"/>
  <c r="N62" i="12"/>
  <c r="N61" i="12"/>
  <c r="N60" i="12"/>
  <c r="I60" i="12" s="1"/>
  <c r="N59" i="12"/>
  <c r="N58" i="12"/>
  <c r="N57" i="12"/>
  <c r="I57" i="12" s="1"/>
  <c r="N56" i="12"/>
  <c r="N55" i="12"/>
  <c r="N54" i="12"/>
  <c r="N53" i="12"/>
  <c r="N52" i="12"/>
  <c r="N51" i="12"/>
  <c r="N50" i="12"/>
  <c r="N49" i="12"/>
  <c r="N48" i="12"/>
  <c r="G48" i="12" s="1"/>
  <c r="N47" i="12"/>
  <c r="N46" i="12"/>
  <c r="N45" i="12"/>
  <c r="N44" i="12"/>
  <c r="N43" i="12"/>
  <c r="N42" i="12"/>
  <c r="N41" i="12"/>
  <c r="N40" i="12"/>
  <c r="N39" i="12"/>
  <c r="F39" i="12" s="1"/>
  <c r="N38" i="12"/>
  <c r="N37" i="12"/>
  <c r="N36" i="12"/>
  <c r="I36" i="12" s="1"/>
  <c r="N35" i="12"/>
  <c r="N34" i="12"/>
  <c r="N33" i="12"/>
  <c r="N32" i="12"/>
  <c r="N31" i="12"/>
  <c r="N30" i="12"/>
  <c r="N29" i="12"/>
  <c r="N28" i="12"/>
  <c r="N27" i="12"/>
  <c r="N26" i="12"/>
  <c r="N25" i="12"/>
  <c r="N24" i="12"/>
  <c r="J24" i="12" s="1"/>
  <c r="N23" i="12"/>
  <c r="N22" i="12"/>
  <c r="N20" i="12"/>
  <c r="N19" i="12"/>
  <c r="N18" i="12"/>
  <c r="N17" i="12"/>
  <c r="N16" i="12"/>
  <c r="N15" i="12"/>
  <c r="N14" i="12"/>
  <c r="N13" i="12"/>
  <c r="N12" i="12"/>
  <c r="E12" i="12" s="1"/>
  <c r="N11" i="12"/>
  <c r="N10" i="12"/>
  <c r="N9" i="12"/>
  <c r="N8" i="12"/>
  <c r="N7" i="12"/>
  <c r="N6" i="12"/>
  <c r="N4" i="12"/>
  <c r="N3" i="12"/>
  <c r="N5" i="12"/>
  <c r="G14" i="12"/>
  <c r="I26" i="12"/>
  <c r="H27" i="12"/>
  <c r="C38" i="12"/>
  <c r="F50" i="12"/>
  <c r="D51" i="12"/>
  <c r="C62" i="12"/>
  <c r="I74" i="12"/>
  <c r="J75" i="12"/>
  <c r="G86" i="12"/>
  <c r="J87" i="12"/>
  <c r="E98" i="12"/>
  <c r="H99" i="12"/>
  <c r="G110" i="12"/>
  <c r="E122" i="12"/>
  <c r="H123" i="12"/>
  <c r="F111" i="12"/>
  <c r="B63" i="12"/>
  <c r="J15" i="12"/>
  <c r="I5" i="12"/>
  <c r="E130" i="12"/>
  <c r="E130" i="1" s="1"/>
  <c r="F129" i="12"/>
  <c r="E129" i="12"/>
  <c r="C129" i="12"/>
  <c r="B129" i="12"/>
  <c r="J128" i="12"/>
  <c r="I128" i="12"/>
  <c r="H128" i="12"/>
  <c r="G128" i="12"/>
  <c r="F128" i="12"/>
  <c r="E128" i="12"/>
  <c r="D128" i="12"/>
  <c r="C128" i="12"/>
  <c r="B128" i="12"/>
  <c r="J127" i="12"/>
  <c r="I127" i="12"/>
  <c r="H127" i="12"/>
  <c r="G127" i="12"/>
  <c r="F127" i="12"/>
  <c r="E127" i="12"/>
  <c r="D127" i="12"/>
  <c r="C127" i="12"/>
  <c r="B127" i="12"/>
  <c r="I126" i="12"/>
  <c r="H126" i="12"/>
  <c r="F126" i="12"/>
  <c r="E126" i="12"/>
  <c r="B126" i="12"/>
  <c r="J125" i="12"/>
  <c r="I125" i="12"/>
  <c r="H125" i="12"/>
  <c r="G125" i="12"/>
  <c r="F125" i="12"/>
  <c r="E125" i="12"/>
  <c r="D125" i="12"/>
  <c r="C125" i="12"/>
  <c r="B125" i="12"/>
  <c r="J124" i="12"/>
  <c r="I124" i="12"/>
  <c r="H124" i="12"/>
  <c r="G124" i="12"/>
  <c r="F124" i="12"/>
  <c r="E124" i="12"/>
  <c r="D124" i="12"/>
  <c r="C124" i="12"/>
  <c r="B124" i="12"/>
  <c r="K124" i="12" s="1"/>
  <c r="I123" i="12"/>
  <c r="J121" i="12"/>
  <c r="I121" i="12"/>
  <c r="F121" i="12"/>
  <c r="J119" i="12"/>
  <c r="I119" i="12"/>
  <c r="H119" i="12"/>
  <c r="G119" i="12"/>
  <c r="F119" i="12"/>
  <c r="E119" i="12"/>
  <c r="D119" i="12"/>
  <c r="C119" i="12"/>
  <c r="B119" i="12"/>
  <c r="G118" i="12"/>
  <c r="F118" i="12"/>
  <c r="D118" i="12"/>
  <c r="C118" i="12"/>
  <c r="I117" i="12"/>
  <c r="D117" i="12"/>
  <c r="C117" i="12"/>
  <c r="J116" i="12"/>
  <c r="I116" i="12"/>
  <c r="H116" i="12"/>
  <c r="G116" i="12"/>
  <c r="F116" i="12"/>
  <c r="E116" i="12"/>
  <c r="D116" i="12"/>
  <c r="C116" i="12"/>
  <c r="B116" i="12"/>
  <c r="J115" i="12"/>
  <c r="I115" i="12"/>
  <c r="H115" i="12"/>
  <c r="G115" i="12"/>
  <c r="F115" i="12"/>
  <c r="E115" i="12"/>
  <c r="D115" i="12"/>
  <c r="C115" i="12"/>
  <c r="B115" i="12"/>
  <c r="G114" i="12"/>
  <c r="F114" i="12"/>
  <c r="D114" i="12"/>
  <c r="C114" i="12"/>
  <c r="J113" i="12"/>
  <c r="I113" i="12"/>
  <c r="H113" i="12"/>
  <c r="G113" i="12"/>
  <c r="F113" i="12"/>
  <c r="E113" i="12"/>
  <c r="D113" i="12"/>
  <c r="C113" i="12"/>
  <c r="B113" i="12"/>
  <c r="J112" i="12"/>
  <c r="I112" i="12"/>
  <c r="H112" i="12"/>
  <c r="G112" i="12"/>
  <c r="F112" i="12"/>
  <c r="E112" i="12"/>
  <c r="D112" i="12"/>
  <c r="C112" i="12"/>
  <c r="B112" i="12"/>
  <c r="J111" i="12"/>
  <c r="H111" i="12"/>
  <c r="I109" i="12"/>
  <c r="H109" i="12"/>
  <c r="E109" i="12"/>
  <c r="J107" i="12"/>
  <c r="I107" i="12"/>
  <c r="H107" i="12"/>
  <c r="G107" i="12"/>
  <c r="F107" i="12"/>
  <c r="E107" i="12"/>
  <c r="D107" i="12"/>
  <c r="C107" i="12"/>
  <c r="B107" i="12"/>
  <c r="J106" i="12"/>
  <c r="G106" i="12"/>
  <c r="F106" i="12"/>
  <c r="D106" i="12"/>
  <c r="C106" i="12"/>
  <c r="I105" i="12"/>
  <c r="D105" i="12"/>
  <c r="C105" i="12"/>
  <c r="J104" i="12"/>
  <c r="I104" i="12"/>
  <c r="H104" i="12"/>
  <c r="G104" i="12"/>
  <c r="F104" i="12"/>
  <c r="E104" i="12"/>
  <c r="D104" i="12"/>
  <c r="C104" i="12"/>
  <c r="B104" i="12"/>
  <c r="J103" i="12"/>
  <c r="I103" i="12"/>
  <c r="H103" i="12"/>
  <c r="G103" i="12"/>
  <c r="F103" i="12"/>
  <c r="E103" i="12"/>
  <c r="D103" i="12"/>
  <c r="C103" i="12"/>
  <c r="B103" i="12"/>
  <c r="G102" i="12"/>
  <c r="F102" i="12"/>
  <c r="D102" i="12"/>
  <c r="C102" i="12"/>
  <c r="J101" i="12"/>
  <c r="I101" i="12"/>
  <c r="H101" i="12"/>
  <c r="G101" i="12"/>
  <c r="F101" i="12"/>
  <c r="E101" i="12"/>
  <c r="D101" i="12"/>
  <c r="C101" i="12"/>
  <c r="B101" i="12"/>
  <c r="J100" i="12"/>
  <c r="I100" i="12"/>
  <c r="H100" i="12"/>
  <c r="G100" i="12"/>
  <c r="F100" i="12"/>
  <c r="E100" i="12"/>
  <c r="D100" i="12"/>
  <c r="C100" i="12"/>
  <c r="B100" i="12"/>
  <c r="J99" i="12"/>
  <c r="J97" i="12"/>
  <c r="H97" i="12"/>
  <c r="G97" i="12"/>
  <c r="D97" i="12"/>
  <c r="J95" i="12"/>
  <c r="I95" i="12"/>
  <c r="H95" i="12"/>
  <c r="G95" i="12"/>
  <c r="F95" i="12"/>
  <c r="E95" i="12"/>
  <c r="D95" i="12"/>
  <c r="C95" i="12"/>
  <c r="B95" i="12"/>
  <c r="J94" i="12"/>
  <c r="I94" i="12"/>
  <c r="H94" i="12"/>
  <c r="G94" i="12"/>
  <c r="F94" i="12"/>
  <c r="E94" i="12"/>
  <c r="D94" i="12"/>
  <c r="C94" i="12"/>
  <c r="B94" i="12"/>
  <c r="I93" i="12"/>
  <c r="D93" i="12"/>
  <c r="C93" i="12"/>
  <c r="J92" i="12"/>
  <c r="I92" i="12"/>
  <c r="H92" i="12"/>
  <c r="G92" i="12"/>
  <c r="F92" i="12"/>
  <c r="E92" i="12"/>
  <c r="D92" i="12"/>
  <c r="C92" i="12"/>
  <c r="B92" i="12"/>
  <c r="J91" i="12"/>
  <c r="I91" i="12"/>
  <c r="H91" i="12"/>
  <c r="G91" i="12"/>
  <c r="F91" i="12"/>
  <c r="E91" i="12"/>
  <c r="D91" i="12"/>
  <c r="C91" i="12"/>
  <c r="B91" i="12"/>
  <c r="G90" i="12"/>
  <c r="F90" i="12"/>
  <c r="D90" i="12"/>
  <c r="C90" i="12"/>
  <c r="J89" i="12"/>
  <c r="I89" i="12"/>
  <c r="H89" i="12"/>
  <c r="G89" i="12"/>
  <c r="F89" i="12"/>
  <c r="E89" i="12"/>
  <c r="D89" i="12"/>
  <c r="C89" i="12"/>
  <c r="B89" i="12"/>
  <c r="J88" i="12"/>
  <c r="I88" i="12"/>
  <c r="H88" i="12"/>
  <c r="G88" i="12"/>
  <c r="F88" i="12"/>
  <c r="E88" i="12"/>
  <c r="D88" i="12"/>
  <c r="C88" i="12"/>
  <c r="B88" i="12"/>
  <c r="C87" i="12"/>
  <c r="B87" i="12"/>
  <c r="I85" i="12"/>
  <c r="H85" i="12"/>
  <c r="E85" i="12"/>
  <c r="C85" i="12"/>
  <c r="C84" i="12"/>
  <c r="J83" i="12"/>
  <c r="I83" i="12"/>
  <c r="H83" i="12"/>
  <c r="G83" i="12"/>
  <c r="F83" i="12"/>
  <c r="E83" i="12"/>
  <c r="D83" i="12"/>
  <c r="C83" i="12"/>
  <c r="B83" i="12"/>
  <c r="J82" i="12"/>
  <c r="I82" i="12"/>
  <c r="H82" i="12"/>
  <c r="G82" i="12"/>
  <c r="F82" i="12"/>
  <c r="E82" i="12"/>
  <c r="D82" i="12"/>
  <c r="C82" i="12"/>
  <c r="B82" i="12"/>
  <c r="F81" i="12"/>
  <c r="E81" i="12"/>
  <c r="C81" i="12"/>
  <c r="B81" i="12"/>
  <c r="J80" i="12"/>
  <c r="I80" i="12"/>
  <c r="H80" i="12"/>
  <c r="G80" i="12"/>
  <c r="F80" i="12"/>
  <c r="E80" i="12"/>
  <c r="D80" i="12"/>
  <c r="C80" i="12"/>
  <c r="B80" i="12"/>
  <c r="J79" i="12"/>
  <c r="I79" i="12"/>
  <c r="H79" i="12"/>
  <c r="G79" i="12"/>
  <c r="F79" i="12"/>
  <c r="E79" i="12"/>
  <c r="D79" i="12"/>
  <c r="C79" i="12"/>
  <c r="B79" i="12"/>
  <c r="I78" i="12"/>
  <c r="H78" i="12"/>
  <c r="F78" i="12"/>
  <c r="E78" i="12"/>
  <c r="B78" i="12"/>
  <c r="J77" i="12"/>
  <c r="I77" i="12"/>
  <c r="H77" i="12"/>
  <c r="G77" i="12"/>
  <c r="F77" i="12"/>
  <c r="E77" i="12"/>
  <c r="D77" i="12"/>
  <c r="C77" i="12"/>
  <c r="B77" i="12"/>
  <c r="J76" i="12"/>
  <c r="I76" i="12"/>
  <c r="H76" i="12"/>
  <c r="G76" i="12"/>
  <c r="F76" i="12"/>
  <c r="E76" i="12"/>
  <c r="D76" i="12"/>
  <c r="C76" i="12"/>
  <c r="B76" i="12"/>
  <c r="E75" i="12"/>
  <c r="D75" i="12"/>
  <c r="B75" i="12"/>
  <c r="J73" i="12"/>
  <c r="I73" i="12"/>
  <c r="H73" i="12"/>
  <c r="F73" i="12"/>
  <c r="E73" i="12"/>
  <c r="D73" i="12"/>
  <c r="C73" i="12"/>
  <c r="B73" i="12"/>
  <c r="E72" i="12"/>
  <c r="J71" i="12"/>
  <c r="I71" i="12"/>
  <c r="H71" i="12"/>
  <c r="G71" i="12"/>
  <c r="F71" i="12"/>
  <c r="E71" i="12"/>
  <c r="D71" i="12"/>
  <c r="C71" i="12"/>
  <c r="B71" i="12"/>
  <c r="J70" i="12"/>
  <c r="I70" i="12"/>
  <c r="H70" i="12"/>
  <c r="G70" i="12"/>
  <c r="F70" i="12"/>
  <c r="E70" i="12"/>
  <c r="D70" i="12"/>
  <c r="C70" i="12"/>
  <c r="B70" i="12"/>
  <c r="I69" i="12"/>
  <c r="H69" i="12"/>
  <c r="F69" i="12"/>
  <c r="E69" i="12"/>
  <c r="B69" i="12"/>
  <c r="J68" i="12"/>
  <c r="I68" i="12"/>
  <c r="H68" i="12"/>
  <c r="G68" i="12"/>
  <c r="F68" i="12"/>
  <c r="E68" i="12"/>
  <c r="D68" i="12"/>
  <c r="C68" i="12"/>
  <c r="B68" i="12"/>
  <c r="J67" i="12"/>
  <c r="I67" i="12"/>
  <c r="H67" i="12"/>
  <c r="G67" i="12"/>
  <c r="F67" i="12"/>
  <c r="E67" i="12"/>
  <c r="D67" i="12"/>
  <c r="C67" i="12"/>
  <c r="B67" i="12"/>
  <c r="I66" i="12"/>
  <c r="H66" i="12"/>
  <c r="F66" i="12"/>
  <c r="E66" i="12"/>
  <c r="C66" i="12"/>
  <c r="J65" i="12"/>
  <c r="I65" i="12"/>
  <c r="H65" i="12"/>
  <c r="G65" i="12"/>
  <c r="F65" i="12"/>
  <c r="E65" i="12"/>
  <c r="D65" i="12"/>
  <c r="C65" i="12"/>
  <c r="B65" i="12"/>
  <c r="J64" i="12"/>
  <c r="I64" i="12"/>
  <c r="H64" i="12"/>
  <c r="G64" i="12"/>
  <c r="F64" i="12"/>
  <c r="E64" i="12"/>
  <c r="D64" i="12"/>
  <c r="C64" i="12"/>
  <c r="B64" i="12"/>
  <c r="K64" i="12" s="1"/>
  <c r="G63" i="12"/>
  <c r="F63" i="12"/>
  <c r="D63" i="12"/>
  <c r="J61" i="12"/>
  <c r="I61" i="12"/>
  <c r="H61" i="12"/>
  <c r="G61" i="12"/>
  <c r="F61" i="12"/>
  <c r="E61" i="12"/>
  <c r="D61" i="12"/>
  <c r="C61" i="12"/>
  <c r="B61" i="12"/>
  <c r="J59" i="12"/>
  <c r="I59" i="12"/>
  <c r="H59" i="12"/>
  <c r="G59" i="12"/>
  <c r="F59" i="12"/>
  <c r="E59" i="12"/>
  <c r="D59" i="12"/>
  <c r="C59" i="12"/>
  <c r="B59" i="12"/>
  <c r="J58" i="12"/>
  <c r="I58" i="12"/>
  <c r="H58" i="12"/>
  <c r="G58" i="12"/>
  <c r="F58" i="12"/>
  <c r="E58" i="12"/>
  <c r="D58" i="12"/>
  <c r="C58" i="12"/>
  <c r="B58" i="12"/>
  <c r="J57" i="12"/>
  <c r="H57" i="12"/>
  <c r="G57" i="12"/>
  <c r="F57" i="12"/>
  <c r="E57" i="12"/>
  <c r="D57" i="12"/>
  <c r="C57" i="12"/>
  <c r="B57" i="12"/>
  <c r="J56" i="12"/>
  <c r="I56" i="12"/>
  <c r="H56" i="12"/>
  <c r="G56" i="12"/>
  <c r="F56" i="12"/>
  <c r="E56" i="12"/>
  <c r="D56" i="12"/>
  <c r="C56" i="12"/>
  <c r="B56" i="12"/>
  <c r="J55" i="12"/>
  <c r="I55" i="12"/>
  <c r="H55" i="12"/>
  <c r="G55" i="12"/>
  <c r="F55" i="12"/>
  <c r="E55" i="12"/>
  <c r="D55" i="12"/>
  <c r="C55" i="12"/>
  <c r="B55" i="12"/>
  <c r="J54" i="12"/>
  <c r="I54" i="12"/>
  <c r="H54" i="12"/>
  <c r="G54" i="12"/>
  <c r="F54" i="12"/>
  <c r="E54" i="12"/>
  <c r="D54" i="12"/>
  <c r="C54" i="12"/>
  <c r="B54" i="12"/>
  <c r="J53" i="12"/>
  <c r="I53" i="12"/>
  <c r="H53" i="12"/>
  <c r="G53" i="12"/>
  <c r="F53" i="12"/>
  <c r="E53" i="12"/>
  <c r="D53" i="12"/>
  <c r="C53" i="12"/>
  <c r="B53" i="12"/>
  <c r="J52" i="12"/>
  <c r="I52" i="12"/>
  <c r="H52" i="12"/>
  <c r="G52" i="12"/>
  <c r="F52" i="12"/>
  <c r="E52" i="12"/>
  <c r="D52" i="12"/>
  <c r="C52" i="12"/>
  <c r="B52" i="12"/>
  <c r="I51" i="12"/>
  <c r="H51" i="12"/>
  <c r="F51" i="12"/>
  <c r="J49" i="12"/>
  <c r="I49" i="12"/>
  <c r="H49" i="12"/>
  <c r="G49" i="12"/>
  <c r="F49" i="12"/>
  <c r="E49" i="12"/>
  <c r="D49" i="12"/>
  <c r="C49" i="12"/>
  <c r="B49" i="12"/>
  <c r="J47" i="12"/>
  <c r="I47" i="12"/>
  <c r="H47" i="12"/>
  <c r="G47" i="12"/>
  <c r="F47" i="12"/>
  <c r="E47" i="12"/>
  <c r="D47" i="12"/>
  <c r="C47" i="12"/>
  <c r="B47" i="12"/>
  <c r="J46" i="12"/>
  <c r="I46" i="12"/>
  <c r="H46" i="12"/>
  <c r="G46" i="12"/>
  <c r="F46" i="12"/>
  <c r="E46" i="12"/>
  <c r="D46" i="12"/>
  <c r="C46" i="12"/>
  <c r="B46" i="12"/>
  <c r="J45" i="12"/>
  <c r="I45" i="12"/>
  <c r="H45" i="12"/>
  <c r="G45" i="12"/>
  <c r="F45" i="12"/>
  <c r="E45" i="12"/>
  <c r="D45" i="12"/>
  <c r="C45" i="12"/>
  <c r="B45" i="12"/>
  <c r="J44" i="12"/>
  <c r="I44" i="12"/>
  <c r="H44" i="12"/>
  <c r="G44" i="12"/>
  <c r="F44" i="12"/>
  <c r="E44" i="12"/>
  <c r="D44" i="12"/>
  <c r="C44" i="12"/>
  <c r="B44" i="12"/>
  <c r="J43" i="12"/>
  <c r="I43" i="12"/>
  <c r="H43" i="12"/>
  <c r="G43" i="12"/>
  <c r="F43" i="12"/>
  <c r="E43" i="12"/>
  <c r="D43" i="12"/>
  <c r="C43" i="12"/>
  <c r="B43" i="12"/>
  <c r="J42" i="12"/>
  <c r="I42" i="12"/>
  <c r="H42" i="12"/>
  <c r="G42" i="12"/>
  <c r="F42" i="12"/>
  <c r="E42" i="12"/>
  <c r="D42" i="12"/>
  <c r="C42" i="12"/>
  <c r="B42" i="12"/>
  <c r="J41" i="12"/>
  <c r="I41" i="12"/>
  <c r="H41" i="12"/>
  <c r="G41" i="12"/>
  <c r="F41" i="12"/>
  <c r="E41" i="12"/>
  <c r="D41" i="12"/>
  <c r="C41" i="12"/>
  <c r="B41" i="12"/>
  <c r="J40" i="12"/>
  <c r="I40" i="12"/>
  <c r="H40" i="12"/>
  <c r="G40" i="12"/>
  <c r="F40" i="12"/>
  <c r="E40" i="12"/>
  <c r="D40" i="12"/>
  <c r="C40" i="12"/>
  <c r="B40" i="12"/>
  <c r="J39" i="12"/>
  <c r="H39" i="12"/>
  <c r="J37" i="12"/>
  <c r="I37" i="12"/>
  <c r="H37" i="12"/>
  <c r="G37" i="12"/>
  <c r="F37" i="12"/>
  <c r="E37" i="12"/>
  <c r="D37" i="12"/>
  <c r="C37" i="12"/>
  <c r="B37" i="12"/>
  <c r="J35" i="12"/>
  <c r="I35" i="12"/>
  <c r="H35" i="12"/>
  <c r="G35" i="12"/>
  <c r="F35" i="12"/>
  <c r="E35" i="12"/>
  <c r="D35" i="12"/>
  <c r="C35" i="12"/>
  <c r="B35" i="12"/>
  <c r="J34" i="12"/>
  <c r="I34" i="12"/>
  <c r="H34" i="12"/>
  <c r="G34" i="12"/>
  <c r="F34" i="12"/>
  <c r="E34" i="12"/>
  <c r="D34" i="12"/>
  <c r="C34" i="12"/>
  <c r="B34" i="12"/>
  <c r="J33" i="12"/>
  <c r="I33" i="12"/>
  <c r="H33" i="12"/>
  <c r="G33" i="12"/>
  <c r="F33" i="12"/>
  <c r="E33" i="12"/>
  <c r="D33" i="12"/>
  <c r="C33" i="12"/>
  <c r="B33" i="12"/>
  <c r="J32" i="12"/>
  <c r="I32" i="12"/>
  <c r="H32" i="12"/>
  <c r="G32" i="12"/>
  <c r="F32" i="12"/>
  <c r="E32" i="12"/>
  <c r="D32" i="12"/>
  <c r="C32" i="12"/>
  <c r="B32" i="12"/>
  <c r="J31" i="12"/>
  <c r="I31" i="12"/>
  <c r="H31" i="12"/>
  <c r="G31" i="12"/>
  <c r="F31" i="12"/>
  <c r="E31" i="12"/>
  <c r="D31" i="12"/>
  <c r="C31" i="12"/>
  <c r="B31" i="12"/>
  <c r="J30" i="12"/>
  <c r="I30" i="12"/>
  <c r="H30" i="12"/>
  <c r="G30" i="12"/>
  <c r="F30" i="12"/>
  <c r="E30" i="12"/>
  <c r="D30" i="12"/>
  <c r="C30" i="12"/>
  <c r="B30" i="12"/>
  <c r="J29" i="12"/>
  <c r="I29" i="12"/>
  <c r="H29" i="12"/>
  <c r="G29" i="12"/>
  <c r="F29" i="12"/>
  <c r="E29" i="12"/>
  <c r="D29" i="12"/>
  <c r="C29" i="12"/>
  <c r="B29" i="12"/>
  <c r="J28" i="12"/>
  <c r="I28" i="12"/>
  <c r="H28" i="12"/>
  <c r="G28" i="12"/>
  <c r="F28" i="12"/>
  <c r="E28" i="12"/>
  <c r="D28" i="12"/>
  <c r="C28" i="12"/>
  <c r="B28" i="12"/>
  <c r="J27" i="12"/>
  <c r="J25" i="12"/>
  <c r="I25" i="12"/>
  <c r="H25" i="12"/>
  <c r="G25" i="12"/>
  <c r="F25" i="12"/>
  <c r="E25" i="12"/>
  <c r="D25" i="12"/>
  <c r="C25" i="12"/>
  <c r="B25" i="12"/>
  <c r="J23" i="12"/>
  <c r="I23" i="12"/>
  <c r="H23" i="12"/>
  <c r="G23" i="12"/>
  <c r="F23" i="12"/>
  <c r="E23" i="12"/>
  <c r="D23" i="12"/>
  <c r="C23" i="12"/>
  <c r="B23" i="12"/>
  <c r="J22" i="12"/>
  <c r="I22" i="12"/>
  <c r="H22" i="12"/>
  <c r="G22" i="12"/>
  <c r="F22" i="12"/>
  <c r="E22" i="12"/>
  <c r="D22" i="12"/>
  <c r="C22" i="12"/>
  <c r="B22" i="12"/>
  <c r="J20" i="12"/>
  <c r="I20" i="12"/>
  <c r="H20" i="12"/>
  <c r="G20" i="12"/>
  <c r="F20" i="12"/>
  <c r="E20" i="12"/>
  <c r="D20" i="12"/>
  <c r="C20" i="12"/>
  <c r="B20" i="12"/>
  <c r="J19" i="12"/>
  <c r="I19" i="12"/>
  <c r="H19" i="12"/>
  <c r="G19" i="12"/>
  <c r="F19" i="12"/>
  <c r="E19" i="12"/>
  <c r="D19" i="12"/>
  <c r="C19" i="12"/>
  <c r="B19" i="12"/>
  <c r="J18" i="12"/>
  <c r="I18" i="12"/>
  <c r="H18" i="12"/>
  <c r="G18" i="12"/>
  <c r="F18" i="12"/>
  <c r="E18" i="12"/>
  <c r="D18" i="12"/>
  <c r="C18" i="12"/>
  <c r="B18" i="12"/>
  <c r="J17" i="12"/>
  <c r="I17" i="12"/>
  <c r="H17" i="12"/>
  <c r="G17" i="12"/>
  <c r="F17" i="12"/>
  <c r="E17" i="12"/>
  <c r="D17" i="12"/>
  <c r="C17" i="12"/>
  <c r="B17" i="12"/>
  <c r="J16" i="12"/>
  <c r="I16" i="12"/>
  <c r="H16" i="12"/>
  <c r="G16" i="12"/>
  <c r="F16" i="12"/>
  <c r="E16" i="12"/>
  <c r="D16" i="12"/>
  <c r="C16" i="12"/>
  <c r="B16" i="12"/>
  <c r="C15" i="12"/>
  <c r="B15" i="12"/>
  <c r="I14" i="12"/>
  <c r="J13" i="12"/>
  <c r="I13" i="12"/>
  <c r="H13" i="12"/>
  <c r="G13" i="12"/>
  <c r="F13" i="12"/>
  <c r="E13" i="12"/>
  <c r="D13" i="12"/>
  <c r="C13" i="12"/>
  <c r="B13" i="12"/>
  <c r="F12" i="12"/>
  <c r="J11" i="12"/>
  <c r="I11" i="12"/>
  <c r="H11" i="12"/>
  <c r="G11" i="12"/>
  <c r="F11" i="12"/>
  <c r="E11" i="12"/>
  <c r="D11" i="12"/>
  <c r="C11" i="12"/>
  <c r="B11" i="12"/>
  <c r="J10" i="12"/>
  <c r="I10" i="12"/>
  <c r="H10" i="12"/>
  <c r="G10" i="12"/>
  <c r="F10" i="12"/>
  <c r="E10" i="12"/>
  <c r="D10" i="12"/>
  <c r="C10" i="12"/>
  <c r="B10" i="12"/>
  <c r="J9" i="12"/>
  <c r="I9" i="12"/>
  <c r="H9" i="12"/>
  <c r="G9" i="12"/>
  <c r="F9" i="12"/>
  <c r="E9" i="12"/>
  <c r="D9" i="12"/>
  <c r="C9" i="12"/>
  <c r="B9" i="12"/>
  <c r="J8" i="12"/>
  <c r="I8" i="12"/>
  <c r="H8" i="12"/>
  <c r="G8" i="12"/>
  <c r="F8" i="12"/>
  <c r="E8" i="12"/>
  <c r="D8" i="12"/>
  <c r="C8" i="12"/>
  <c r="B8" i="12"/>
  <c r="J7" i="12"/>
  <c r="I7" i="12"/>
  <c r="H7" i="12"/>
  <c r="G7" i="12"/>
  <c r="F7" i="12"/>
  <c r="E7" i="12"/>
  <c r="D7" i="12"/>
  <c r="C7" i="12"/>
  <c r="J6" i="12"/>
  <c r="I6" i="12"/>
  <c r="H6" i="12"/>
  <c r="G6" i="12"/>
  <c r="F6" i="12"/>
  <c r="E6" i="12"/>
  <c r="D6" i="12"/>
  <c r="C6" i="12"/>
  <c r="B6" i="12"/>
  <c r="J5" i="12"/>
  <c r="H5" i="12"/>
  <c r="G5" i="12"/>
  <c r="F5" i="12"/>
  <c r="E5" i="12"/>
  <c r="J4" i="12"/>
  <c r="I4" i="12"/>
  <c r="H4" i="12"/>
  <c r="G4" i="12"/>
  <c r="F4" i="12"/>
  <c r="E4" i="12"/>
  <c r="D4" i="12"/>
  <c r="C4" i="12"/>
  <c r="B4" i="12"/>
  <c r="J3" i="12"/>
  <c r="I3" i="12"/>
  <c r="H3" i="12"/>
  <c r="G3" i="12"/>
  <c r="F3" i="12"/>
  <c r="E3" i="12"/>
  <c r="D3" i="12"/>
  <c r="C3" i="12"/>
  <c r="B3" i="12"/>
  <c r="M130" i="12"/>
  <c r="I130" i="12" s="1"/>
  <c r="I130" i="1" s="1"/>
  <c r="L130" i="12"/>
  <c r="L129" i="12"/>
  <c r="M129" i="12" s="1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L21" i="12"/>
  <c r="N21" i="12" s="1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4" i="12"/>
  <c r="L4" i="12"/>
  <c r="M3" i="12"/>
  <c r="L3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18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X170" i="1" l="1"/>
  <c r="Z137" i="1"/>
  <c r="AD159" i="1"/>
  <c r="AD161" i="1"/>
  <c r="AB166" i="1"/>
  <c r="AF153" i="1"/>
  <c r="AF171" i="1"/>
  <c r="AB142" i="1"/>
  <c r="X140" i="1"/>
  <c r="Z165" i="1"/>
  <c r="X161" i="1"/>
  <c r="AB163" i="1"/>
  <c r="AD133" i="1"/>
  <c r="Z143" i="1"/>
  <c r="AD146" i="1"/>
  <c r="AD153" i="1"/>
  <c r="AF156" i="1"/>
  <c r="AF159" i="1"/>
  <c r="Z161" i="1"/>
  <c r="Z163" i="1"/>
  <c r="AF168" i="1"/>
  <c r="Z135" i="1"/>
  <c r="Z145" i="1"/>
  <c r="X158" i="1"/>
  <c r="AD165" i="1"/>
  <c r="AD170" i="1"/>
  <c r="AD143" i="1"/>
  <c r="AD132" i="1"/>
  <c r="AD135" i="1"/>
  <c r="X137" i="1"/>
  <c r="Z142" i="1"/>
  <c r="AB145" i="1"/>
  <c r="AD150" i="1"/>
  <c r="X155" i="1"/>
  <c r="Z158" i="1"/>
  <c r="AF165" i="1"/>
  <c r="X176" i="1"/>
  <c r="AF132" i="1"/>
  <c r="AF135" i="1"/>
  <c r="AD145" i="1"/>
  <c r="Z155" i="1"/>
  <c r="AD158" i="1"/>
  <c r="X167" i="1"/>
  <c r="Z178" i="1"/>
  <c r="AD137" i="1"/>
  <c r="Z139" i="1"/>
  <c r="AD142" i="1"/>
  <c r="X152" i="1"/>
  <c r="AD155" i="1"/>
  <c r="AD167" i="1"/>
  <c r="AB178" i="1"/>
  <c r="X134" i="1"/>
  <c r="AB139" i="1"/>
  <c r="Z147" i="1"/>
  <c r="Z157" i="1"/>
  <c r="Z169" i="1"/>
  <c r="X131" i="1"/>
  <c r="Z134" i="1"/>
  <c r="AD139" i="1"/>
  <c r="Z141" i="1"/>
  <c r="AD144" i="1"/>
  <c r="AD147" i="1"/>
  <c r="X149" i="1"/>
  <c r="Z154" i="1"/>
  <c r="AB157" i="1"/>
  <c r="X164" i="1"/>
  <c r="AB169" i="1"/>
  <c r="Z131" i="1"/>
  <c r="AD134" i="1"/>
  <c r="AD141" i="1"/>
  <c r="AF144" i="1"/>
  <c r="AF147" i="1"/>
  <c r="Z149" i="1"/>
  <c r="AB154" i="1"/>
  <c r="AD157" i="1"/>
  <c r="Z171" i="1"/>
  <c r="Z175" i="1"/>
  <c r="AD131" i="1"/>
  <c r="AF141" i="1"/>
  <c r="AD149" i="1"/>
  <c r="Z151" i="1"/>
  <c r="AD154" i="1"/>
  <c r="Z166" i="1"/>
  <c r="AD171" i="1"/>
  <c r="X173" i="1"/>
  <c r="AB175" i="1"/>
  <c r="AD177" i="1"/>
  <c r="Z133" i="1"/>
  <c r="X146" i="1"/>
  <c r="AB151" i="1"/>
  <c r="Z159" i="1"/>
  <c r="AF177" i="1"/>
  <c r="AB133" i="1"/>
  <c r="AD138" i="1"/>
  <c r="X143" i="1"/>
  <c r="Z146" i="1"/>
  <c r="AD151" i="1"/>
  <c r="Z153" i="1"/>
  <c r="AD156" i="1"/>
  <c r="AD168" i="1"/>
  <c r="X179" i="1"/>
  <c r="Z148" i="1"/>
  <c r="Z160" i="1"/>
  <c r="AD162" i="1"/>
  <c r="Z172" i="1"/>
  <c r="AD174" i="1"/>
  <c r="W131" i="1"/>
  <c r="AE132" i="1"/>
  <c r="AA133" i="1"/>
  <c r="W134" i="1"/>
  <c r="AE135" i="1"/>
  <c r="AA136" i="1"/>
  <c r="W137" i="1"/>
  <c r="AE138" i="1"/>
  <c r="AA139" i="1"/>
  <c r="W140" i="1"/>
  <c r="AE141" i="1"/>
  <c r="AA142" i="1"/>
  <c r="W143" i="1"/>
  <c r="AE144" i="1"/>
  <c r="AA145" i="1"/>
  <c r="W146" i="1"/>
  <c r="AE147" i="1"/>
  <c r="AA148" i="1"/>
  <c r="W149" i="1"/>
  <c r="AE150" i="1"/>
  <c r="AA151" i="1"/>
  <c r="W152" i="1"/>
  <c r="AE153" i="1"/>
  <c r="AA154" i="1"/>
  <c r="W155" i="1"/>
  <c r="AE156" i="1"/>
  <c r="AA157" i="1"/>
  <c r="W158" i="1"/>
  <c r="AE159" i="1"/>
  <c r="AA160" i="1"/>
  <c r="W161" i="1"/>
  <c r="AE162" i="1"/>
  <c r="AA163" i="1"/>
  <c r="W164" i="1"/>
  <c r="AE165" i="1"/>
  <c r="AA166" i="1"/>
  <c r="W167" i="1"/>
  <c r="AE168" i="1"/>
  <c r="AA169" i="1"/>
  <c r="W170" i="1"/>
  <c r="AE171" i="1"/>
  <c r="AA172" i="1"/>
  <c r="W173" i="1"/>
  <c r="AE174" i="1"/>
  <c r="AA175" i="1"/>
  <c r="W176" i="1"/>
  <c r="AE177" i="1"/>
  <c r="AA178" i="1"/>
  <c r="W179" i="1"/>
  <c r="AB136" i="1"/>
  <c r="AF138" i="1"/>
  <c r="AB160" i="1"/>
  <c r="AF174" i="1"/>
  <c r="AB148" i="1"/>
  <c r="AF150" i="1"/>
  <c r="Y131" i="1"/>
  <c r="AG132" i="1"/>
  <c r="AC133" i="1"/>
  <c r="Y134" i="1"/>
  <c r="AG135" i="1"/>
  <c r="AC136" i="1"/>
  <c r="Y137" i="1"/>
  <c r="AG138" i="1"/>
  <c r="AC139" i="1"/>
  <c r="Y140" i="1"/>
  <c r="AG141" i="1"/>
  <c r="AC142" i="1"/>
  <c r="Y143" i="1"/>
  <c r="AG144" i="1"/>
  <c r="AC145" i="1"/>
  <c r="Y146" i="1"/>
  <c r="AG147" i="1"/>
  <c r="AC148" i="1"/>
  <c r="Y149" i="1"/>
  <c r="AG150" i="1"/>
  <c r="AC151" i="1"/>
  <c r="Y152" i="1"/>
  <c r="AG153" i="1"/>
  <c r="AC154" i="1"/>
  <c r="Y155" i="1"/>
  <c r="AG156" i="1"/>
  <c r="AC157" i="1"/>
  <c r="Y158" i="1"/>
  <c r="AG159" i="1"/>
  <c r="AC160" i="1"/>
  <c r="Y161" i="1"/>
  <c r="AG162" i="1"/>
  <c r="AC163" i="1"/>
  <c r="Y164" i="1"/>
  <c r="AG165" i="1"/>
  <c r="AC166" i="1"/>
  <c r="Y167" i="1"/>
  <c r="AG168" i="1"/>
  <c r="AC169" i="1"/>
  <c r="Y170" i="1"/>
  <c r="AG171" i="1"/>
  <c r="AC172" i="1"/>
  <c r="Y173" i="1"/>
  <c r="AG174" i="1"/>
  <c r="AC175" i="1"/>
  <c r="Y176" i="1"/>
  <c r="AG177" i="1"/>
  <c r="AC178" i="1"/>
  <c r="Y179" i="1"/>
  <c r="AB172" i="1"/>
  <c r="Z140" i="1"/>
  <c r="AD148" i="1"/>
  <c r="Z152" i="1"/>
  <c r="AD160" i="1"/>
  <c r="AD163" i="1"/>
  <c r="Z164" i="1"/>
  <c r="AD166" i="1"/>
  <c r="Z167" i="1"/>
  <c r="AD169" i="1"/>
  <c r="Z170" i="1"/>
  <c r="AD172" i="1"/>
  <c r="Z173" i="1"/>
  <c r="AD175" i="1"/>
  <c r="Z176" i="1"/>
  <c r="AD178" i="1"/>
  <c r="Z179" i="1"/>
  <c r="AD136" i="1"/>
  <c r="AA131" i="1"/>
  <c r="W132" i="1"/>
  <c r="AE133" i="1"/>
  <c r="AA134" i="1"/>
  <c r="W135" i="1"/>
  <c r="AE136" i="1"/>
  <c r="AA137" i="1"/>
  <c r="W138" i="1"/>
  <c r="AE139" i="1"/>
  <c r="AA140" i="1"/>
  <c r="W141" i="1"/>
  <c r="AE142" i="1"/>
  <c r="AA143" i="1"/>
  <c r="W144" i="1"/>
  <c r="AE145" i="1"/>
  <c r="AA146" i="1"/>
  <c r="W147" i="1"/>
  <c r="AE148" i="1"/>
  <c r="AA149" i="1"/>
  <c r="W150" i="1"/>
  <c r="AE151" i="1"/>
  <c r="AA152" i="1"/>
  <c r="W153" i="1"/>
  <c r="AE154" i="1"/>
  <c r="AA155" i="1"/>
  <c r="W156" i="1"/>
  <c r="AE157" i="1"/>
  <c r="AA158" i="1"/>
  <c r="W159" i="1"/>
  <c r="AE160" i="1"/>
  <c r="AA161" i="1"/>
  <c r="W162" i="1"/>
  <c r="AE163" i="1"/>
  <c r="AA164" i="1"/>
  <c r="W165" i="1"/>
  <c r="AE166" i="1"/>
  <c r="AA167" i="1"/>
  <c r="W168" i="1"/>
  <c r="AE169" i="1"/>
  <c r="AA170" i="1"/>
  <c r="W171" i="1"/>
  <c r="AE172" i="1"/>
  <c r="AA173" i="1"/>
  <c r="W174" i="1"/>
  <c r="AE175" i="1"/>
  <c r="AA176" i="1"/>
  <c r="W177" i="1"/>
  <c r="AE178" i="1"/>
  <c r="AA179" i="1"/>
  <c r="Z136" i="1"/>
  <c r="AF162" i="1"/>
  <c r="AB131" i="1"/>
  <c r="X132" i="1"/>
  <c r="AF133" i="1"/>
  <c r="AB134" i="1"/>
  <c r="X135" i="1"/>
  <c r="AF136" i="1"/>
  <c r="AB137" i="1"/>
  <c r="X138" i="1"/>
  <c r="AF139" i="1"/>
  <c r="AB140" i="1"/>
  <c r="X141" i="1"/>
  <c r="AF142" i="1"/>
  <c r="AB143" i="1"/>
  <c r="X144" i="1"/>
  <c r="AF145" i="1"/>
  <c r="AB146" i="1"/>
  <c r="X147" i="1"/>
  <c r="AF148" i="1"/>
  <c r="AB149" i="1"/>
  <c r="X150" i="1"/>
  <c r="AF151" i="1"/>
  <c r="AB152" i="1"/>
  <c r="X153" i="1"/>
  <c r="AF154" i="1"/>
  <c r="AB155" i="1"/>
  <c r="X156" i="1"/>
  <c r="AF157" i="1"/>
  <c r="AB158" i="1"/>
  <c r="X159" i="1"/>
  <c r="AF160" i="1"/>
  <c r="AB161" i="1"/>
  <c r="X162" i="1"/>
  <c r="AF163" i="1"/>
  <c r="AB164" i="1"/>
  <c r="X165" i="1"/>
  <c r="AF166" i="1"/>
  <c r="AB167" i="1"/>
  <c r="X168" i="1"/>
  <c r="AF169" i="1"/>
  <c r="AB170" i="1"/>
  <c r="X171" i="1"/>
  <c r="AF172" i="1"/>
  <c r="AB173" i="1"/>
  <c r="X174" i="1"/>
  <c r="AF175" i="1"/>
  <c r="AB176" i="1"/>
  <c r="X177" i="1"/>
  <c r="AF178" i="1"/>
  <c r="AB179" i="1"/>
  <c r="AC131" i="1"/>
  <c r="Y132" i="1"/>
  <c r="AG133" i="1"/>
  <c r="AC134" i="1"/>
  <c r="Y135" i="1"/>
  <c r="AG136" i="1"/>
  <c r="AC137" i="1"/>
  <c r="Y138" i="1"/>
  <c r="AG139" i="1"/>
  <c r="AC140" i="1"/>
  <c r="Y141" i="1"/>
  <c r="AG142" i="1"/>
  <c r="AC143" i="1"/>
  <c r="Y144" i="1"/>
  <c r="AG145" i="1"/>
  <c r="AC146" i="1"/>
  <c r="Y147" i="1"/>
  <c r="AG148" i="1"/>
  <c r="AC149" i="1"/>
  <c r="Y150" i="1"/>
  <c r="AG151" i="1"/>
  <c r="AC152" i="1"/>
  <c r="Y153" i="1"/>
  <c r="AG154" i="1"/>
  <c r="AC155" i="1"/>
  <c r="Y156" i="1"/>
  <c r="AG157" i="1"/>
  <c r="AC158" i="1"/>
  <c r="Y159" i="1"/>
  <c r="AG160" i="1"/>
  <c r="AC161" i="1"/>
  <c r="Y162" i="1"/>
  <c r="AG163" i="1"/>
  <c r="AC164" i="1"/>
  <c r="Y165" i="1"/>
  <c r="AG166" i="1"/>
  <c r="AC167" i="1"/>
  <c r="Y168" i="1"/>
  <c r="AG169" i="1"/>
  <c r="AC170" i="1"/>
  <c r="Y171" i="1"/>
  <c r="AG172" i="1"/>
  <c r="AC173" i="1"/>
  <c r="Y174" i="1"/>
  <c r="AG175" i="1"/>
  <c r="AC176" i="1"/>
  <c r="Y177" i="1"/>
  <c r="AG178" i="1"/>
  <c r="AC179" i="1"/>
  <c r="Z132" i="1"/>
  <c r="AD152" i="1"/>
  <c r="Z156" i="1"/>
  <c r="Z162" i="1"/>
  <c r="AD164" i="1"/>
  <c r="Z168" i="1"/>
  <c r="AD173" i="1"/>
  <c r="Z174" i="1"/>
  <c r="AD176" i="1"/>
  <c r="Z177" i="1"/>
  <c r="AD179" i="1"/>
  <c r="Z144" i="1"/>
  <c r="AE131" i="1"/>
  <c r="AA132" i="1"/>
  <c r="W133" i="1"/>
  <c r="AE134" i="1"/>
  <c r="AA135" i="1"/>
  <c r="W136" i="1"/>
  <c r="AE137" i="1"/>
  <c r="AA138" i="1"/>
  <c r="W139" i="1"/>
  <c r="AE140" i="1"/>
  <c r="AA141" i="1"/>
  <c r="W142" i="1"/>
  <c r="AE143" i="1"/>
  <c r="AA144" i="1"/>
  <c r="W145" i="1"/>
  <c r="AE146" i="1"/>
  <c r="AA147" i="1"/>
  <c r="W148" i="1"/>
  <c r="AE149" i="1"/>
  <c r="AA150" i="1"/>
  <c r="W151" i="1"/>
  <c r="AE152" i="1"/>
  <c r="AA153" i="1"/>
  <c r="W154" i="1"/>
  <c r="AE155" i="1"/>
  <c r="AA156" i="1"/>
  <c r="W157" i="1"/>
  <c r="AE158" i="1"/>
  <c r="AA159" i="1"/>
  <c r="W160" i="1"/>
  <c r="AE161" i="1"/>
  <c r="AA162" i="1"/>
  <c r="W163" i="1"/>
  <c r="AE164" i="1"/>
  <c r="AA165" i="1"/>
  <c r="W166" i="1"/>
  <c r="AE167" i="1"/>
  <c r="AA168" i="1"/>
  <c r="W169" i="1"/>
  <c r="AE170" i="1"/>
  <c r="AA171" i="1"/>
  <c r="W172" i="1"/>
  <c r="AE173" i="1"/>
  <c r="AA174" i="1"/>
  <c r="W175" i="1"/>
  <c r="AE176" i="1"/>
  <c r="AA177" i="1"/>
  <c r="W178" i="1"/>
  <c r="AE179" i="1"/>
  <c r="Z138" i="1"/>
  <c r="AD140" i="1"/>
  <c r="Z150" i="1"/>
  <c r="AF131" i="1"/>
  <c r="AB132" i="1"/>
  <c r="X133" i="1"/>
  <c r="AF134" i="1"/>
  <c r="AB135" i="1"/>
  <c r="X136" i="1"/>
  <c r="AF137" i="1"/>
  <c r="AB138" i="1"/>
  <c r="X139" i="1"/>
  <c r="AF140" i="1"/>
  <c r="AB141" i="1"/>
  <c r="X142" i="1"/>
  <c r="AF143" i="1"/>
  <c r="AB144" i="1"/>
  <c r="X145" i="1"/>
  <c r="AF146" i="1"/>
  <c r="AB147" i="1"/>
  <c r="X148" i="1"/>
  <c r="AF149" i="1"/>
  <c r="AB150" i="1"/>
  <c r="X151" i="1"/>
  <c r="AF152" i="1"/>
  <c r="AB153" i="1"/>
  <c r="X154" i="1"/>
  <c r="AF155" i="1"/>
  <c r="AB156" i="1"/>
  <c r="X157" i="1"/>
  <c r="AF158" i="1"/>
  <c r="AB159" i="1"/>
  <c r="X160" i="1"/>
  <c r="AF161" i="1"/>
  <c r="AB162" i="1"/>
  <c r="X163" i="1"/>
  <c r="AF164" i="1"/>
  <c r="AB165" i="1"/>
  <c r="X166" i="1"/>
  <c r="AF167" i="1"/>
  <c r="AB168" i="1"/>
  <c r="X169" i="1"/>
  <c r="AF170" i="1"/>
  <c r="AB171" i="1"/>
  <c r="X172" i="1"/>
  <c r="AF173" i="1"/>
  <c r="AB174" i="1"/>
  <c r="X175" i="1"/>
  <c r="AF176" i="1"/>
  <c r="AB177" i="1"/>
  <c r="X178" i="1"/>
  <c r="AF179" i="1"/>
  <c r="M21" i="12"/>
  <c r="B150" i="1"/>
  <c r="N150" i="1" s="1"/>
  <c r="J151" i="12"/>
  <c r="J151" i="1" s="1"/>
  <c r="I151" i="12"/>
  <c r="I151" i="1" s="1"/>
  <c r="D151" i="12"/>
  <c r="D151" i="1" s="1"/>
  <c r="C151" i="12"/>
  <c r="C151" i="1" s="1"/>
  <c r="H151" i="12"/>
  <c r="H151" i="1" s="1"/>
  <c r="G151" i="12"/>
  <c r="G151" i="1" s="1"/>
  <c r="B163" i="12"/>
  <c r="G163" i="12"/>
  <c r="G163" i="1" s="1"/>
  <c r="H163" i="12"/>
  <c r="H163" i="1" s="1"/>
  <c r="M150" i="1"/>
  <c r="H156" i="12"/>
  <c r="H156" i="1" s="1"/>
  <c r="G156" i="12"/>
  <c r="G156" i="1" s="1"/>
  <c r="F156" i="12"/>
  <c r="F156" i="1" s="1"/>
  <c r="E156" i="12"/>
  <c r="E156" i="1" s="1"/>
  <c r="B130" i="12"/>
  <c r="B130" i="1" s="1"/>
  <c r="N140" i="12"/>
  <c r="M140" i="12"/>
  <c r="B142" i="12"/>
  <c r="N143" i="12"/>
  <c r="M143" i="12"/>
  <c r="N151" i="12"/>
  <c r="F151" i="12" s="1"/>
  <c r="F151" i="1" s="1"/>
  <c r="J156" i="12"/>
  <c r="J156" i="1" s="1"/>
  <c r="N164" i="12"/>
  <c r="M164" i="12"/>
  <c r="B166" i="12"/>
  <c r="N167" i="12"/>
  <c r="M167" i="12"/>
  <c r="J174" i="12"/>
  <c r="J174" i="1" s="1"/>
  <c r="H174" i="12"/>
  <c r="H174" i="1" s="1"/>
  <c r="G174" i="12"/>
  <c r="G174" i="1" s="1"/>
  <c r="F174" i="12"/>
  <c r="F174" i="1" s="1"/>
  <c r="E174" i="12"/>
  <c r="E174" i="1" s="1"/>
  <c r="D174" i="12"/>
  <c r="D174" i="1" s="1"/>
  <c r="F130" i="12"/>
  <c r="F130" i="1" s="1"/>
  <c r="B144" i="1"/>
  <c r="M145" i="12"/>
  <c r="D148" i="12"/>
  <c r="D148" i="1" s="1"/>
  <c r="C148" i="12"/>
  <c r="C148" i="1" s="1"/>
  <c r="J148" i="12"/>
  <c r="J148" i="1" s="1"/>
  <c r="I148" i="12"/>
  <c r="I148" i="1" s="1"/>
  <c r="E148" i="12"/>
  <c r="E148" i="1" s="1"/>
  <c r="K165" i="12"/>
  <c r="M169" i="12"/>
  <c r="F177" i="12"/>
  <c r="F177" i="1" s="1"/>
  <c r="E177" i="12"/>
  <c r="E177" i="1" s="1"/>
  <c r="D177" i="12"/>
  <c r="D177" i="1" s="1"/>
  <c r="B177" i="12"/>
  <c r="J177" i="12"/>
  <c r="J177" i="1" s="1"/>
  <c r="I177" i="12"/>
  <c r="I177" i="1" s="1"/>
  <c r="G177" i="12"/>
  <c r="G177" i="1" s="1"/>
  <c r="H130" i="12"/>
  <c r="H130" i="1" s="1"/>
  <c r="N131" i="12"/>
  <c r="M131" i="12"/>
  <c r="N134" i="12"/>
  <c r="M134" i="12"/>
  <c r="B136" i="12"/>
  <c r="N137" i="12"/>
  <c r="M137" i="12"/>
  <c r="J150" i="12"/>
  <c r="J150" i="1" s="1"/>
  <c r="N158" i="12"/>
  <c r="M158" i="12"/>
  <c r="B160" i="12"/>
  <c r="N161" i="12"/>
  <c r="M161" i="12"/>
  <c r="C168" i="12"/>
  <c r="C168" i="1" s="1"/>
  <c r="F136" i="12"/>
  <c r="F136" i="1" s="1"/>
  <c r="D144" i="12"/>
  <c r="D144" i="1" s="1"/>
  <c r="H150" i="12"/>
  <c r="H150" i="1" s="1"/>
  <c r="G150" i="12"/>
  <c r="G150" i="1" s="1"/>
  <c r="F150" i="12"/>
  <c r="F150" i="1" s="1"/>
  <c r="E150" i="12"/>
  <c r="E150" i="1" s="1"/>
  <c r="K150" i="1" s="1"/>
  <c r="B157" i="12"/>
  <c r="F160" i="12"/>
  <c r="F160" i="1" s="1"/>
  <c r="D168" i="12"/>
  <c r="D168" i="1" s="1"/>
  <c r="J139" i="12"/>
  <c r="J139" i="1" s="1"/>
  <c r="I139" i="12"/>
  <c r="I139" i="1" s="1"/>
  <c r="K139" i="1" s="1"/>
  <c r="F139" i="12"/>
  <c r="F139" i="1" s="1"/>
  <c r="E139" i="12"/>
  <c r="E139" i="1" s="1"/>
  <c r="D139" i="12"/>
  <c r="D139" i="1" s="1"/>
  <c r="C139" i="12"/>
  <c r="C139" i="1" s="1"/>
  <c r="D142" i="12"/>
  <c r="D142" i="1" s="1"/>
  <c r="C142" i="12"/>
  <c r="C142" i="1" s="1"/>
  <c r="J142" i="12"/>
  <c r="J142" i="1" s="1"/>
  <c r="I142" i="12"/>
  <c r="I142" i="1" s="1"/>
  <c r="E142" i="12"/>
  <c r="E142" i="1" s="1"/>
  <c r="K159" i="12"/>
  <c r="J163" i="12"/>
  <c r="J163" i="1" s="1"/>
  <c r="I163" i="12"/>
  <c r="I163" i="1" s="1"/>
  <c r="F163" i="12"/>
  <c r="F163" i="1" s="1"/>
  <c r="E163" i="12"/>
  <c r="E163" i="1" s="1"/>
  <c r="D163" i="12"/>
  <c r="D163" i="1" s="1"/>
  <c r="C163" i="12"/>
  <c r="C163" i="1" s="1"/>
  <c r="D166" i="12"/>
  <c r="D166" i="1" s="1"/>
  <c r="C166" i="12"/>
  <c r="C166" i="1" s="1"/>
  <c r="J166" i="12"/>
  <c r="J166" i="1" s="1"/>
  <c r="I166" i="12"/>
  <c r="I166" i="1" s="1"/>
  <c r="E166" i="12"/>
  <c r="E166" i="1" s="1"/>
  <c r="J175" i="12"/>
  <c r="J175" i="1" s="1"/>
  <c r="I175" i="12"/>
  <c r="I175" i="1" s="1"/>
  <c r="H175" i="12"/>
  <c r="H175" i="1" s="1"/>
  <c r="F175" i="12"/>
  <c r="F175" i="1" s="1"/>
  <c r="E175" i="12"/>
  <c r="E175" i="1" s="1"/>
  <c r="D175" i="12"/>
  <c r="D175" i="1" s="1"/>
  <c r="C175" i="12"/>
  <c r="C175" i="1" s="1"/>
  <c r="B175" i="12"/>
  <c r="C132" i="12"/>
  <c r="C132" i="1" s="1"/>
  <c r="C138" i="12"/>
  <c r="C138" i="1" s="1"/>
  <c r="N152" i="12"/>
  <c r="M152" i="12"/>
  <c r="B154" i="12"/>
  <c r="N155" i="12"/>
  <c r="M155" i="12"/>
  <c r="C162" i="12"/>
  <c r="C162" i="1" s="1"/>
  <c r="M162" i="1" s="1"/>
  <c r="N153" i="1"/>
  <c r="N171" i="1"/>
  <c r="J133" i="12"/>
  <c r="J133" i="1" s="1"/>
  <c r="N133" i="1" s="1"/>
  <c r="I133" i="12"/>
  <c r="I133" i="1" s="1"/>
  <c r="E133" i="12"/>
  <c r="E133" i="1" s="1"/>
  <c r="D133" i="12"/>
  <c r="D133" i="1" s="1"/>
  <c r="C133" i="12"/>
  <c r="C133" i="1" s="1"/>
  <c r="H144" i="12"/>
  <c r="H144" i="1" s="1"/>
  <c r="G144" i="12"/>
  <c r="G144" i="1" s="1"/>
  <c r="F144" i="12"/>
  <c r="F144" i="1" s="1"/>
  <c r="E144" i="12"/>
  <c r="E144" i="1" s="1"/>
  <c r="H168" i="12"/>
  <c r="H168" i="1" s="1"/>
  <c r="G168" i="12"/>
  <c r="G168" i="1" s="1"/>
  <c r="F168" i="12"/>
  <c r="F168" i="1" s="1"/>
  <c r="E168" i="12"/>
  <c r="E168" i="1" s="1"/>
  <c r="L168" i="1" s="1"/>
  <c r="D130" i="12"/>
  <c r="D130" i="1" s="1"/>
  <c r="D136" i="12"/>
  <c r="D136" i="1" s="1"/>
  <c r="C136" i="12"/>
  <c r="C136" i="1" s="1"/>
  <c r="J136" i="12"/>
  <c r="J136" i="1" s="1"/>
  <c r="I136" i="12"/>
  <c r="I136" i="1" s="1"/>
  <c r="E136" i="12"/>
  <c r="E136" i="1" s="1"/>
  <c r="K153" i="12"/>
  <c r="B156" i="12"/>
  <c r="J157" i="12"/>
  <c r="J157" i="1" s="1"/>
  <c r="I157" i="12"/>
  <c r="I157" i="1" s="1"/>
  <c r="F157" i="12"/>
  <c r="F157" i="1" s="1"/>
  <c r="E157" i="12"/>
  <c r="E157" i="1" s="1"/>
  <c r="D157" i="12"/>
  <c r="D157" i="1" s="1"/>
  <c r="C157" i="12"/>
  <c r="C157" i="1" s="1"/>
  <c r="D160" i="12"/>
  <c r="D160" i="1" s="1"/>
  <c r="C160" i="12"/>
  <c r="C160" i="1" s="1"/>
  <c r="J160" i="12"/>
  <c r="J160" i="1" s="1"/>
  <c r="I160" i="12"/>
  <c r="I160" i="1" s="1"/>
  <c r="E160" i="12"/>
  <c r="E160" i="1" s="1"/>
  <c r="D172" i="12"/>
  <c r="D172" i="1" s="1"/>
  <c r="C172" i="12"/>
  <c r="C172" i="1" s="1"/>
  <c r="J172" i="12"/>
  <c r="J172" i="1" s="1"/>
  <c r="I172" i="12"/>
  <c r="I172" i="1" s="1"/>
  <c r="H172" i="12"/>
  <c r="H172" i="1" s="1"/>
  <c r="E172" i="12"/>
  <c r="E172" i="1" s="1"/>
  <c r="N146" i="12"/>
  <c r="M146" i="12"/>
  <c r="B148" i="12"/>
  <c r="N149" i="12"/>
  <c r="M149" i="12"/>
  <c r="C156" i="12"/>
  <c r="C156" i="1" s="1"/>
  <c r="N170" i="12"/>
  <c r="M170" i="12"/>
  <c r="B172" i="12"/>
  <c r="B174" i="12"/>
  <c r="B139" i="1"/>
  <c r="H138" i="12"/>
  <c r="H138" i="1" s="1"/>
  <c r="G138" i="12"/>
  <c r="G138" i="1" s="1"/>
  <c r="N138" i="1" s="1"/>
  <c r="F138" i="12"/>
  <c r="F138" i="1" s="1"/>
  <c r="E138" i="12"/>
  <c r="E138" i="1" s="1"/>
  <c r="F148" i="12"/>
  <c r="F148" i="1" s="1"/>
  <c r="K153" i="1"/>
  <c r="D156" i="12"/>
  <c r="D156" i="1" s="1"/>
  <c r="H162" i="12"/>
  <c r="H162" i="1" s="1"/>
  <c r="G162" i="12"/>
  <c r="G162" i="1" s="1"/>
  <c r="F162" i="12"/>
  <c r="F162" i="1" s="1"/>
  <c r="E162" i="12"/>
  <c r="E162" i="1" s="1"/>
  <c r="F172" i="12"/>
  <c r="F172" i="1" s="1"/>
  <c r="C174" i="12"/>
  <c r="C174" i="1" s="1"/>
  <c r="N135" i="1"/>
  <c r="G132" i="12"/>
  <c r="G132" i="1" s="1"/>
  <c r="F132" i="12"/>
  <c r="F132" i="1" s="1"/>
  <c r="E132" i="12"/>
  <c r="E132" i="1" s="1"/>
  <c r="N132" i="1" s="1"/>
  <c r="K147" i="12"/>
  <c r="G148" i="12"/>
  <c r="G148" i="1" s="1"/>
  <c r="D154" i="12"/>
  <c r="D154" i="1" s="1"/>
  <c r="C154" i="12"/>
  <c r="C154" i="1" s="1"/>
  <c r="J154" i="12"/>
  <c r="J154" i="1" s="1"/>
  <c r="I154" i="12"/>
  <c r="I154" i="1" s="1"/>
  <c r="E154" i="12"/>
  <c r="E154" i="1" s="1"/>
  <c r="I156" i="12"/>
  <c r="I156" i="1" s="1"/>
  <c r="G172" i="12"/>
  <c r="G172" i="1" s="1"/>
  <c r="N165" i="1"/>
  <c r="G135" i="12"/>
  <c r="G135" i="1" s="1"/>
  <c r="G141" i="12"/>
  <c r="G141" i="1" s="1"/>
  <c r="N141" i="1" s="1"/>
  <c r="G147" i="12"/>
  <c r="G147" i="1" s="1"/>
  <c r="N147" i="1" s="1"/>
  <c r="G153" i="12"/>
  <c r="G153" i="1" s="1"/>
  <c r="G159" i="12"/>
  <c r="G159" i="1" s="1"/>
  <c r="L159" i="1" s="1"/>
  <c r="G165" i="12"/>
  <c r="G165" i="1" s="1"/>
  <c r="G171" i="12"/>
  <c r="G171" i="1" s="1"/>
  <c r="K171" i="1" s="1"/>
  <c r="E178" i="12"/>
  <c r="E178" i="1" s="1"/>
  <c r="G178" i="12"/>
  <c r="G178" i="1" s="1"/>
  <c r="H178" i="12"/>
  <c r="H178" i="1" s="1"/>
  <c r="M176" i="12"/>
  <c r="I178" i="12"/>
  <c r="I178" i="1" s="1"/>
  <c r="J178" i="12"/>
  <c r="J178" i="1" s="1"/>
  <c r="B178" i="12"/>
  <c r="M173" i="12"/>
  <c r="C178" i="12"/>
  <c r="C178" i="1" s="1"/>
  <c r="M179" i="12"/>
  <c r="M144" i="1"/>
  <c r="M168" i="1"/>
  <c r="L133" i="1"/>
  <c r="L153" i="1"/>
  <c r="M141" i="1"/>
  <c r="M153" i="1"/>
  <c r="M165" i="1"/>
  <c r="K162" i="1"/>
  <c r="M138" i="1"/>
  <c r="L147" i="1"/>
  <c r="L171" i="1"/>
  <c r="M135" i="1"/>
  <c r="M147" i="1"/>
  <c r="M159" i="1"/>
  <c r="M171" i="1"/>
  <c r="N168" i="1"/>
  <c r="K168" i="1"/>
  <c r="J66" i="12"/>
  <c r="G69" i="12"/>
  <c r="H72" i="12"/>
  <c r="G78" i="12"/>
  <c r="D81" i="12"/>
  <c r="J85" i="12"/>
  <c r="E90" i="12"/>
  <c r="B93" i="12"/>
  <c r="I97" i="12"/>
  <c r="E102" i="12"/>
  <c r="B105" i="12"/>
  <c r="K105" i="12" s="1"/>
  <c r="E106" i="12"/>
  <c r="K106" i="12" s="1"/>
  <c r="J109" i="12"/>
  <c r="E114" i="12"/>
  <c r="B117" i="12"/>
  <c r="E118" i="12"/>
  <c r="G126" i="12"/>
  <c r="D129" i="12"/>
  <c r="G130" i="12"/>
  <c r="G130" i="1" s="1"/>
  <c r="J84" i="12"/>
  <c r="E84" i="12"/>
  <c r="J69" i="12"/>
  <c r="J78" i="12"/>
  <c r="G81" i="12"/>
  <c r="H90" i="12"/>
  <c r="E93" i="12"/>
  <c r="C96" i="12"/>
  <c r="H102" i="12"/>
  <c r="E105" i="12"/>
  <c r="H106" i="12"/>
  <c r="B108" i="12"/>
  <c r="H114" i="12"/>
  <c r="E117" i="12"/>
  <c r="H118" i="12"/>
  <c r="K118" i="12" s="1"/>
  <c r="B121" i="12"/>
  <c r="J126" i="12"/>
  <c r="G129" i="12"/>
  <c r="J130" i="12"/>
  <c r="J130" i="1" s="1"/>
  <c r="C72" i="12"/>
  <c r="J12" i="12"/>
  <c r="B66" i="12"/>
  <c r="H81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I81" i="12"/>
  <c r="J90" i="12"/>
  <c r="G93" i="12"/>
  <c r="B97" i="12"/>
  <c r="J102" i="12"/>
  <c r="G105" i="12"/>
  <c r="C109" i="12"/>
  <c r="K112" i="12"/>
  <c r="J114" i="12"/>
  <c r="G117" i="12"/>
  <c r="J118" i="12"/>
  <c r="D121" i="12"/>
  <c r="I129" i="12"/>
  <c r="E60" i="12"/>
  <c r="D66" i="12"/>
  <c r="D85" i="12"/>
  <c r="H93" i="12"/>
  <c r="C97" i="12"/>
  <c r="H105" i="12"/>
  <c r="D109" i="12"/>
  <c r="K109" i="12" s="1"/>
  <c r="H117" i="12"/>
  <c r="E121" i="12"/>
  <c r="I48" i="12"/>
  <c r="C24" i="12"/>
  <c r="G60" i="12"/>
  <c r="C69" i="12"/>
  <c r="K69" i="12" s="1"/>
  <c r="C78" i="12"/>
  <c r="F85" i="12"/>
  <c r="E97" i="12"/>
  <c r="F109" i="12"/>
  <c r="G121" i="12"/>
  <c r="C126" i="12"/>
  <c r="C130" i="12"/>
  <c r="K40" i="12"/>
  <c r="D24" i="12"/>
  <c r="K52" i="12"/>
  <c r="K34" i="12"/>
  <c r="K121" i="12"/>
  <c r="J62" i="12"/>
  <c r="C110" i="12"/>
  <c r="G120" i="12"/>
  <c r="G26" i="12"/>
  <c r="E38" i="12"/>
  <c r="E26" i="12"/>
  <c r="J122" i="12"/>
  <c r="K20" i="12"/>
  <c r="K22" i="12"/>
  <c r="G38" i="12"/>
  <c r="K46" i="12"/>
  <c r="D123" i="12"/>
  <c r="K16" i="12"/>
  <c r="K4" i="12"/>
  <c r="K28" i="12"/>
  <c r="K32" i="12"/>
  <c r="K37" i="12"/>
  <c r="C50" i="12"/>
  <c r="K58" i="12"/>
  <c r="K19" i="12"/>
  <c r="E50" i="12"/>
  <c r="I98" i="12"/>
  <c r="K71" i="12"/>
  <c r="K82" i="12"/>
  <c r="K94" i="12"/>
  <c r="K10" i="12"/>
  <c r="K49" i="12"/>
  <c r="K57" i="12"/>
  <c r="K70" i="12"/>
  <c r="K76" i="12"/>
  <c r="K88" i="12"/>
  <c r="K100" i="12"/>
  <c r="K104" i="12"/>
  <c r="K117" i="12"/>
  <c r="F123" i="12"/>
  <c r="K91" i="12"/>
  <c r="D62" i="12"/>
  <c r="B12" i="12"/>
  <c r="H14" i="12"/>
  <c r="K17" i="12"/>
  <c r="F26" i="12"/>
  <c r="I27" i="12"/>
  <c r="K33" i="12"/>
  <c r="J36" i="12"/>
  <c r="D38" i="12"/>
  <c r="G39" i="12"/>
  <c r="K42" i="12"/>
  <c r="H48" i="12"/>
  <c r="B50" i="12"/>
  <c r="E51" i="12"/>
  <c r="F60" i="12"/>
  <c r="C63" i="12"/>
  <c r="K67" i="12"/>
  <c r="D72" i="12"/>
  <c r="J74" i="12"/>
  <c r="B84" i="12"/>
  <c r="H86" i="12"/>
  <c r="K89" i="12"/>
  <c r="F98" i="12"/>
  <c r="I99" i="12"/>
  <c r="J108" i="12"/>
  <c r="D110" i="12"/>
  <c r="G111" i="12"/>
  <c r="K114" i="12"/>
  <c r="H120" i="12"/>
  <c r="B122" i="12"/>
  <c r="E123" i="12"/>
  <c r="K59" i="12"/>
  <c r="I86" i="12"/>
  <c r="K92" i="12"/>
  <c r="G98" i="12"/>
  <c r="E110" i="12"/>
  <c r="C122" i="12"/>
  <c r="D12" i="12"/>
  <c r="J14" i="12"/>
  <c r="B24" i="12"/>
  <c r="H26" i="12"/>
  <c r="K29" i="12"/>
  <c r="F38" i="12"/>
  <c r="I39" i="12"/>
  <c r="K45" i="12"/>
  <c r="J48" i="12"/>
  <c r="D50" i="12"/>
  <c r="G51" i="12"/>
  <c r="K54" i="12"/>
  <c r="H60" i="12"/>
  <c r="B62" i="12"/>
  <c r="E63" i="12"/>
  <c r="F72" i="12"/>
  <c r="C75" i="12"/>
  <c r="K79" i="12"/>
  <c r="D84" i="12"/>
  <c r="J86" i="12"/>
  <c r="B96" i="12"/>
  <c r="H98" i="12"/>
  <c r="K101" i="12"/>
  <c r="F110" i="12"/>
  <c r="I111" i="12"/>
  <c r="J120" i="12"/>
  <c r="D122" i="12"/>
  <c r="G123" i="12"/>
  <c r="K126" i="12"/>
  <c r="K41" i="12"/>
  <c r="K113" i="12"/>
  <c r="F122" i="12"/>
  <c r="K11" i="12"/>
  <c r="G12" i="12"/>
  <c r="D15" i="12"/>
  <c r="E24" i="12"/>
  <c r="B27" i="12"/>
  <c r="C36" i="12"/>
  <c r="I38" i="12"/>
  <c r="K44" i="12"/>
  <c r="G50" i="12"/>
  <c r="J51" i="12"/>
  <c r="K61" i="12"/>
  <c r="E62" i="12"/>
  <c r="H63" i="12"/>
  <c r="I72" i="12"/>
  <c r="C74" i="12"/>
  <c r="F75" i="12"/>
  <c r="K83" i="12"/>
  <c r="G84" i="12"/>
  <c r="D87" i="12"/>
  <c r="E96" i="12"/>
  <c r="B99" i="12"/>
  <c r="C108" i="12"/>
  <c r="I110" i="12"/>
  <c r="K116" i="12"/>
  <c r="G122" i="12"/>
  <c r="J123" i="12"/>
  <c r="K129" i="12"/>
  <c r="K6" i="12"/>
  <c r="H12" i="12"/>
  <c r="B14" i="12"/>
  <c r="E15" i="12"/>
  <c r="F24" i="12"/>
  <c r="C27" i="12"/>
  <c r="K31" i="12"/>
  <c r="D36" i="12"/>
  <c r="J38" i="12"/>
  <c r="B48" i="12"/>
  <c r="H50" i="12"/>
  <c r="K53" i="12"/>
  <c r="F62" i="12"/>
  <c r="I63" i="12"/>
  <c r="J72" i="12"/>
  <c r="D74" i="12"/>
  <c r="G75" i="12"/>
  <c r="K78" i="12"/>
  <c r="H84" i="12"/>
  <c r="B86" i="12"/>
  <c r="E87" i="12"/>
  <c r="F96" i="12"/>
  <c r="C99" i="12"/>
  <c r="K103" i="12"/>
  <c r="D108" i="12"/>
  <c r="J110" i="12"/>
  <c r="B120" i="12"/>
  <c r="H122" i="12"/>
  <c r="K125" i="12"/>
  <c r="H38" i="12"/>
  <c r="I12" i="12"/>
  <c r="C14" i="12"/>
  <c r="F15" i="12"/>
  <c r="K23" i="12"/>
  <c r="G24" i="12"/>
  <c r="D27" i="12"/>
  <c r="E36" i="12"/>
  <c r="B39" i="12"/>
  <c r="C48" i="12"/>
  <c r="I50" i="12"/>
  <c r="K56" i="12"/>
  <c r="G62" i="12"/>
  <c r="J63" i="12"/>
  <c r="K73" i="12"/>
  <c r="E74" i="12"/>
  <c r="H75" i="12"/>
  <c r="I84" i="12"/>
  <c r="C86" i="12"/>
  <c r="F87" i="12"/>
  <c r="K95" i="12"/>
  <c r="G96" i="12"/>
  <c r="D99" i="12"/>
  <c r="E108" i="12"/>
  <c r="B111" i="12"/>
  <c r="C120" i="12"/>
  <c r="I122" i="12"/>
  <c r="K128" i="12"/>
  <c r="J60" i="12"/>
  <c r="K9" i="12"/>
  <c r="D14" i="12"/>
  <c r="G15" i="12"/>
  <c r="K18" i="12"/>
  <c r="H24" i="12"/>
  <c r="B26" i="12"/>
  <c r="E27" i="12"/>
  <c r="F36" i="12"/>
  <c r="C39" i="12"/>
  <c r="K43" i="12"/>
  <c r="D48" i="12"/>
  <c r="J50" i="12"/>
  <c r="B60" i="12"/>
  <c r="H62" i="12"/>
  <c r="K65" i="12"/>
  <c r="F74" i="12"/>
  <c r="I75" i="12"/>
  <c r="K81" i="12"/>
  <c r="D86" i="12"/>
  <c r="G87" i="12"/>
  <c r="K90" i="12"/>
  <c r="H96" i="12"/>
  <c r="B98" i="12"/>
  <c r="E99" i="12"/>
  <c r="F108" i="12"/>
  <c r="C111" i="12"/>
  <c r="K115" i="12"/>
  <c r="D120" i="12"/>
  <c r="B74" i="12"/>
  <c r="K13" i="12"/>
  <c r="E14" i="12"/>
  <c r="H15" i="12"/>
  <c r="I24" i="12"/>
  <c r="C26" i="12"/>
  <c r="F27" i="12"/>
  <c r="K35" i="12"/>
  <c r="G36" i="12"/>
  <c r="D39" i="12"/>
  <c r="E48" i="12"/>
  <c r="B51" i="12"/>
  <c r="C60" i="12"/>
  <c r="K60" i="12" s="1"/>
  <c r="I62" i="12"/>
  <c r="K68" i="12"/>
  <c r="G74" i="12"/>
  <c r="K85" i="12"/>
  <c r="E86" i="12"/>
  <c r="H87" i="12"/>
  <c r="I96" i="12"/>
  <c r="C98" i="12"/>
  <c r="F99" i="12"/>
  <c r="K107" i="12"/>
  <c r="G108" i="12"/>
  <c r="D111" i="12"/>
  <c r="E120" i="12"/>
  <c r="B123" i="12"/>
  <c r="K7" i="12"/>
  <c r="J26" i="12"/>
  <c r="J98" i="12"/>
  <c r="H110" i="12"/>
  <c r="F14" i="12"/>
  <c r="I15" i="12"/>
  <c r="D26" i="12"/>
  <c r="G27" i="12"/>
  <c r="K30" i="12"/>
  <c r="H36" i="12"/>
  <c r="B38" i="12"/>
  <c r="E39" i="12"/>
  <c r="F48" i="12"/>
  <c r="C51" i="12"/>
  <c r="K55" i="12"/>
  <c r="D60" i="12"/>
  <c r="B72" i="12"/>
  <c r="H74" i="12"/>
  <c r="K77" i="12"/>
  <c r="F86" i="12"/>
  <c r="I87" i="12"/>
  <c r="K93" i="12"/>
  <c r="D98" i="12"/>
  <c r="G99" i="12"/>
  <c r="K102" i="12"/>
  <c r="H108" i="12"/>
  <c r="B110" i="12"/>
  <c r="E111" i="12"/>
  <c r="F120" i="12"/>
  <c r="C123" i="12"/>
  <c r="K127" i="12"/>
  <c r="B36" i="12"/>
  <c r="K66" i="12"/>
  <c r="K8" i="12"/>
  <c r="K25" i="12"/>
  <c r="K47" i="12"/>
  <c r="K80" i="12"/>
  <c r="K97" i="12"/>
  <c r="K119" i="12"/>
  <c r="B5" i="12"/>
  <c r="C5" i="12"/>
  <c r="D5" i="12"/>
  <c r="K3" i="12"/>
  <c r="M128" i="12"/>
  <c r="E21" i="12" l="1"/>
  <c r="E21" i="1" s="1"/>
  <c r="B21" i="12"/>
  <c r="D21" i="12"/>
  <c r="D21" i="1" s="1"/>
  <c r="C21" i="12"/>
  <c r="C21" i="1" s="1"/>
  <c r="J21" i="12"/>
  <c r="J21" i="1" s="1"/>
  <c r="I21" i="12"/>
  <c r="I21" i="1" s="1"/>
  <c r="H21" i="12"/>
  <c r="H21" i="1" s="1"/>
  <c r="G21" i="12"/>
  <c r="G21" i="1" s="1"/>
  <c r="F21" i="12"/>
  <c r="F21" i="1" s="1"/>
  <c r="L150" i="1"/>
  <c r="N162" i="1"/>
  <c r="K135" i="1"/>
  <c r="L165" i="1"/>
  <c r="L141" i="1"/>
  <c r="H176" i="12"/>
  <c r="H176" i="1" s="1"/>
  <c r="G176" i="12"/>
  <c r="G176" i="1" s="1"/>
  <c r="F176" i="12"/>
  <c r="F176" i="1" s="1"/>
  <c r="D176" i="12"/>
  <c r="D176" i="1" s="1"/>
  <c r="C176" i="12"/>
  <c r="C176" i="1" s="1"/>
  <c r="B176" i="12"/>
  <c r="I176" i="12"/>
  <c r="I176" i="1" s="1"/>
  <c r="J176" i="12"/>
  <c r="J176" i="1" s="1"/>
  <c r="E176" i="12"/>
  <c r="E176" i="1" s="1"/>
  <c r="B137" i="12"/>
  <c r="J137" i="12"/>
  <c r="J137" i="1" s="1"/>
  <c r="I137" i="12"/>
  <c r="I137" i="1" s="1"/>
  <c r="H137" i="12"/>
  <c r="H137" i="1" s="1"/>
  <c r="G137" i="12"/>
  <c r="G137" i="1" s="1"/>
  <c r="C137" i="12"/>
  <c r="C137" i="1" s="1"/>
  <c r="D137" i="12"/>
  <c r="D137" i="1" s="1"/>
  <c r="F137" i="12"/>
  <c r="F137" i="1" s="1"/>
  <c r="E137" i="12"/>
  <c r="E137" i="1" s="1"/>
  <c r="L135" i="1"/>
  <c r="K159" i="1"/>
  <c r="K171" i="12"/>
  <c r="N159" i="1"/>
  <c r="L138" i="1"/>
  <c r="H146" i="12"/>
  <c r="H146" i="1" s="1"/>
  <c r="G146" i="12"/>
  <c r="G146" i="1" s="1"/>
  <c r="D146" i="12"/>
  <c r="D146" i="1" s="1"/>
  <c r="C146" i="12"/>
  <c r="C146" i="1" s="1"/>
  <c r="B146" i="12"/>
  <c r="I146" i="12"/>
  <c r="I146" i="1" s="1"/>
  <c r="J146" i="12"/>
  <c r="J146" i="1" s="1"/>
  <c r="F146" i="12"/>
  <c r="F146" i="1" s="1"/>
  <c r="E146" i="12"/>
  <c r="E146" i="1" s="1"/>
  <c r="B155" i="12"/>
  <c r="J155" i="12"/>
  <c r="J155" i="1" s="1"/>
  <c r="I155" i="12"/>
  <c r="I155" i="1" s="1"/>
  <c r="H155" i="12"/>
  <c r="H155" i="1" s="1"/>
  <c r="G155" i="12"/>
  <c r="G155" i="1" s="1"/>
  <c r="C155" i="12"/>
  <c r="C155" i="1" s="1"/>
  <c r="F155" i="12"/>
  <c r="F155" i="1" s="1"/>
  <c r="E155" i="12"/>
  <c r="E155" i="1" s="1"/>
  <c r="D155" i="12"/>
  <c r="D155" i="1" s="1"/>
  <c r="K139" i="12"/>
  <c r="B151" i="12"/>
  <c r="J145" i="12"/>
  <c r="J145" i="1" s="1"/>
  <c r="I145" i="12"/>
  <c r="I145" i="1" s="1"/>
  <c r="F145" i="12"/>
  <c r="F145" i="1" s="1"/>
  <c r="E145" i="12"/>
  <c r="E145" i="1" s="1"/>
  <c r="D145" i="12"/>
  <c r="D145" i="1" s="1"/>
  <c r="C145" i="12"/>
  <c r="C145" i="1" s="1"/>
  <c r="G145" i="12"/>
  <c r="G145" i="1" s="1"/>
  <c r="B145" i="12"/>
  <c r="H145" i="12"/>
  <c r="H145" i="1" s="1"/>
  <c r="K162" i="12"/>
  <c r="K141" i="1"/>
  <c r="H134" i="12"/>
  <c r="H134" i="1" s="1"/>
  <c r="G134" i="12"/>
  <c r="G134" i="1" s="1"/>
  <c r="C134" i="12"/>
  <c r="C134" i="1" s="1"/>
  <c r="B134" i="12"/>
  <c r="I134" i="12"/>
  <c r="I134" i="1" s="1"/>
  <c r="E134" i="12"/>
  <c r="E134" i="1" s="1"/>
  <c r="J134" i="12"/>
  <c r="J134" i="1" s="1"/>
  <c r="D134" i="12"/>
  <c r="D134" i="1" s="1"/>
  <c r="F134" i="12"/>
  <c r="F134" i="1" s="1"/>
  <c r="L144" i="1"/>
  <c r="N144" i="1"/>
  <c r="L174" i="1"/>
  <c r="K136" i="12"/>
  <c r="B136" i="1"/>
  <c r="K154" i="12"/>
  <c r="B154" i="1"/>
  <c r="K144" i="1"/>
  <c r="K138" i="1"/>
  <c r="N139" i="1"/>
  <c r="H152" i="12"/>
  <c r="H152" i="1" s="1"/>
  <c r="G152" i="12"/>
  <c r="G152" i="1" s="1"/>
  <c r="D152" i="12"/>
  <c r="D152" i="1" s="1"/>
  <c r="C152" i="12"/>
  <c r="C152" i="1" s="1"/>
  <c r="B152" i="12"/>
  <c r="I152" i="12"/>
  <c r="I152" i="1" s="1"/>
  <c r="J152" i="12"/>
  <c r="J152" i="1" s="1"/>
  <c r="F152" i="12"/>
  <c r="F152" i="1" s="1"/>
  <c r="E152" i="12"/>
  <c r="E152" i="1" s="1"/>
  <c r="K138" i="12"/>
  <c r="K144" i="12"/>
  <c r="K142" i="12"/>
  <c r="B142" i="1"/>
  <c r="K165" i="1"/>
  <c r="M133" i="1"/>
  <c r="M132" i="1"/>
  <c r="K174" i="12"/>
  <c r="B174" i="1"/>
  <c r="M174" i="1" s="1"/>
  <c r="B143" i="12"/>
  <c r="J143" i="12"/>
  <c r="J143" i="1" s="1"/>
  <c r="I143" i="12"/>
  <c r="I143" i="1" s="1"/>
  <c r="H143" i="12"/>
  <c r="H143" i="1" s="1"/>
  <c r="G143" i="12"/>
  <c r="G143" i="1" s="1"/>
  <c r="C143" i="12"/>
  <c r="C143" i="1" s="1"/>
  <c r="F143" i="12"/>
  <c r="F143" i="1" s="1"/>
  <c r="E143" i="12"/>
  <c r="E143" i="1" s="1"/>
  <c r="D143" i="12"/>
  <c r="D143" i="1" s="1"/>
  <c r="B179" i="12"/>
  <c r="J179" i="12"/>
  <c r="J179" i="1" s="1"/>
  <c r="I179" i="12"/>
  <c r="I179" i="1" s="1"/>
  <c r="H179" i="12"/>
  <c r="H179" i="1" s="1"/>
  <c r="G179" i="12"/>
  <c r="G179" i="1" s="1"/>
  <c r="F179" i="12"/>
  <c r="F179" i="1" s="1"/>
  <c r="E179" i="12"/>
  <c r="E179" i="1" s="1"/>
  <c r="C179" i="12"/>
  <c r="C179" i="1" s="1"/>
  <c r="D179" i="12"/>
  <c r="D179" i="1" s="1"/>
  <c r="L162" i="1"/>
  <c r="K172" i="12"/>
  <c r="B172" i="1"/>
  <c r="K132" i="12"/>
  <c r="B161" i="12"/>
  <c r="J161" i="12"/>
  <c r="J161" i="1" s="1"/>
  <c r="I161" i="12"/>
  <c r="I161" i="1" s="1"/>
  <c r="H161" i="12"/>
  <c r="H161" i="1" s="1"/>
  <c r="G161" i="12"/>
  <c r="G161" i="1" s="1"/>
  <c r="C161" i="12"/>
  <c r="C161" i="1" s="1"/>
  <c r="D161" i="12"/>
  <c r="D161" i="1" s="1"/>
  <c r="F161" i="12"/>
  <c r="F161" i="1" s="1"/>
  <c r="E161" i="12"/>
  <c r="E161" i="1" s="1"/>
  <c r="J169" i="12"/>
  <c r="J169" i="1" s="1"/>
  <c r="I169" i="12"/>
  <c r="I169" i="1" s="1"/>
  <c r="F169" i="12"/>
  <c r="F169" i="1" s="1"/>
  <c r="E169" i="12"/>
  <c r="E169" i="1" s="1"/>
  <c r="D169" i="12"/>
  <c r="D169" i="1" s="1"/>
  <c r="C169" i="12"/>
  <c r="C169" i="1" s="1"/>
  <c r="G169" i="12"/>
  <c r="G169" i="1" s="1"/>
  <c r="B169" i="12"/>
  <c r="H169" i="12"/>
  <c r="H169" i="1" s="1"/>
  <c r="K133" i="12"/>
  <c r="E151" i="12"/>
  <c r="E151" i="1" s="1"/>
  <c r="K130" i="12"/>
  <c r="C130" i="1"/>
  <c r="K177" i="12"/>
  <c r="B177" i="1"/>
  <c r="K177" i="1" s="1"/>
  <c r="K133" i="1"/>
  <c r="K135" i="12"/>
  <c r="B131" i="12"/>
  <c r="I131" i="12"/>
  <c r="I131" i="1" s="1"/>
  <c r="H131" i="12"/>
  <c r="H131" i="1" s="1"/>
  <c r="G131" i="12"/>
  <c r="G131" i="1" s="1"/>
  <c r="C131" i="12"/>
  <c r="C131" i="1" s="1"/>
  <c r="E131" i="12"/>
  <c r="E131" i="1" s="1"/>
  <c r="D131" i="12"/>
  <c r="D131" i="1" s="1"/>
  <c r="J131" i="12"/>
  <c r="J131" i="1" s="1"/>
  <c r="F131" i="12"/>
  <c r="F131" i="1" s="1"/>
  <c r="K141" i="12"/>
  <c r="H140" i="12"/>
  <c r="H140" i="1" s="1"/>
  <c r="G140" i="12"/>
  <c r="G140" i="1" s="1"/>
  <c r="D140" i="12"/>
  <c r="D140" i="1" s="1"/>
  <c r="C140" i="12"/>
  <c r="C140" i="1" s="1"/>
  <c r="B140" i="12"/>
  <c r="I140" i="12"/>
  <c r="I140" i="1" s="1"/>
  <c r="J140" i="12"/>
  <c r="J140" i="1" s="1"/>
  <c r="F140" i="12"/>
  <c r="F140" i="1" s="1"/>
  <c r="E140" i="12"/>
  <c r="E140" i="1" s="1"/>
  <c r="K132" i="1"/>
  <c r="K147" i="1"/>
  <c r="H170" i="12"/>
  <c r="H170" i="1" s="1"/>
  <c r="G170" i="12"/>
  <c r="G170" i="1" s="1"/>
  <c r="D170" i="12"/>
  <c r="D170" i="1" s="1"/>
  <c r="C170" i="12"/>
  <c r="C170" i="1" s="1"/>
  <c r="B170" i="12"/>
  <c r="I170" i="12"/>
  <c r="I170" i="1" s="1"/>
  <c r="J170" i="12"/>
  <c r="J170" i="1" s="1"/>
  <c r="F170" i="12"/>
  <c r="F170" i="1" s="1"/>
  <c r="E170" i="12"/>
  <c r="E170" i="1" s="1"/>
  <c r="K168" i="12"/>
  <c r="B167" i="12"/>
  <c r="J167" i="12"/>
  <c r="J167" i="1" s="1"/>
  <c r="I167" i="12"/>
  <c r="I167" i="1" s="1"/>
  <c r="H167" i="12"/>
  <c r="H167" i="1" s="1"/>
  <c r="G167" i="12"/>
  <c r="G167" i="1" s="1"/>
  <c r="C167" i="12"/>
  <c r="C167" i="1" s="1"/>
  <c r="F167" i="12"/>
  <c r="F167" i="1" s="1"/>
  <c r="E167" i="12"/>
  <c r="E167" i="1" s="1"/>
  <c r="D167" i="12"/>
  <c r="D167" i="1" s="1"/>
  <c r="B163" i="1"/>
  <c r="K163" i="1" s="1"/>
  <c r="K163" i="12"/>
  <c r="B173" i="12"/>
  <c r="J173" i="12"/>
  <c r="J173" i="1" s="1"/>
  <c r="I173" i="12"/>
  <c r="I173" i="1" s="1"/>
  <c r="H173" i="12"/>
  <c r="H173" i="1" s="1"/>
  <c r="G173" i="12"/>
  <c r="G173" i="1" s="1"/>
  <c r="F173" i="12"/>
  <c r="F173" i="1" s="1"/>
  <c r="C173" i="12"/>
  <c r="C173" i="1" s="1"/>
  <c r="E173" i="12"/>
  <c r="E173" i="1" s="1"/>
  <c r="D173" i="12"/>
  <c r="D173" i="1" s="1"/>
  <c r="K156" i="12"/>
  <c r="B156" i="1"/>
  <c r="K156" i="1" s="1"/>
  <c r="K175" i="12"/>
  <c r="B175" i="1"/>
  <c r="K175" i="1" s="1"/>
  <c r="M142" i="1"/>
  <c r="K160" i="12"/>
  <c r="B160" i="1"/>
  <c r="K160" i="1" s="1"/>
  <c r="K178" i="12"/>
  <c r="B178" i="1"/>
  <c r="K157" i="12"/>
  <c r="B157" i="1"/>
  <c r="K157" i="1" s="1"/>
  <c r="H158" i="12"/>
  <c r="H158" i="1" s="1"/>
  <c r="G158" i="12"/>
  <c r="G158" i="1" s="1"/>
  <c r="D158" i="12"/>
  <c r="D158" i="1" s="1"/>
  <c r="C158" i="12"/>
  <c r="C158" i="1" s="1"/>
  <c r="B158" i="12"/>
  <c r="I158" i="12"/>
  <c r="I158" i="1" s="1"/>
  <c r="E158" i="12"/>
  <c r="E158" i="1" s="1"/>
  <c r="J158" i="12"/>
  <c r="J158" i="1" s="1"/>
  <c r="F158" i="12"/>
  <c r="F158" i="1" s="1"/>
  <c r="L132" i="1"/>
  <c r="K166" i="12"/>
  <c r="B166" i="1"/>
  <c r="M166" i="1" s="1"/>
  <c r="B149" i="12"/>
  <c r="J149" i="12"/>
  <c r="J149" i="1" s="1"/>
  <c r="I149" i="12"/>
  <c r="I149" i="1" s="1"/>
  <c r="H149" i="12"/>
  <c r="H149" i="1" s="1"/>
  <c r="G149" i="12"/>
  <c r="G149" i="1" s="1"/>
  <c r="C149" i="12"/>
  <c r="C149" i="1" s="1"/>
  <c r="F149" i="12"/>
  <c r="F149" i="1" s="1"/>
  <c r="E149" i="12"/>
  <c r="E149" i="1" s="1"/>
  <c r="D149" i="12"/>
  <c r="D149" i="1" s="1"/>
  <c r="H164" i="12"/>
  <c r="H164" i="1" s="1"/>
  <c r="G164" i="12"/>
  <c r="G164" i="1" s="1"/>
  <c r="D164" i="12"/>
  <c r="D164" i="1" s="1"/>
  <c r="C164" i="12"/>
  <c r="C164" i="1" s="1"/>
  <c r="B164" i="12"/>
  <c r="I164" i="12"/>
  <c r="I164" i="1" s="1"/>
  <c r="J164" i="12"/>
  <c r="J164" i="1" s="1"/>
  <c r="F164" i="12"/>
  <c r="F164" i="1" s="1"/>
  <c r="E164" i="12"/>
  <c r="E164" i="1" s="1"/>
  <c r="K150" i="12"/>
  <c r="M139" i="1"/>
  <c r="L139" i="1"/>
  <c r="K148" i="12"/>
  <c r="B148" i="1"/>
  <c r="K84" i="12"/>
  <c r="K96" i="12"/>
  <c r="K12" i="12"/>
  <c r="K5" i="12"/>
  <c r="K63" i="12"/>
  <c r="K15" i="12"/>
  <c r="K87" i="12"/>
  <c r="K38" i="12"/>
  <c r="K75" i="12"/>
  <c r="K26" i="12"/>
  <c r="K24" i="12"/>
  <c r="K72" i="12"/>
  <c r="K123" i="12"/>
  <c r="K111" i="12"/>
  <c r="K122" i="12"/>
  <c r="K48" i="12"/>
  <c r="K51" i="12"/>
  <c r="K62" i="12"/>
  <c r="K74" i="12"/>
  <c r="K39" i="12"/>
  <c r="K36" i="12"/>
  <c r="K27" i="12"/>
  <c r="K110" i="12"/>
  <c r="K14" i="12"/>
  <c r="K98" i="12"/>
  <c r="K86" i="12"/>
  <c r="K120" i="12"/>
  <c r="K50" i="12"/>
  <c r="K108" i="12"/>
  <c r="K99" i="12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J34" i="9"/>
  <c r="AJ33" i="9"/>
  <c r="AJ32" i="9"/>
  <c r="AJ31" i="9"/>
  <c r="AJ30" i="9"/>
  <c r="AJ29" i="9"/>
  <c r="AJ28" i="9"/>
  <c r="AJ27" i="9"/>
  <c r="AJ26" i="9"/>
  <c r="AK25" i="9"/>
  <c r="AJ25" i="9"/>
  <c r="AK24" i="9"/>
  <c r="AJ24" i="9"/>
  <c r="AK23" i="9"/>
  <c r="AJ23" i="9"/>
  <c r="AK22" i="9"/>
  <c r="AJ22" i="9"/>
  <c r="AK21" i="9"/>
  <c r="AJ21" i="9"/>
  <c r="AJ19" i="9"/>
  <c r="AJ18" i="9"/>
  <c r="AJ17" i="9"/>
  <c r="AJ16" i="9"/>
  <c r="AJ15" i="9"/>
  <c r="AJ14" i="9"/>
  <c r="AJ13" i="9"/>
  <c r="AJ12" i="9"/>
  <c r="AJ11" i="9"/>
  <c r="AK8" i="9"/>
  <c r="AJ8" i="9"/>
  <c r="AK7" i="9"/>
  <c r="AJ7" i="9"/>
  <c r="AK6" i="9"/>
  <c r="AJ6" i="9"/>
  <c r="AK5" i="9"/>
  <c r="AJ5" i="9"/>
  <c r="AK4" i="9"/>
  <c r="AJ4" i="9"/>
  <c r="AK3" i="9"/>
  <c r="AK2" i="9"/>
  <c r="AV1" i="9"/>
  <c r="AU1" i="9"/>
  <c r="AT1" i="9"/>
  <c r="AS1" i="9"/>
  <c r="AR1" i="9"/>
  <c r="AQ1" i="9"/>
  <c r="AP1" i="9"/>
  <c r="AO1" i="9"/>
  <c r="AN1" i="9"/>
  <c r="AM1" i="9"/>
  <c r="AL1" i="9"/>
  <c r="B21" i="1" l="1"/>
  <c r="K21" i="12"/>
  <c r="B137" i="1"/>
  <c r="K137" i="12"/>
  <c r="K179" i="1"/>
  <c r="L178" i="1"/>
  <c r="N178" i="1"/>
  <c r="K151" i="12"/>
  <c r="B151" i="1"/>
  <c r="K167" i="1"/>
  <c r="B170" i="1"/>
  <c r="L170" i="1" s="1"/>
  <c r="K170" i="12"/>
  <c r="K140" i="12"/>
  <c r="B140" i="1"/>
  <c r="K140" i="1" s="1"/>
  <c r="B169" i="1"/>
  <c r="K169" i="12"/>
  <c r="N142" i="1"/>
  <c r="K142" i="1"/>
  <c r="L142" i="1"/>
  <c r="L146" i="1"/>
  <c r="K161" i="1"/>
  <c r="B176" i="1"/>
  <c r="K176" i="1" s="1"/>
  <c r="K176" i="12"/>
  <c r="B158" i="1"/>
  <c r="K158" i="12"/>
  <c r="L160" i="1"/>
  <c r="M160" i="1"/>
  <c r="N160" i="1"/>
  <c r="B131" i="1"/>
  <c r="K131" i="12"/>
  <c r="K169" i="1"/>
  <c r="K145" i="12"/>
  <c r="B145" i="1"/>
  <c r="K146" i="12"/>
  <c r="B146" i="1"/>
  <c r="K137" i="1"/>
  <c r="K151" i="1"/>
  <c r="B155" i="1"/>
  <c r="K155" i="12"/>
  <c r="K161" i="12"/>
  <c r="B161" i="1"/>
  <c r="B143" i="1"/>
  <c r="K143" i="12"/>
  <c r="M146" i="1"/>
  <c r="K164" i="12"/>
  <c r="B164" i="1"/>
  <c r="K167" i="12"/>
  <c r="B167" i="1"/>
  <c r="M178" i="1"/>
  <c r="N177" i="1"/>
  <c r="M177" i="1"/>
  <c r="L177" i="1"/>
  <c r="N174" i="1"/>
  <c r="K146" i="1"/>
  <c r="K174" i="1"/>
  <c r="L148" i="1"/>
  <c r="N148" i="1"/>
  <c r="K148" i="1"/>
  <c r="M148" i="1"/>
  <c r="K149" i="12"/>
  <c r="B149" i="1"/>
  <c r="N175" i="1"/>
  <c r="M175" i="1"/>
  <c r="L175" i="1"/>
  <c r="B173" i="1"/>
  <c r="K173" i="12"/>
  <c r="K179" i="12"/>
  <c r="B179" i="1"/>
  <c r="L154" i="1"/>
  <c r="N154" i="1"/>
  <c r="M154" i="1"/>
  <c r="K145" i="1"/>
  <c r="K178" i="1"/>
  <c r="K149" i="1"/>
  <c r="K166" i="1"/>
  <c r="L166" i="1"/>
  <c r="N166" i="1"/>
  <c r="N157" i="1"/>
  <c r="M157" i="1"/>
  <c r="L157" i="1"/>
  <c r="L172" i="1"/>
  <c r="N172" i="1"/>
  <c r="M172" i="1"/>
  <c r="K172" i="1"/>
  <c r="B134" i="1"/>
  <c r="K134" i="12"/>
  <c r="K154" i="1"/>
  <c r="L156" i="1"/>
  <c r="N156" i="1"/>
  <c r="M156" i="1"/>
  <c r="N163" i="1"/>
  <c r="M163" i="1"/>
  <c r="L163" i="1"/>
  <c r="K131" i="1"/>
  <c r="B152" i="1"/>
  <c r="K152" i="1" s="1"/>
  <c r="K152" i="12"/>
  <c r="L136" i="1"/>
  <c r="M136" i="1"/>
  <c r="N136" i="1"/>
  <c r="K136" i="1"/>
  <c r="F2" i="9"/>
  <c r="E2" i="9"/>
  <c r="D2" i="9"/>
  <c r="C2" i="9"/>
  <c r="G2" i="9"/>
  <c r="T4" i="1"/>
  <c r="N173" i="1" l="1"/>
  <c r="L173" i="1"/>
  <c r="M173" i="1"/>
  <c r="N158" i="1"/>
  <c r="N134" i="1"/>
  <c r="M134" i="1"/>
  <c r="L164" i="1"/>
  <c r="M164" i="1"/>
  <c r="N164" i="1"/>
  <c r="N149" i="1"/>
  <c r="L149" i="1"/>
  <c r="M149" i="1"/>
  <c r="N137" i="1"/>
  <c r="L137" i="1"/>
  <c r="M137" i="1"/>
  <c r="K164" i="1"/>
  <c r="N146" i="1"/>
  <c r="N155" i="1"/>
  <c r="L155" i="1"/>
  <c r="M155" i="1"/>
  <c r="L176" i="1"/>
  <c r="N176" i="1"/>
  <c r="M176" i="1"/>
  <c r="N131" i="1"/>
  <c r="L131" i="1"/>
  <c r="M131" i="1"/>
  <c r="L158" i="1"/>
  <c r="N143" i="1"/>
  <c r="M143" i="1"/>
  <c r="L143" i="1"/>
  <c r="N161" i="1"/>
  <c r="L161" i="1"/>
  <c r="M161" i="1"/>
  <c r="L134" i="1"/>
  <c r="N151" i="1"/>
  <c r="L151" i="1"/>
  <c r="M151" i="1"/>
  <c r="M170" i="1"/>
  <c r="L179" i="1"/>
  <c r="N179" i="1"/>
  <c r="M179" i="1"/>
  <c r="L152" i="1"/>
  <c r="M152" i="1"/>
  <c r="N152" i="1"/>
  <c r="K158" i="1"/>
  <c r="K134" i="1"/>
  <c r="N170" i="1"/>
  <c r="K155" i="1"/>
  <c r="K170" i="1"/>
  <c r="N145" i="1"/>
  <c r="L145" i="1"/>
  <c r="M145" i="1"/>
  <c r="K143" i="1"/>
  <c r="N167" i="1"/>
  <c r="L167" i="1"/>
  <c r="M167" i="1"/>
  <c r="M158" i="1"/>
  <c r="N169" i="1"/>
  <c r="L169" i="1"/>
  <c r="M169" i="1"/>
  <c r="L140" i="1"/>
  <c r="N140" i="1"/>
  <c r="M140" i="1"/>
  <c r="K173" i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A5" i="8"/>
  <c r="B25" i="7" s="1"/>
  <c r="A4" i="8"/>
  <c r="B24" i="7" s="1"/>
  <c r="A3" i="8"/>
  <c r="B23" i="7" s="1"/>
  <c r="A2" i="8"/>
  <c r="B22" i="7" s="1"/>
  <c r="A1" i="8"/>
  <c r="B21" i="7" s="1"/>
  <c r="A9" i="6"/>
  <c r="A2" i="6"/>
  <c r="B3" i="7" s="1"/>
  <c r="K4" i="1" l="1"/>
  <c r="M4" i="1"/>
  <c r="N4" i="1"/>
  <c r="L4" i="1"/>
  <c r="A13" i="6" l="1"/>
  <c r="A12" i="6"/>
  <c r="A11" i="6"/>
  <c r="A10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C22" i="6"/>
  <c r="C21" i="6"/>
  <c r="C20" i="6"/>
  <c r="C19" i="6"/>
  <c r="C18" i="6"/>
  <c r="C17" i="6"/>
  <c r="U130" i="1"/>
  <c r="DY7" i="6" s="1"/>
  <c r="T130" i="1"/>
  <c r="S130" i="1"/>
  <c r="DY5" i="6" s="1"/>
  <c r="R130" i="1"/>
  <c r="DY4" i="6" s="1"/>
  <c r="U129" i="1"/>
  <c r="DX7" i="6" s="1"/>
  <c r="T129" i="1"/>
  <c r="S129" i="1"/>
  <c r="DX5" i="6" s="1"/>
  <c r="R129" i="1"/>
  <c r="DX4" i="6" s="1"/>
  <c r="U128" i="1"/>
  <c r="DW7" i="6" s="1"/>
  <c r="T128" i="1"/>
  <c r="S128" i="1"/>
  <c r="DW5" i="6" s="1"/>
  <c r="R128" i="1"/>
  <c r="DW4" i="6" s="1"/>
  <c r="U127" i="1"/>
  <c r="DV7" i="6" s="1"/>
  <c r="T127" i="1"/>
  <c r="S127" i="1"/>
  <c r="DV5" i="6" s="1"/>
  <c r="R127" i="1"/>
  <c r="DV4" i="6" s="1"/>
  <c r="U126" i="1"/>
  <c r="DU7" i="6" s="1"/>
  <c r="T126" i="1"/>
  <c r="S126" i="1"/>
  <c r="DU5" i="6" s="1"/>
  <c r="R126" i="1"/>
  <c r="DU4" i="6" s="1"/>
  <c r="U125" i="1"/>
  <c r="DT7" i="6" s="1"/>
  <c r="T125" i="1"/>
  <c r="S125" i="1"/>
  <c r="DT5" i="6" s="1"/>
  <c r="R125" i="1"/>
  <c r="DT4" i="6" s="1"/>
  <c r="U124" i="1"/>
  <c r="DS7" i="6" s="1"/>
  <c r="T124" i="1"/>
  <c r="S124" i="1"/>
  <c r="DS5" i="6" s="1"/>
  <c r="R124" i="1"/>
  <c r="DS4" i="6" s="1"/>
  <c r="U123" i="1"/>
  <c r="DR7" i="6" s="1"/>
  <c r="T123" i="1"/>
  <c r="S123" i="1"/>
  <c r="DR5" i="6" s="1"/>
  <c r="R123" i="1"/>
  <c r="DR4" i="6" s="1"/>
  <c r="U122" i="1"/>
  <c r="DQ7" i="6" s="1"/>
  <c r="T122" i="1"/>
  <c r="S122" i="1"/>
  <c r="DQ5" i="6" s="1"/>
  <c r="R122" i="1"/>
  <c r="DQ4" i="6" s="1"/>
  <c r="U121" i="1"/>
  <c r="DP7" i="6" s="1"/>
  <c r="T121" i="1"/>
  <c r="S121" i="1"/>
  <c r="DP5" i="6" s="1"/>
  <c r="R121" i="1"/>
  <c r="DP4" i="6" s="1"/>
  <c r="U120" i="1"/>
  <c r="DO7" i="6" s="1"/>
  <c r="T120" i="1"/>
  <c r="S120" i="1"/>
  <c r="DO5" i="6" s="1"/>
  <c r="R120" i="1"/>
  <c r="DO4" i="6" s="1"/>
  <c r="U119" i="1"/>
  <c r="DN7" i="6" s="1"/>
  <c r="T119" i="1"/>
  <c r="S119" i="1"/>
  <c r="DN5" i="6" s="1"/>
  <c r="R119" i="1"/>
  <c r="DN4" i="6" s="1"/>
  <c r="U118" i="1"/>
  <c r="DM7" i="6" s="1"/>
  <c r="T118" i="1"/>
  <c r="S118" i="1"/>
  <c r="DM5" i="6" s="1"/>
  <c r="R118" i="1"/>
  <c r="DM4" i="6" s="1"/>
  <c r="U117" i="1"/>
  <c r="DL7" i="6" s="1"/>
  <c r="T117" i="1"/>
  <c r="S117" i="1"/>
  <c r="DL5" i="6" s="1"/>
  <c r="R117" i="1"/>
  <c r="DL4" i="6" s="1"/>
  <c r="U116" i="1"/>
  <c r="DK7" i="6" s="1"/>
  <c r="T116" i="1"/>
  <c r="S116" i="1"/>
  <c r="DK5" i="6" s="1"/>
  <c r="R116" i="1"/>
  <c r="DK4" i="6" s="1"/>
  <c r="U115" i="1"/>
  <c r="DJ7" i="6" s="1"/>
  <c r="T115" i="1"/>
  <c r="S115" i="1"/>
  <c r="DJ5" i="6" s="1"/>
  <c r="R115" i="1"/>
  <c r="DJ4" i="6" s="1"/>
  <c r="U114" i="1"/>
  <c r="DI7" i="6" s="1"/>
  <c r="T114" i="1"/>
  <c r="S114" i="1"/>
  <c r="DI5" i="6" s="1"/>
  <c r="R114" i="1"/>
  <c r="DI4" i="6" s="1"/>
  <c r="U113" i="1"/>
  <c r="DH7" i="6" s="1"/>
  <c r="T113" i="1"/>
  <c r="S113" i="1"/>
  <c r="DH5" i="6" s="1"/>
  <c r="R113" i="1"/>
  <c r="DH4" i="6" s="1"/>
  <c r="U112" i="1"/>
  <c r="DG7" i="6" s="1"/>
  <c r="T112" i="1"/>
  <c r="S112" i="1"/>
  <c r="DG5" i="6" s="1"/>
  <c r="R112" i="1"/>
  <c r="DG4" i="6" s="1"/>
  <c r="U111" i="1"/>
  <c r="DF7" i="6" s="1"/>
  <c r="T111" i="1"/>
  <c r="S111" i="1"/>
  <c r="DF5" i="6" s="1"/>
  <c r="R111" i="1"/>
  <c r="DF4" i="6" s="1"/>
  <c r="U110" i="1"/>
  <c r="DE7" i="6" s="1"/>
  <c r="T110" i="1"/>
  <c r="S110" i="1"/>
  <c r="DE5" i="6" s="1"/>
  <c r="R110" i="1"/>
  <c r="DE4" i="6" s="1"/>
  <c r="U109" i="1"/>
  <c r="DD7" i="6" s="1"/>
  <c r="T109" i="1"/>
  <c r="S109" i="1"/>
  <c r="DD5" i="6" s="1"/>
  <c r="R109" i="1"/>
  <c r="DD4" i="6" s="1"/>
  <c r="U108" i="1"/>
  <c r="DC7" i="6" s="1"/>
  <c r="T108" i="1"/>
  <c r="S108" i="1"/>
  <c r="DC5" i="6" s="1"/>
  <c r="R108" i="1"/>
  <c r="DC4" i="6" s="1"/>
  <c r="U107" i="1"/>
  <c r="DB7" i="6" s="1"/>
  <c r="T107" i="1"/>
  <c r="S107" i="1"/>
  <c r="DB5" i="6" s="1"/>
  <c r="R107" i="1"/>
  <c r="DB4" i="6" s="1"/>
  <c r="U106" i="1"/>
  <c r="DA7" i="6" s="1"/>
  <c r="T106" i="1"/>
  <c r="S106" i="1"/>
  <c r="DA5" i="6" s="1"/>
  <c r="R106" i="1"/>
  <c r="DA4" i="6" s="1"/>
  <c r="U105" i="1"/>
  <c r="CZ7" i="6" s="1"/>
  <c r="T105" i="1"/>
  <c r="S105" i="1"/>
  <c r="CZ5" i="6" s="1"/>
  <c r="R105" i="1"/>
  <c r="CZ4" i="6" s="1"/>
  <c r="U104" i="1"/>
  <c r="CY7" i="6" s="1"/>
  <c r="T104" i="1"/>
  <c r="S104" i="1"/>
  <c r="CY5" i="6" s="1"/>
  <c r="R104" i="1"/>
  <c r="CY4" i="6" s="1"/>
  <c r="U103" i="1"/>
  <c r="CX7" i="6" s="1"/>
  <c r="T103" i="1"/>
  <c r="S103" i="1"/>
  <c r="CX5" i="6" s="1"/>
  <c r="R103" i="1"/>
  <c r="CX4" i="6" s="1"/>
  <c r="U102" i="1"/>
  <c r="CW7" i="6" s="1"/>
  <c r="T102" i="1"/>
  <c r="S102" i="1"/>
  <c r="CW5" i="6" s="1"/>
  <c r="R102" i="1"/>
  <c r="CW4" i="6" s="1"/>
  <c r="U101" i="1"/>
  <c r="CV7" i="6" s="1"/>
  <c r="T101" i="1"/>
  <c r="S101" i="1"/>
  <c r="CV5" i="6" s="1"/>
  <c r="R101" i="1"/>
  <c r="CV4" i="6" s="1"/>
  <c r="U100" i="1"/>
  <c r="CU7" i="6" s="1"/>
  <c r="T100" i="1"/>
  <c r="S100" i="1"/>
  <c r="CU5" i="6" s="1"/>
  <c r="R100" i="1"/>
  <c r="CU4" i="6" s="1"/>
  <c r="U99" i="1"/>
  <c r="CT7" i="6" s="1"/>
  <c r="T99" i="1"/>
  <c r="S99" i="1"/>
  <c r="CT5" i="6" s="1"/>
  <c r="R99" i="1"/>
  <c r="CT4" i="6" s="1"/>
  <c r="U98" i="1"/>
  <c r="CS7" i="6" s="1"/>
  <c r="T98" i="1"/>
  <c r="S98" i="1"/>
  <c r="CS5" i="6" s="1"/>
  <c r="R98" i="1"/>
  <c r="CS4" i="6" s="1"/>
  <c r="U97" i="1"/>
  <c r="CR7" i="6" s="1"/>
  <c r="T97" i="1"/>
  <c r="S97" i="1"/>
  <c r="CR5" i="6" s="1"/>
  <c r="R97" i="1"/>
  <c r="CR4" i="6" s="1"/>
  <c r="U96" i="1"/>
  <c r="CQ7" i="6" s="1"/>
  <c r="T96" i="1"/>
  <c r="S96" i="1"/>
  <c r="CQ5" i="6" s="1"/>
  <c r="R96" i="1"/>
  <c r="CQ4" i="6" s="1"/>
  <c r="U95" i="1"/>
  <c r="CP7" i="6" s="1"/>
  <c r="T95" i="1"/>
  <c r="S95" i="1"/>
  <c r="CP5" i="6" s="1"/>
  <c r="R95" i="1"/>
  <c r="CP4" i="6" s="1"/>
  <c r="U94" i="1"/>
  <c r="CO7" i="6" s="1"/>
  <c r="T94" i="1"/>
  <c r="S94" i="1"/>
  <c r="CO5" i="6" s="1"/>
  <c r="R94" i="1"/>
  <c r="CO4" i="6" s="1"/>
  <c r="U93" i="1"/>
  <c r="CN7" i="6" s="1"/>
  <c r="T93" i="1"/>
  <c r="S93" i="1"/>
  <c r="CN5" i="6" s="1"/>
  <c r="R93" i="1"/>
  <c r="CN4" i="6" s="1"/>
  <c r="U92" i="1"/>
  <c r="CM7" i="6" s="1"/>
  <c r="T92" i="1"/>
  <c r="S92" i="1"/>
  <c r="CM5" i="6" s="1"/>
  <c r="R92" i="1"/>
  <c r="CM4" i="6" s="1"/>
  <c r="U91" i="1"/>
  <c r="CL7" i="6" s="1"/>
  <c r="T91" i="1"/>
  <c r="S91" i="1"/>
  <c r="CL5" i="6" s="1"/>
  <c r="R91" i="1"/>
  <c r="CL4" i="6" s="1"/>
  <c r="U90" i="1"/>
  <c r="CK7" i="6" s="1"/>
  <c r="T90" i="1"/>
  <c r="S90" i="1"/>
  <c r="CK5" i="6" s="1"/>
  <c r="R90" i="1"/>
  <c r="CK4" i="6" s="1"/>
  <c r="U89" i="1"/>
  <c r="CJ7" i="6" s="1"/>
  <c r="T89" i="1"/>
  <c r="S89" i="1"/>
  <c r="CJ5" i="6" s="1"/>
  <c r="R89" i="1"/>
  <c r="CJ4" i="6" s="1"/>
  <c r="U88" i="1"/>
  <c r="CI7" i="6" s="1"/>
  <c r="T88" i="1"/>
  <c r="S88" i="1"/>
  <c r="CI5" i="6" s="1"/>
  <c r="R88" i="1"/>
  <c r="CI4" i="6" s="1"/>
  <c r="U87" i="1"/>
  <c r="CH7" i="6" s="1"/>
  <c r="T87" i="1"/>
  <c r="S87" i="1"/>
  <c r="CH5" i="6" s="1"/>
  <c r="R87" i="1"/>
  <c r="CH4" i="6" s="1"/>
  <c r="U86" i="1"/>
  <c r="CG7" i="6" s="1"/>
  <c r="T86" i="1"/>
  <c r="S86" i="1"/>
  <c r="CG5" i="6" s="1"/>
  <c r="R86" i="1"/>
  <c r="CG4" i="6" s="1"/>
  <c r="U85" i="1"/>
  <c r="CF7" i="6" s="1"/>
  <c r="T85" i="1"/>
  <c r="S85" i="1"/>
  <c r="CF5" i="6" s="1"/>
  <c r="R85" i="1"/>
  <c r="CF4" i="6" s="1"/>
  <c r="U84" i="1"/>
  <c r="CE7" i="6" s="1"/>
  <c r="T84" i="1"/>
  <c r="S84" i="1"/>
  <c r="CE5" i="6" s="1"/>
  <c r="R84" i="1"/>
  <c r="CE4" i="6" s="1"/>
  <c r="U83" i="1"/>
  <c r="CD7" i="6" s="1"/>
  <c r="T83" i="1"/>
  <c r="S83" i="1"/>
  <c r="CD5" i="6" s="1"/>
  <c r="R83" i="1"/>
  <c r="CD4" i="6" s="1"/>
  <c r="U82" i="1"/>
  <c r="CC7" i="6" s="1"/>
  <c r="T82" i="1"/>
  <c r="S82" i="1"/>
  <c r="CC5" i="6" s="1"/>
  <c r="R82" i="1"/>
  <c r="CC4" i="6" s="1"/>
  <c r="U81" i="1"/>
  <c r="CB7" i="6" s="1"/>
  <c r="T81" i="1"/>
  <c r="S81" i="1"/>
  <c r="CB5" i="6" s="1"/>
  <c r="R81" i="1"/>
  <c r="CB4" i="6" s="1"/>
  <c r="U80" i="1"/>
  <c r="CA7" i="6" s="1"/>
  <c r="T80" i="1"/>
  <c r="S80" i="1"/>
  <c r="CA5" i="6" s="1"/>
  <c r="R80" i="1"/>
  <c r="CA4" i="6" s="1"/>
  <c r="U79" i="1"/>
  <c r="BZ7" i="6" s="1"/>
  <c r="T79" i="1"/>
  <c r="S79" i="1"/>
  <c r="BZ5" i="6" s="1"/>
  <c r="R79" i="1"/>
  <c r="BZ4" i="6" s="1"/>
  <c r="U78" i="1"/>
  <c r="BY7" i="6" s="1"/>
  <c r="T78" i="1"/>
  <c r="S78" i="1"/>
  <c r="BY5" i="6" s="1"/>
  <c r="R78" i="1"/>
  <c r="BY4" i="6" s="1"/>
  <c r="U77" i="1"/>
  <c r="BX7" i="6" s="1"/>
  <c r="T77" i="1"/>
  <c r="S77" i="1"/>
  <c r="BX5" i="6" s="1"/>
  <c r="R77" i="1"/>
  <c r="BX4" i="6" s="1"/>
  <c r="U76" i="1"/>
  <c r="BW7" i="6" s="1"/>
  <c r="T76" i="1"/>
  <c r="S76" i="1"/>
  <c r="BW5" i="6" s="1"/>
  <c r="R76" i="1"/>
  <c r="BW4" i="6" s="1"/>
  <c r="U75" i="1"/>
  <c r="BV7" i="6" s="1"/>
  <c r="T75" i="1"/>
  <c r="S75" i="1"/>
  <c r="BV5" i="6" s="1"/>
  <c r="R75" i="1"/>
  <c r="BV4" i="6" s="1"/>
  <c r="U74" i="1"/>
  <c r="BU7" i="6" s="1"/>
  <c r="T74" i="1"/>
  <c r="S74" i="1"/>
  <c r="BU5" i="6" s="1"/>
  <c r="R74" i="1"/>
  <c r="BU4" i="6" s="1"/>
  <c r="U73" i="1"/>
  <c r="BT7" i="6" s="1"/>
  <c r="T73" i="1"/>
  <c r="S73" i="1"/>
  <c r="BT5" i="6" s="1"/>
  <c r="R73" i="1"/>
  <c r="BT4" i="6" s="1"/>
  <c r="U72" i="1"/>
  <c r="BS7" i="6" s="1"/>
  <c r="T72" i="1"/>
  <c r="S72" i="1"/>
  <c r="BS5" i="6" s="1"/>
  <c r="R72" i="1"/>
  <c r="BS4" i="6" s="1"/>
  <c r="U71" i="1"/>
  <c r="BR7" i="6" s="1"/>
  <c r="T71" i="1"/>
  <c r="S71" i="1"/>
  <c r="BR5" i="6" s="1"/>
  <c r="R71" i="1"/>
  <c r="BR4" i="6" s="1"/>
  <c r="U70" i="1"/>
  <c r="BQ7" i="6" s="1"/>
  <c r="T70" i="1"/>
  <c r="S70" i="1"/>
  <c r="BQ5" i="6" s="1"/>
  <c r="R70" i="1"/>
  <c r="BQ4" i="6" s="1"/>
  <c r="U69" i="1"/>
  <c r="BP7" i="6" s="1"/>
  <c r="T69" i="1"/>
  <c r="S69" i="1"/>
  <c r="BP5" i="6" s="1"/>
  <c r="R69" i="1"/>
  <c r="BP4" i="6" s="1"/>
  <c r="U68" i="1"/>
  <c r="BO7" i="6" s="1"/>
  <c r="T68" i="1"/>
  <c r="S68" i="1"/>
  <c r="BO5" i="6" s="1"/>
  <c r="R68" i="1"/>
  <c r="BO4" i="6" s="1"/>
  <c r="U67" i="1"/>
  <c r="BN7" i="6" s="1"/>
  <c r="T67" i="1"/>
  <c r="S67" i="1"/>
  <c r="BN5" i="6" s="1"/>
  <c r="R67" i="1"/>
  <c r="BN4" i="6" s="1"/>
  <c r="U66" i="1"/>
  <c r="BM7" i="6" s="1"/>
  <c r="T66" i="1"/>
  <c r="S66" i="1"/>
  <c r="BM5" i="6" s="1"/>
  <c r="R66" i="1"/>
  <c r="BM4" i="6" s="1"/>
  <c r="U65" i="1"/>
  <c r="BL7" i="6" s="1"/>
  <c r="T65" i="1"/>
  <c r="S65" i="1"/>
  <c r="BL5" i="6" s="1"/>
  <c r="R65" i="1"/>
  <c r="BL4" i="6" s="1"/>
  <c r="U64" i="1"/>
  <c r="BK7" i="6" s="1"/>
  <c r="T64" i="1"/>
  <c r="S64" i="1"/>
  <c r="BK5" i="6" s="1"/>
  <c r="R64" i="1"/>
  <c r="BK4" i="6" s="1"/>
  <c r="U63" i="1"/>
  <c r="BJ7" i="6" s="1"/>
  <c r="T63" i="1"/>
  <c r="S63" i="1"/>
  <c r="BJ5" i="6" s="1"/>
  <c r="R63" i="1"/>
  <c r="BJ4" i="6" s="1"/>
  <c r="U62" i="1"/>
  <c r="BI7" i="6" s="1"/>
  <c r="T62" i="1"/>
  <c r="S62" i="1"/>
  <c r="BI5" i="6" s="1"/>
  <c r="R62" i="1"/>
  <c r="BI4" i="6" s="1"/>
  <c r="U61" i="1"/>
  <c r="BH7" i="6" s="1"/>
  <c r="T61" i="1"/>
  <c r="S61" i="1"/>
  <c r="BH5" i="6" s="1"/>
  <c r="R61" i="1"/>
  <c r="BH4" i="6" s="1"/>
  <c r="U60" i="1"/>
  <c r="BG7" i="6" s="1"/>
  <c r="T60" i="1"/>
  <c r="S60" i="1"/>
  <c r="BG5" i="6" s="1"/>
  <c r="R60" i="1"/>
  <c r="BG4" i="6" s="1"/>
  <c r="U59" i="1"/>
  <c r="BF7" i="6" s="1"/>
  <c r="T59" i="1"/>
  <c r="S59" i="1"/>
  <c r="BF5" i="6" s="1"/>
  <c r="R59" i="1"/>
  <c r="BF4" i="6" s="1"/>
  <c r="U58" i="1"/>
  <c r="BE7" i="6" s="1"/>
  <c r="T58" i="1"/>
  <c r="S58" i="1"/>
  <c r="BE5" i="6" s="1"/>
  <c r="R58" i="1"/>
  <c r="BE4" i="6" s="1"/>
  <c r="U57" i="1"/>
  <c r="BD7" i="6" s="1"/>
  <c r="T57" i="1"/>
  <c r="S57" i="1"/>
  <c r="BD5" i="6" s="1"/>
  <c r="R57" i="1"/>
  <c r="BD4" i="6" s="1"/>
  <c r="U56" i="1"/>
  <c r="BC7" i="6" s="1"/>
  <c r="T56" i="1"/>
  <c r="S56" i="1"/>
  <c r="BC5" i="6" s="1"/>
  <c r="R56" i="1"/>
  <c r="BC4" i="6" s="1"/>
  <c r="U55" i="1"/>
  <c r="BB7" i="6" s="1"/>
  <c r="T55" i="1"/>
  <c r="S55" i="1"/>
  <c r="BB5" i="6" s="1"/>
  <c r="R55" i="1"/>
  <c r="BB4" i="6" s="1"/>
  <c r="U54" i="1"/>
  <c r="BA7" i="6" s="1"/>
  <c r="T54" i="1"/>
  <c r="S54" i="1"/>
  <c r="BA5" i="6" s="1"/>
  <c r="R54" i="1"/>
  <c r="BA4" i="6" s="1"/>
  <c r="U53" i="1"/>
  <c r="AZ7" i="6" s="1"/>
  <c r="T53" i="1"/>
  <c r="S53" i="1"/>
  <c r="AZ5" i="6" s="1"/>
  <c r="R53" i="1"/>
  <c r="AZ4" i="6" s="1"/>
  <c r="U52" i="1"/>
  <c r="AY7" i="6" s="1"/>
  <c r="T52" i="1"/>
  <c r="S52" i="1"/>
  <c r="AY5" i="6" s="1"/>
  <c r="R52" i="1"/>
  <c r="AY4" i="6" s="1"/>
  <c r="U51" i="1"/>
  <c r="AX7" i="6" s="1"/>
  <c r="T51" i="1"/>
  <c r="S51" i="1"/>
  <c r="AX5" i="6" s="1"/>
  <c r="R51" i="1"/>
  <c r="AX4" i="6" s="1"/>
  <c r="U50" i="1"/>
  <c r="AW7" i="6" s="1"/>
  <c r="T50" i="1"/>
  <c r="S50" i="1"/>
  <c r="AW5" i="6" s="1"/>
  <c r="R50" i="1"/>
  <c r="AW4" i="6" s="1"/>
  <c r="U49" i="1"/>
  <c r="AV7" i="6" s="1"/>
  <c r="T49" i="1"/>
  <c r="S49" i="1"/>
  <c r="AV5" i="6" s="1"/>
  <c r="R49" i="1"/>
  <c r="AV4" i="6" s="1"/>
  <c r="U48" i="1"/>
  <c r="AU7" i="6" s="1"/>
  <c r="T48" i="1"/>
  <c r="S48" i="1"/>
  <c r="AU5" i="6" s="1"/>
  <c r="R48" i="1"/>
  <c r="AU4" i="6" s="1"/>
  <c r="U47" i="1"/>
  <c r="AT7" i="6" s="1"/>
  <c r="T47" i="1"/>
  <c r="S47" i="1"/>
  <c r="AT5" i="6" s="1"/>
  <c r="R47" i="1"/>
  <c r="AT4" i="6" s="1"/>
  <c r="U46" i="1"/>
  <c r="AS7" i="6" s="1"/>
  <c r="T46" i="1"/>
  <c r="S46" i="1"/>
  <c r="AS5" i="6" s="1"/>
  <c r="R46" i="1"/>
  <c r="AS4" i="6" s="1"/>
  <c r="U45" i="1"/>
  <c r="AR7" i="6" s="1"/>
  <c r="T45" i="1"/>
  <c r="S45" i="1"/>
  <c r="AR5" i="6" s="1"/>
  <c r="R45" i="1"/>
  <c r="AR4" i="6" s="1"/>
  <c r="U44" i="1"/>
  <c r="AQ7" i="6" s="1"/>
  <c r="T44" i="1"/>
  <c r="S44" i="1"/>
  <c r="AQ5" i="6" s="1"/>
  <c r="R44" i="1"/>
  <c r="AQ4" i="6" s="1"/>
  <c r="U43" i="1"/>
  <c r="AP7" i="6" s="1"/>
  <c r="T43" i="1"/>
  <c r="S43" i="1"/>
  <c r="AP5" i="6" s="1"/>
  <c r="R43" i="1"/>
  <c r="AP4" i="6" s="1"/>
  <c r="U42" i="1"/>
  <c r="AO7" i="6" s="1"/>
  <c r="T42" i="1"/>
  <c r="S42" i="1"/>
  <c r="AO5" i="6" s="1"/>
  <c r="R42" i="1"/>
  <c r="AO4" i="6" s="1"/>
  <c r="U41" i="1"/>
  <c r="AN7" i="6" s="1"/>
  <c r="T41" i="1"/>
  <c r="S41" i="1"/>
  <c r="AN5" i="6" s="1"/>
  <c r="R41" i="1"/>
  <c r="AN4" i="6" s="1"/>
  <c r="U40" i="1"/>
  <c r="AM7" i="6" s="1"/>
  <c r="T40" i="1"/>
  <c r="S40" i="1"/>
  <c r="AM5" i="6" s="1"/>
  <c r="R40" i="1"/>
  <c r="AM4" i="6" s="1"/>
  <c r="U39" i="1"/>
  <c r="AL7" i="6" s="1"/>
  <c r="T39" i="1"/>
  <c r="S39" i="1"/>
  <c r="AL5" i="6" s="1"/>
  <c r="R39" i="1"/>
  <c r="AL4" i="6" s="1"/>
  <c r="U38" i="1"/>
  <c r="AK7" i="6" s="1"/>
  <c r="T38" i="1"/>
  <c r="S38" i="1"/>
  <c r="AK5" i="6" s="1"/>
  <c r="R38" i="1"/>
  <c r="AK4" i="6" s="1"/>
  <c r="U37" i="1"/>
  <c r="AJ7" i="6" s="1"/>
  <c r="T37" i="1"/>
  <c r="S37" i="1"/>
  <c r="AJ5" i="6" s="1"/>
  <c r="R37" i="1"/>
  <c r="AJ4" i="6" s="1"/>
  <c r="U36" i="1"/>
  <c r="AI7" i="6" s="1"/>
  <c r="T36" i="1"/>
  <c r="S36" i="1"/>
  <c r="AI5" i="6" s="1"/>
  <c r="R36" i="1"/>
  <c r="AI4" i="6" s="1"/>
  <c r="U35" i="1"/>
  <c r="AH7" i="6" s="1"/>
  <c r="T35" i="1"/>
  <c r="S35" i="1"/>
  <c r="AH5" i="6" s="1"/>
  <c r="R35" i="1"/>
  <c r="AH4" i="6" s="1"/>
  <c r="U34" i="1"/>
  <c r="AG7" i="6" s="1"/>
  <c r="T34" i="1"/>
  <c r="S34" i="1"/>
  <c r="AG5" i="6" s="1"/>
  <c r="R34" i="1"/>
  <c r="AG4" i="6" s="1"/>
  <c r="U33" i="1"/>
  <c r="AF7" i="6" s="1"/>
  <c r="T33" i="1"/>
  <c r="S33" i="1"/>
  <c r="AF5" i="6" s="1"/>
  <c r="R33" i="1"/>
  <c r="AF4" i="6" s="1"/>
  <c r="U32" i="1"/>
  <c r="AE7" i="6" s="1"/>
  <c r="T32" i="1"/>
  <c r="S32" i="1"/>
  <c r="AE5" i="6" s="1"/>
  <c r="R32" i="1"/>
  <c r="AE4" i="6" s="1"/>
  <c r="U31" i="1"/>
  <c r="AD7" i="6" s="1"/>
  <c r="T31" i="1"/>
  <c r="S31" i="1"/>
  <c r="AD5" i="6" s="1"/>
  <c r="R31" i="1"/>
  <c r="AD4" i="6" s="1"/>
  <c r="U30" i="1"/>
  <c r="AC7" i="6" s="1"/>
  <c r="T30" i="1"/>
  <c r="S30" i="1"/>
  <c r="AC5" i="6" s="1"/>
  <c r="R30" i="1"/>
  <c r="AC4" i="6" s="1"/>
  <c r="U29" i="1"/>
  <c r="AB7" i="6" s="1"/>
  <c r="T29" i="1"/>
  <c r="S29" i="1"/>
  <c r="AB5" i="6" s="1"/>
  <c r="R29" i="1"/>
  <c r="AB4" i="6" s="1"/>
  <c r="U28" i="1"/>
  <c r="AA7" i="6" s="1"/>
  <c r="T28" i="1"/>
  <c r="S28" i="1"/>
  <c r="AA5" i="6" s="1"/>
  <c r="R28" i="1"/>
  <c r="AA4" i="6" s="1"/>
  <c r="U27" i="1"/>
  <c r="Z7" i="6" s="1"/>
  <c r="T27" i="1"/>
  <c r="S27" i="1"/>
  <c r="Z5" i="6" s="1"/>
  <c r="R27" i="1"/>
  <c r="Z4" i="6" s="1"/>
  <c r="U26" i="1"/>
  <c r="Y7" i="6" s="1"/>
  <c r="T26" i="1"/>
  <c r="S26" i="1"/>
  <c r="Y5" i="6" s="1"/>
  <c r="R26" i="1"/>
  <c r="Y4" i="6" s="1"/>
  <c r="U25" i="1"/>
  <c r="X7" i="6" s="1"/>
  <c r="T25" i="1"/>
  <c r="S25" i="1"/>
  <c r="X5" i="6" s="1"/>
  <c r="R25" i="1"/>
  <c r="X4" i="6" s="1"/>
  <c r="U24" i="1"/>
  <c r="W7" i="6" s="1"/>
  <c r="T24" i="1"/>
  <c r="S24" i="1"/>
  <c r="W5" i="6" s="1"/>
  <c r="R24" i="1"/>
  <c r="W4" i="6" s="1"/>
  <c r="U23" i="1"/>
  <c r="V7" i="6" s="1"/>
  <c r="T23" i="1"/>
  <c r="S23" i="1"/>
  <c r="V5" i="6" s="1"/>
  <c r="R23" i="1"/>
  <c r="V4" i="6" s="1"/>
  <c r="U22" i="1"/>
  <c r="U7" i="6" s="1"/>
  <c r="T22" i="1"/>
  <c r="S22" i="1"/>
  <c r="U5" i="6" s="1"/>
  <c r="R22" i="1"/>
  <c r="U4" i="6" s="1"/>
  <c r="U21" i="1"/>
  <c r="T7" i="6" s="1"/>
  <c r="T21" i="1"/>
  <c r="S21" i="1"/>
  <c r="T5" i="6" s="1"/>
  <c r="R21" i="1"/>
  <c r="T4" i="6" s="1"/>
  <c r="U20" i="1"/>
  <c r="S7" i="6" s="1"/>
  <c r="T20" i="1"/>
  <c r="S20" i="1"/>
  <c r="S5" i="6" s="1"/>
  <c r="R20" i="1"/>
  <c r="S4" i="6" s="1"/>
  <c r="U19" i="1"/>
  <c r="R7" i="6" s="1"/>
  <c r="T19" i="1"/>
  <c r="S19" i="1"/>
  <c r="R5" i="6" s="1"/>
  <c r="R19" i="1"/>
  <c r="R4" i="6" s="1"/>
  <c r="U18" i="1"/>
  <c r="Q7" i="6" s="1"/>
  <c r="T18" i="1"/>
  <c r="S18" i="1"/>
  <c r="Q5" i="6" s="1"/>
  <c r="R18" i="1"/>
  <c r="Q4" i="6" s="1"/>
  <c r="U17" i="1"/>
  <c r="P7" i="6" s="1"/>
  <c r="T17" i="1"/>
  <c r="S17" i="1"/>
  <c r="P5" i="6" s="1"/>
  <c r="R17" i="1"/>
  <c r="P4" i="6" s="1"/>
  <c r="U16" i="1"/>
  <c r="O7" i="6" s="1"/>
  <c r="T16" i="1"/>
  <c r="S16" i="1"/>
  <c r="O5" i="6" s="1"/>
  <c r="R16" i="1"/>
  <c r="O4" i="6" s="1"/>
  <c r="U15" i="1"/>
  <c r="N7" i="6" s="1"/>
  <c r="T15" i="1"/>
  <c r="S15" i="1"/>
  <c r="N5" i="6" s="1"/>
  <c r="R15" i="1"/>
  <c r="N4" i="6" s="1"/>
  <c r="U14" i="1"/>
  <c r="M7" i="6" s="1"/>
  <c r="T14" i="1"/>
  <c r="S14" i="1"/>
  <c r="M5" i="6" s="1"/>
  <c r="R14" i="1"/>
  <c r="M4" i="6" s="1"/>
  <c r="U13" i="1"/>
  <c r="L7" i="6" s="1"/>
  <c r="T13" i="1"/>
  <c r="S13" i="1"/>
  <c r="L5" i="6" s="1"/>
  <c r="R13" i="1"/>
  <c r="L4" i="6" s="1"/>
  <c r="U12" i="1"/>
  <c r="K7" i="6" s="1"/>
  <c r="T12" i="1"/>
  <c r="S12" i="1"/>
  <c r="K5" i="6" s="1"/>
  <c r="R12" i="1"/>
  <c r="K4" i="6" s="1"/>
  <c r="U11" i="1"/>
  <c r="J7" i="6" s="1"/>
  <c r="T11" i="1"/>
  <c r="S11" i="1"/>
  <c r="J5" i="6" s="1"/>
  <c r="R11" i="1"/>
  <c r="J4" i="6" s="1"/>
  <c r="U10" i="1"/>
  <c r="I7" i="6" s="1"/>
  <c r="T10" i="1"/>
  <c r="S10" i="1"/>
  <c r="I5" i="6" s="1"/>
  <c r="R10" i="1"/>
  <c r="I4" i="6" s="1"/>
  <c r="U9" i="1"/>
  <c r="H7" i="6" s="1"/>
  <c r="T9" i="1"/>
  <c r="S9" i="1"/>
  <c r="H5" i="6" s="1"/>
  <c r="R9" i="1"/>
  <c r="H4" i="6" s="1"/>
  <c r="U8" i="1"/>
  <c r="G7" i="6" s="1"/>
  <c r="T8" i="1"/>
  <c r="S8" i="1"/>
  <c r="G5" i="6" s="1"/>
  <c r="R8" i="1"/>
  <c r="G4" i="6" s="1"/>
  <c r="U7" i="1"/>
  <c r="F7" i="6" s="1"/>
  <c r="T7" i="1"/>
  <c r="S7" i="1"/>
  <c r="F5" i="6" s="1"/>
  <c r="R7" i="1"/>
  <c r="F4" i="6" s="1"/>
  <c r="U6" i="1"/>
  <c r="E7" i="6" s="1"/>
  <c r="T6" i="1"/>
  <c r="S6" i="1"/>
  <c r="E5" i="6" s="1"/>
  <c r="R6" i="1"/>
  <c r="E4" i="6" s="1"/>
  <c r="U5" i="1"/>
  <c r="D7" i="6" s="1"/>
  <c r="T5" i="1"/>
  <c r="S5" i="1"/>
  <c r="D5" i="6" s="1"/>
  <c r="R5" i="1"/>
  <c r="D4" i="6" s="1"/>
  <c r="U4" i="1"/>
  <c r="C7" i="6" s="1"/>
  <c r="S4" i="1"/>
  <c r="C5" i="6" s="1"/>
  <c r="R4" i="1"/>
  <c r="C4" i="6" s="1"/>
  <c r="U3" i="1"/>
  <c r="B7" i="6" s="1"/>
  <c r="T3" i="1"/>
  <c r="S3" i="1"/>
  <c r="B5" i="6" s="1"/>
  <c r="R3" i="1"/>
  <c r="B4" i="6" s="1"/>
  <c r="A22" i="6"/>
  <c r="A21" i="6"/>
  <c r="A20" i="6"/>
  <c r="A19" i="6"/>
  <c r="A18" i="6"/>
  <c r="A16" i="6"/>
  <c r="A15" i="6"/>
  <c r="A14" i="6"/>
  <c r="U2" i="1"/>
  <c r="A7" i="6" s="1"/>
  <c r="T2" i="1"/>
  <c r="S2" i="1"/>
  <c r="A5" i="6" s="1"/>
  <c r="R2" i="1"/>
  <c r="A4" i="6" s="1"/>
  <c r="A3" i="6"/>
  <c r="G1" i="1"/>
  <c r="F1" i="1"/>
  <c r="E1" i="1"/>
  <c r="Q84" i="1" l="1"/>
  <c r="P84" i="1"/>
  <c r="Q3" i="1"/>
  <c r="B2" i="6" s="1"/>
  <c r="P3" i="1"/>
  <c r="P8" i="1"/>
  <c r="Q8" i="1"/>
  <c r="P20" i="1"/>
  <c r="AD20" i="1" s="1"/>
  <c r="Q20" i="1"/>
  <c r="P32" i="1"/>
  <c r="Q32" i="1"/>
  <c r="AE2" i="6" s="1"/>
  <c r="P44" i="1"/>
  <c r="AA44" i="1" s="1"/>
  <c r="Q44" i="1"/>
  <c r="AQ2" i="6" s="1"/>
  <c r="P56" i="1"/>
  <c r="Q56" i="1"/>
  <c r="BC2" i="6" s="1"/>
  <c r="P68" i="1"/>
  <c r="AC68" i="1" s="1"/>
  <c r="Q68" i="1"/>
  <c r="P80" i="1"/>
  <c r="Q80" i="1"/>
  <c r="P92" i="1"/>
  <c r="Q92" i="1"/>
  <c r="P104" i="1"/>
  <c r="W104" i="1" s="1"/>
  <c r="Q104" i="1"/>
  <c r="CY2" i="6" s="1"/>
  <c r="P116" i="1"/>
  <c r="W116" i="1" s="1"/>
  <c r="Q116" i="1"/>
  <c r="DK2" i="6" s="1"/>
  <c r="P128" i="1"/>
  <c r="Q128" i="1"/>
  <c r="Q25" i="1"/>
  <c r="P25" i="1"/>
  <c r="Q73" i="1"/>
  <c r="BT2" i="6" s="1"/>
  <c r="P73" i="1"/>
  <c r="Q85" i="1"/>
  <c r="P85" i="1"/>
  <c r="P97" i="1"/>
  <c r="AD97" i="1" s="1"/>
  <c r="Q97" i="1"/>
  <c r="CR2" i="6" s="1"/>
  <c r="P109" i="1"/>
  <c r="Q109" i="1"/>
  <c r="DD2" i="6" s="1"/>
  <c r="P121" i="1"/>
  <c r="Q121" i="1"/>
  <c r="DP2" i="6" s="1"/>
  <c r="P6" i="1"/>
  <c r="AB6" i="1" s="1"/>
  <c r="Q6" i="1"/>
  <c r="P18" i="1"/>
  <c r="Q18" i="1"/>
  <c r="P30" i="1"/>
  <c r="AA30" i="1" s="1"/>
  <c r="Q30" i="1"/>
  <c r="P42" i="1"/>
  <c r="Q42" i="1"/>
  <c r="AO2" i="6" s="1"/>
  <c r="P54" i="1"/>
  <c r="W54" i="1" s="1"/>
  <c r="Q54" i="1"/>
  <c r="BA2" i="6" s="1"/>
  <c r="P66" i="1"/>
  <c r="Q66" i="1"/>
  <c r="BM2" i="6" s="1"/>
  <c r="P78" i="1"/>
  <c r="X78" i="1" s="1"/>
  <c r="Q78" i="1"/>
  <c r="P90" i="1"/>
  <c r="X90" i="1" s="1"/>
  <c r="Q90" i="1"/>
  <c r="P102" i="1"/>
  <c r="Q102" i="1"/>
  <c r="P114" i="1"/>
  <c r="AG114" i="1" s="1"/>
  <c r="Q114" i="1"/>
  <c r="DI2" i="6" s="1"/>
  <c r="P126" i="1"/>
  <c r="AF126" i="1" s="1"/>
  <c r="Q126" i="1"/>
  <c r="DU2" i="6" s="1"/>
  <c r="Q24" i="1"/>
  <c r="P24" i="1"/>
  <c r="Q11" i="1"/>
  <c r="P11" i="1"/>
  <c r="Q23" i="1"/>
  <c r="V2" i="6" s="1"/>
  <c r="P23" i="1"/>
  <c r="Q35" i="1"/>
  <c r="P35" i="1"/>
  <c r="Q47" i="1"/>
  <c r="AT2" i="6" s="1"/>
  <c r="P47" i="1"/>
  <c r="X47" i="1" s="1"/>
  <c r="Q59" i="1"/>
  <c r="BF2" i="6" s="1"/>
  <c r="P59" i="1"/>
  <c r="AC59" i="1" s="1"/>
  <c r="Q71" i="1"/>
  <c r="P71" i="1"/>
  <c r="X71" i="1" s="1"/>
  <c r="Q83" i="1"/>
  <c r="CD2" i="6" s="1"/>
  <c r="P83" i="1"/>
  <c r="Q95" i="1"/>
  <c r="CP2" i="6" s="1"/>
  <c r="P95" i="1"/>
  <c r="Q107" i="1"/>
  <c r="P107" i="1"/>
  <c r="Q119" i="1"/>
  <c r="DN2" i="6" s="1"/>
  <c r="P119" i="1"/>
  <c r="AE119" i="1" s="1"/>
  <c r="Q37" i="1"/>
  <c r="AJ2" i="6" s="1"/>
  <c r="P37" i="1"/>
  <c r="AF37" i="1" s="1"/>
  <c r="Q49" i="1"/>
  <c r="P49" i="1"/>
  <c r="Q61" i="1"/>
  <c r="BH2" i="6" s="1"/>
  <c r="P61" i="1"/>
  <c r="AG61" i="1" s="1"/>
  <c r="Q28" i="1"/>
  <c r="AA2" i="6" s="1"/>
  <c r="P28" i="1"/>
  <c r="P40" i="1"/>
  <c r="Q40" i="1"/>
  <c r="Q52" i="1"/>
  <c r="AY2" i="6" s="1"/>
  <c r="P52" i="1"/>
  <c r="Q64" i="1"/>
  <c r="BK2" i="6" s="1"/>
  <c r="P64" i="1"/>
  <c r="Y64" i="1" s="1"/>
  <c r="Q76" i="1"/>
  <c r="P76" i="1"/>
  <c r="Q88" i="1"/>
  <c r="CI2" i="6" s="1"/>
  <c r="P88" i="1"/>
  <c r="Q100" i="1"/>
  <c r="CU2" i="6" s="1"/>
  <c r="P100" i="1"/>
  <c r="X100" i="1" s="1"/>
  <c r="P112" i="1"/>
  <c r="Q112" i="1"/>
  <c r="Q124" i="1"/>
  <c r="DS2" i="6" s="1"/>
  <c r="P124" i="1"/>
  <c r="Q13" i="1"/>
  <c r="L2" i="6" s="1"/>
  <c r="P13" i="1"/>
  <c r="Y13" i="1" s="1"/>
  <c r="Q16" i="1"/>
  <c r="P16" i="1"/>
  <c r="AA16" i="1" s="1"/>
  <c r="P4" i="1"/>
  <c r="X4" i="1" s="1"/>
  <c r="Q4" i="1"/>
  <c r="Q9" i="1"/>
  <c r="H2" i="6" s="1"/>
  <c r="P9" i="1"/>
  <c r="Q21" i="1"/>
  <c r="P21" i="1"/>
  <c r="Q33" i="1"/>
  <c r="AF2" i="6" s="1"/>
  <c r="P33" i="1"/>
  <c r="Q45" i="1"/>
  <c r="AR2" i="6" s="1"/>
  <c r="P45" i="1"/>
  <c r="X45" i="1" s="1"/>
  <c r="Q57" i="1"/>
  <c r="P57" i="1"/>
  <c r="Q69" i="1"/>
  <c r="BP2" i="6" s="1"/>
  <c r="P69" i="1"/>
  <c r="Q81" i="1"/>
  <c r="CB2" i="6" s="1"/>
  <c r="P81" i="1"/>
  <c r="Q93" i="1"/>
  <c r="P93" i="1"/>
  <c r="Q105" i="1"/>
  <c r="CZ2" i="6" s="1"/>
  <c r="P105" i="1"/>
  <c r="Z105" i="1" s="1"/>
  <c r="Q117" i="1"/>
  <c r="DL2" i="6" s="1"/>
  <c r="P117" i="1"/>
  <c r="AF117" i="1" s="1"/>
  <c r="Q129" i="1"/>
  <c r="P129" i="1"/>
  <c r="Z129" i="1" s="1"/>
  <c r="Q14" i="1"/>
  <c r="M2" i="6" s="1"/>
  <c r="P14" i="1"/>
  <c r="P26" i="1"/>
  <c r="Y26" i="1" s="1"/>
  <c r="Q26" i="1"/>
  <c r="Y2" i="6" s="1"/>
  <c r="Q38" i="1"/>
  <c r="P38" i="1"/>
  <c r="Q50" i="1"/>
  <c r="AW2" i="6" s="1"/>
  <c r="P50" i="1"/>
  <c r="Q62" i="1"/>
  <c r="BI2" i="6" s="1"/>
  <c r="P62" i="1"/>
  <c r="X62" i="1" s="1"/>
  <c r="Q74" i="1"/>
  <c r="P74" i="1"/>
  <c r="Q86" i="1"/>
  <c r="CG2" i="6" s="1"/>
  <c r="P86" i="1"/>
  <c r="Q98" i="1"/>
  <c r="CS2" i="6" s="1"/>
  <c r="P98" i="1"/>
  <c r="P110" i="1"/>
  <c r="Y110" i="1" s="1"/>
  <c r="Q110" i="1"/>
  <c r="P122" i="1"/>
  <c r="Q122" i="1"/>
  <c r="DQ2" i="6" s="1"/>
  <c r="P7" i="1"/>
  <c r="Q7" i="1"/>
  <c r="F2" i="6" s="1"/>
  <c r="P19" i="1"/>
  <c r="Q19" i="1"/>
  <c r="R2" i="6" s="1"/>
  <c r="P31" i="1"/>
  <c r="AB31" i="1" s="1"/>
  <c r="Q31" i="1"/>
  <c r="P43" i="1"/>
  <c r="AF43" i="1" s="1"/>
  <c r="Q43" i="1"/>
  <c r="AP2" i="6" s="1"/>
  <c r="P55" i="1"/>
  <c r="Y55" i="1" s="1"/>
  <c r="Q55" i="1"/>
  <c r="P67" i="1"/>
  <c r="W67" i="1" s="1"/>
  <c r="Q67" i="1"/>
  <c r="BN2" i="6" s="1"/>
  <c r="P79" i="1"/>
  <c r="Q79" i="1"/>
  <c r="BZ2" i="6" s="1"/>
  <c r="P91" i="1"/>
  <c r="Q91" i="1"/>
  <c r="CL2" i="6" s="1"/>
  <c r="P103" i="1"/>
  <c r="AB103" i="1" s="1"/>
  <c r="Q103" i="1"/>
  <c r="P115" i="1"/>
  <c r="AA115" i="1" s="1"/>
  <c r="Q115" i="1"/>
  <c r="DJ2" i="6" s="1"/>
  <c r="P127" i="1"/>
  <c r="Z127" i="1" s="1"/>
  <c r="Q127" i="1"/>
  <c r="Q60" i="1"/>
  <c r="BG2" i="6" s="1"/>
  <c r="P60" i="1"/>
  <c r="Q72" i="1"/>
  <c r="BS2" i="6" s="1"/>
  <c r="P72" i="1"/>
  <c r="AD72" i="1" s="1"/>
  <c r="Q108" i="1"/>
  <c r="P108" i="1"/>
  <c r="Y108" i="1" s="1"/>
  <c r="Q120" i="1"/>
  <c r="DO2" i="6" s="1"/>
  <c r="P120" i="1"/>
  <c r="Q12" i="1"/>
  <c r="K2" i="6" s="1"/>
  <c r="P12" i="1"/>
  <c r="P5" i="1"/>
  <c r="Q5" i="1"/>
  <c r="P17" i="1"/>
  <c r="Q17" i="1"/>
  <c r="P2" i="6" s="1"/>
  <c r="P29" i="1"/>
  <c r="Q29" i="1"/>
  <c r="AB2" i="6" s="1"/>
  <c r="P41" i="1"/>
  <c r="Z41" i="1" s="1"/>
  <c r="Q41" i="1"/>
  <c r="AN2" i="6" s="1"/>
  <c r="P53" i="1"/>
  <c r="Q53" i="1"/>
  <c r="P65" i="1"/>
  <c r="Q65" i="1"/>
  <c r="BL2" i="6" s="1"/>
  <c r="P77" i="1"/>
  <c r="Q77" i="1"/>
  <c r="P89" i="1"/>
  <c r="Y89" i="1" s="1"/>
  <c r="Q89" i="1"/>
  <c r="CJ2" i="6" s="1"/>
  <c r="P101" i="1"/>
  <c r="Q101" i="1"/>
  <c r="CV2" i="6" s="1"/>
  <c r="P113" i="1"/>
  <c r="Z113" i="1" s="1"/>
  <c r="Q113" i="1"/>
  <c r="DH2" i="6" s="1"/>
  <c r="P125" i="1"/>
  <c r="Q125" i="1"/>
  <c r="Q36" i="1"/>
  <c r="AI2" i="6" s="1"/>
  <c r="P36" i="1"/>
  <c r="Y36" i="1" s="1"/>
  <c r="Q48" i="1"/>
  <c r="P48" i="1"/>
  <c r="Q96" i="1"/>
  <c r="CQ2" i="6" s="1"/>
  <c r="P96" i="1"/>
  <c r="Z96" i="1" s="1"/>
  <c r="Q10" i="1"/>
  <c r="I2" i="6" s="1"/>
  <c r="P10" i="1"/>
  <c r="AB10" i="1" s="1"/>
  <c r="Q22" i="1"/>
  <c r="P22" i="1"/>
  <c r="AD22" i="1" s="1"/>
  <c r="Q34" i="1"/>
  <c r="AG2" i="6" s="1"/>
  <c r="P34" i="1"/>
  <c r="W34" i="1" s="1"/>
  <c r="Q46" i="1"/>
  <c r="AS2" i="6" s="1"/>
  <c r="P46" i="1"/>
  <c r="Q58" i="1"/>
  <c r="P58" i="1"/>
  <c r="Q70" i="1"/>
  <c r="BQ2" i="6" s="1"/>
  <c r="P70" i="1"/>
  <c r="Q82" i="1"/>
  <c r="CC2" i="6" s="1"/>
  <c r="P82" i="1"/>
  <c r="AF82" i="1" s="1"/>
  <c r="Q94" i="1"/>
  <c r="CO2" i="6" s="1"/>
  <c r="P94" i="1"/>
  <c r="W94" i="1" s="1"/>
  <c r="Q106" i="1"/>
  <c r="DA2" i="6" s="1"/>
  <c r="P106" i="1"/>
  <c r="AF106" i="1" s="1"/>
  <c r="Q118" i="1"/>
  <c r="DM2" i="6" s="1"/>
  <c r="P118" i="1"/>
  <c r="Q130" i="1"/>
  <c r="P130" i="1"/>
  <c r="P15" i="1"/>
  <c r="Q15" i="1"/>
  <c r="N2" i="6" s="1"/>
  <c r="Q27" i="1"/>
  <c r="Z2" i="6" s="1"/>
  <c r="P27" i="1"/>
  <c r="AG27" i="1" s="1"/>
  <c r="Q39" i="1"/>
  <c r="AL2" i="6" s="1"/>
  <c r="P39" i="1"/>
  <c r="P51" i="1"/>
  <c r="AG51" i="1" s="1"/>
  <c r="Q51" i="1"/>
  <c r="AX2" i="6" s="1"/>
  <c r="Q63" i="1"/>
  <c r="BJ2" i="6" s="1"/>
  <c r="P63" i="1"/>
  <c r="X63" i="1" s="1"/>
  <c r="Q75" i="1"/>
  <c r="BV2" i="6" s="1"/>
  <c r="P75" i="1"/>
  <c r="AF75" i="1" s="1"/>
  <c r="Q87" i="1"/>
  <c r="CH2" i="6" s="1"/>
  <c r="P87" i="1"/>
  <c r="W87" i="1" s="1"/>
  <c r="Q99" i="1"/>
  <c r="CT2" i="6" s="1"/>
  <c r="P99" i="1"/>
  <c r="X99" i="1" s="1"/>
  <c r="P111" i="1"/>
  <c r="AC111" i="1" s="1"/>
  <c r="Q111" i="1"/>
  <c r="DF2" i="6" s="1"/>
  <c r="Q123" i="1"/>
  <c r="DR2" i="6" s="1"/>
  <c r="P123" i="1"/>
  <c r="A17" i="6"/>
  <c r="B14" i="7" s="1"/>
  <c r="AK14" i="9" s="1"/>
  <c r="X22" i="6"/>
  <c r="X17" i="6"/>
  <c r="X20" i="6"/>
  <c r="X19" i="6"/>
  <c r="X18" i="6"/>
  <c r="X16" i="6"/>
  <c r="X15" i="6"/>
  <c r="X21" i="6"/>
  <c r="AJ22" i="6"/>
  <c r="AJ18" i="6"/>
  <c r="AJ17" i="6"/>
  <c r="AJ16" i="6"/>
  <c r="AJ15" i="6"/>
  <c r="AJ21" i="6"/>
  <c r="AJ19" i="6"/>
  <c r="AJ20" i="6"/>
  <c r="AV22" i="6"/>
  <c r="AV18" i="6"/>
  <c r="AV17" i="6"/>
  <c r="AV16" i="6"/>
  <c r="AV15" i="6"/>
  <c r="AV14" i="6"/>
  <c r="AV21" i="6"/>
  <c r="AV20" i="6"/>
  <c r="AV19" i="6"/>
  <c r="DD19" i="6"/>
  <c r="DD15" i="6"/>
  <c r="DD21" i="6"/>
  <c r="DD20" i="6"/>
  <c r="DD18" i="6"/>
  <c r="DD17" i="6"/>
  <c r="DD16" i="6"/>
  <c r="DD14" i="6"/>
  <c r="DD22" i="6"/>
  <c r="E20" i="6"/>
  <c r="E18" i="6"/>
  <c r="E17" i="6"/>
  <c r="E15" i="6"/>
  <c r="E19" i="6"/>
  <c r="E14" i="6"/>
  <c r="E22" i="6"/>
  <c r="E21" i="6"/>
  <c r="Q20" i="6"/>
  <c r="Q22" i="6"/>
  <c r="Q21" i="6"/>
  <c r="Q19" i="6"/>
  <c r="Q18" i="6"/>
  <c r="Q17" i="6"/>
  <c r="Q16" i="6"/>
  <c r="Q15" i="6"/>
  <c r="Q14" i="6"/>
  <c r="AC20" i="6"/>
  <c r="AC18" i="6"/>
  <c r="AC17" i="6"/>
  <c r="AC16" i="6"/>
  <c r="AC15" i="6"/>
  <c r="AC14" i="6"/>
  <c r="AC22" i="6"/>
  <c r="AC19" i="6"/>
  <c r="AC21" i="6"/>
  <c r="AO16" i="6"/>
  <c r="AO21" i="6"/>
  <c r="AO20" i="6"/>
  <c r="AO22" i="6"/>
  <c r="AO19" i="6"/>
  <c r="AO18" i="6"/>
  <c r="AO17" i="6"/>
  <c r="AO15" i="6"/>
  <c r="AO14" i="6"/>
  <c r="BA16" i="6"/>
  <c r="BA21" i="6"/>
  <c r="BA20" i="6"/>
  <c r="BA22" i="6"/>
  <c r="BA19" i="6"/>
  <c r="BA18" i="6"/>
  <c r="BA17" i="6"/>
  <c r="BA15" i="6"/>
  <c r="BA14" i="6"/>
  <c r="BM16" i="6"/>
  <c r="BM21" i="6"/>
  <c r="BM20" i="6"/>
  <c r="BM22" i="6"/>
  <c r="BM19" i="6"/>
  <c r="BM18" i="6"/>
  <c r="BM17" i="6"/>
  <c r="BM15" i="6"/>
  <c r="BM14" i="6"/>
  <c r="BY15" i="6"/>
  <c r="BY22" i="6"/>
  <c r="BY17" i="6"/>
  <c r="BY21" i="6"/>
  <c r="BY20" i="6"/>
  <c r="BY19" i="6"/>
  <c r="BY18" i="6"/>
  <c r="BY16" i="6"/>
  <c r="BY14" i="6"/>
  <c r="CK15" i="6"/>
  <c r="CK22" i="6"/>
  <c r="CK20" i="6"/>
  <c r="CK17" i="6"/>
  <c r="CK21" i="6"/>
  <c r="CK19" i="6"/>
  <c r="CK18" i="6"/>
  <c r="CK16" i="6"/>
  <c r="CK14" i="6"/>
  <c r="CW16" i="6"/>
  <c r="CW22" i="6"/>
  <c r="CW20" i="6"/>
  <c r="CW18" i="6"/>
  <c r="CW14" i="6"/>
  <c r="CW17" i="6"/>
  <c r="CW15" i="6"/>
  <c r="CW21" i="6"/>
  <c r="CW19" i="6"/>
  <c r="DI16" i="6"/>
  <c r="DI22" i="6"/>
  <c r="DI21" i="6"/>
  <c r="DI20" i="6"/>
  <c r="DI19" i="6"/>
  <c r="DI15" i="6"/>
  <c r="DI14" i="6"/>
  <c r="DI18" i="6"/>
  <c r="DI17" i="6"/>
  <c r="DU22" i="6"/>
  <c r="DU19" i="6"/>
  <c r="DU18" i="6"/>
  <c r="DU21" i="6"/>
  <c r="DU16" i="6"/>
  <c r="DU20" i="6"/>
  <c r="DU17" i="6"/>
  <c r="DU15" i="6"/>
  <c r="DU14" i="6"/>
  <c r="J16" i="6"/>
  <c r="J17" i="6"/>
  <c r="J15" i="6"/>
  <c r="J14" i="6"/>
  <c r="J22" i="6"/>
  <c r="J21" i="6"/>
  <c r="J20" i="6"/>
  <c r="J18" i="6"/>
  <c r="J19" i="6"/>
  <c r="V22" i="6"/>
  <c r="V20" i="6"/>
  <c r="V19" i="6"/>
  <c r="V18" i="6"/>
  <c r="V17" i="6"/>
  <c r="V15" i="6"/>
  <c r="V14" i="6"/>
  <c r="V21" i="6"/>
  <c r="AH19" i="6"/>
  <c r="AH16" i="6"/>
  <c r="AH17" i="6"/>
  <c r="AH15" i="6"/>
  <c r="AH18" i="6"/>
  <c r="AH22" i="6"/>
  <c r="AH21" i="6"/>
  <c r="AH20" i="6"/>
  <c r="AT19" i="6"/>
  <c r="AT16" i="6"/>
  <c r="AT17" i="6"/>
  <c r="AT15" i="6"/>
  <c r="AT21" i="6"/>
  <c r="AT22" i="6"/>
  <c r="AT20" i="6"/>
  <c r="AT18" i="6"/>
  <c r="BF19" i="6"/>
  <c r="BF16" i="6"/>
  <c r="BF17" i="6"/>
  <c r="BF15" i="6"/>
  <c r="BF22" i="6"/>
  <c r="BF21" i="6"/>
  <c r="BF20" i="6"/>
  <c r="BF18" i="6"/>
  <c r="BR19" i="6"/>
  <c r="BR16" i="6"/>
  <c r="BR17" i="6"/>
  <c r="BR15" i="6"/>
  <c r="BR21" i="6"/>
  <c r="BR22" i="6"/>
  <c r="BR20" i="6"/>
  <c r="BR18" i="6"/>
  <c r="CD18" i="6"/>
  <c r="CD16" i="6"/>
  <c r="CD20" i="6"/>
  <c r="CD15" i="6"/>
  <c r="CD22" i="6"/>
  <c r="CD21" i="6"/>
  <c r="CD19" i="6"/>
  <c r="CD17" i="6"/>
  <c r="CP18" i="6"/>
  <c r="CP16" i="6"/>
  <c r="CP20" i="6"/>
  <c r="CP22" i="6"/>
  <c r="CP19" i="6"/>
  <c r="CP21" i="6"/>
  <c r="CP17" i="6"/>
  <c r="CP15" i="6"/>
  <c r="DB19" i="6"/>
  <c r="DB18" i="6"/>
  <c r="DB16" i="6"/>
  <c r="DB21" i="6"/>
  <c r="DB20" i="6"/>
  <c r="DB17" i="6"/>
  <c r="DB15" i="6"/>
  <c r="DB22" i="6"/>
  <c r="DN19" i="6"/>
  <c r="DN20" i="6"/>
  <c r="DN17" i="6"/>
  <c r="DN16" i="6"/>
  <c r="DN15" i="6"/>
  <c r="DN22" i="6"/>
  <c r="DN21" i="6"/>
  <c r="DN18" i="6"/>
  <c r="O19" i="6"/>
  <c r="O14" i="6"/>
  <c r="O15" i="6"/>
  <c r="O22" i="6"/>
  <c r="O18" i="6"/>
  <c r="O16" i="6"/>
  <c r="O21" i="6"/>
  <c r="O20" i="6"/>
  <c r="O17" i="6"/>
  <c r="AA19" i="6"/>
  <c r="AA22" i="6"/>
  <c r="AA21" i="6"/>
  <c r="AA20" i="6"/>
  <c r="AA18" i="6"/>
  <c r="AA17" i="6"/>
  <c r="AA16" i="6"/>
  <c r="AA15" i="6"/>
  <c r="AM22" i="6"/>
  <c r="AM19" i="6"/>
  <c r="AM15" i="6"/>
  <c r="AM14" i="6"/>
  <c r="AM21" i="6"/>
  <c r="AM20" i="6"/>
  <c r="AM18" i="6"/>
  <c r="AM17" i="6"/>
  <c r="AM16" i="6"/>
  <c r="AY22" i="6"/>
  <c r="AY19" i="6"/>
  <c r="AY15" i="6"/>
  <c r="AY14" i="6"/>
  <c r="AY21" i="6"/>
  <c r="AY20" i="6"/>
  <c r="AY18" i="6"/>
  <c r="AY17" i="6"/>
  <c r="AY16" i="6"/>
  <c r="BK22" i="6"/>
  <c r="BK19" i="6"/>
  <c r="BK15" i="6"/>
  <c r="BK14" i="6"/>
  <c r="BK21" i="6"/>
  <c r="BK20" i="6"/>
  <c r="BK18" i="6"/>
  <c r="BK17" i="6"/>
  <c r="BK16" i="6"/>
  <c r="BW21" i="6"/>
  <c r="BW19" i="6"/>
  <c r="BW16" i="6"/>
  <c r="BW18" i="6"/>
  <c r="BW14" i="6"/>
  <c r="BW15" i="6"/>
  <c r="BW22" i="6"/>
  <c r="BW20" i="6"/>
  <c r="BW17" i="6"/>
  <c r="CI21" i="6"/>
  <c r="CI19" i="6"/>
  <c r="CI16" i="6"/>
  <c r="CI18" i="6"/>
  <c r="CI22" i="6"/>
  <c r="CI20" i="6"/>
  <c r="CI17" i="6"/>
  <c r="CI15" i="6"/>
  <c r="CI14" i="6"/>
  <c r="CU22" i="6"/>
  <c r="CU16" i="6"/>
  <c r="CU21" i="6"/>
  <c r="CU18" i="6"/>
  <c r="CU15" i="6"/>
  <c r="CU19" i="6"/>
  <c r="CU17" i="6"/>
  <c r="CU20" i="6"/>
  <c r="CU14" i="6"/>
  <c r="DG22" i="6"/>
  <c r="DG16" i="6"/>
  <c r="DG17" i="6"/>
  <c r="DG14" i="6"/>
  <c r="DG21" i="6"/>
  <c r="DG20" i="6"/>
  <c r="DG19" i="6"/>
  <c r="DG18" i="6"/>
  <c r="DG15" i="6"/>
  <c r="DS22" i="6"/>
  <c r="DS16" i="6"/>
  <c r="DS21" i="6"/>
  <c r="DS18" i="6"/>
  <c r="DS20" i="6"/>
  <c r="DS19" i="6"/>
  <c r="DS17" i="6"/>
  <c r="DS15" i="6"/>
  <c r="DS14" i="6"/>
  <c r="H22" i="6"/>
  <c r="H17" i="6"/>
  <c r="H20" i="6"/>
  <c r="H19" i="6"/>
  <c r="H15" i="6"/>
  <c r="H14" i="6"/>
  <c r="H18" i="6"/>
  <c r="H21" i="6"/>
  <c r="H16" i="6"/>
  <c r="T22" i="6"/>
  <c r="T17" i="6"/>
  <c r="T21" i="6"/>
  <c r="T20" i="6"/>
  <c r="T19" i="6"/>
  <c r="T18" i="6"/>
  <c r="T16" i="6"/>
  <c r="T14" i="6"/>
  <c r="T15" i="6"/>
  <c r="AF22" i="6"/>
  <c r="AF17" i="6"/>
  <c r="AF20" i="6"/>
  <c r="AF19" i="6"/>
  <c r="AF18" i="6"/>
  <c r="AF15" i="6"/>
  <c r="AF14" i="6"/>
  <c r="AF21" i="6"/>
  <c r="AR22" i="6"/>
  <c r="AR18" i="6"/>
  <c r="AR17" i="6"/>
  <c r="AR16" i="6"/>
  <c r="AR15" i="6"/>
  <c r="AR14" i="6"/>
  <c r="AR21" i="6"/>
  <c r="AR20" i="6"/>
  <c r="AR19" i="6"/>
  <c r="BD22" i="6"/>
  <c r="BD18" i="6"/>
  <c r="BD17" i="6"/>
  <c r="BD16" i="6"/>
  <c r="BD15" i="6"/>
  <c r="BD14" i="6"/>
  <c r="BD21" i="6"/>
  <c r="BD20" i="6"/>
  <c r="BD19" i="6"/>
  <c r="BP22" i="6"/>
  <c r="BP18" i="6"/>
  <c r="BP17" i="6"/>
  <c r="BP16" i="6"/>
  <c r="BP15" i="6"/>
  <c r="BP14" i="6"/>
  <c r="BP21" i="6"/>
  <c r="BP20" i="6"/>
  <c r="BP19" i="6"/>
  <c r="CB22" i="6"/>
  <c r="CB19" i="6"/>
  <c r="CB21" i="6"/>
  <c r="CB17" i="6"/>
  <c r="CB18" i="6"/>
  <c r="CB16" i="6"/>
  <c r="CB15" i="6"/>
  <c r="CB14" i="6"/>
  <c r="CB20" i="6"/>
  <c r="CN22" i="6"/>
  <c r="CN19" i="6"/>
  <c r="CN21" i="6"/>
  <c r="CN16" i="6"/>
  <c r="CN15" i="6"/>
  <c r="CN20" i="6"/>
  <c r="CN18" i="6"/>
  <c r="CN17" i="6"/>
  <c r="CZ19" i="6"/>
  <c r="CZ22" i="6"/>
  <c r="CZ20" i="6"/>
  <c r="CZ16" i="6"/>
  <c r="CZ18" i="6"/>
  <c r="CZ17" i="6"/>
  <c r="CZ15" i="6"/>
  <c r="CZ21" i="6"/>
  <c r="CZ14" i="6"/>
  <c r="DL19" i="6"/>
  <c r="DL15" i="6"/>
  <c r="DL17" i="6"/>
  <c r="DL16" i="6"/>
  <c r="DL14" i="6"/>
  <c r="DL22" i="6"/>
  <c r="DL21" i="6"/>
  <c r="DL20" i="6"/>
  <c r="DL18" i="6"/>
  <c r="DX19" i="6"/>
  <c r="DX16" i="6"/>
  <c r="DX21" i="6"/>
  <c r="DX14" i="6"/>
  <c r="DX22" i="6"/>
  <c r="DX20" i="6"/>
  <c r="DX18" i="6"/>
  <c r="DX17" i="6"/>
  <c r="DX15" i="6"/>
  <c r="CG15" i="6"/>
  <c r="CG22" i="6"/>
  <c r="CG20" i="6"/>
  <c r="CG16" i="6"/>
  <c r="CG21" i="6"/>
  <c r="CG19" i="6"/>
  <c r="CG18" i="6"/>
  <c r="CG17" i="6"/>
  <c r="CS15" i="6"/>
  <c r="CS22" i="6"/>
  <c r="CS17" i="6"/>
  <c r="CS19" i="6"/>
  <c r="CS18" i="6"/>
  <c r="CS21" i="6"/>
  <c r="CS20" i="6"/>
  <c r="CS16" i="6"/>
  <c r="DE16" i="6"/>
  <c r="DE22" i="6"/>
  <c r="DE20" i="6"/>
  <c r="DE18" i="6"/>
  <c r="DE21" i="6"/>
  <c r="DE19" i="6"/>
  <c r="DE17" i="6"/>
  <c r="DE15" i="6"/>
  <c r="DQ16" i="6"/>
  <c r="DQ22" i="6"/>
  <c r="DQ21" i="6"/>
  <c r="DQ20" i="6"/>
  <c r="DQ19" i="6"/>
  <c r="DQ18" i="6"/>
  <c r="DQ17" i="6"/>
  <c r="DQ15" i="6"/>
  <c r="M20" i="6"/>
  <c r="M18" i="6"/>
  <c r="M17" i="6"/>
  <c r="M16" i="6"/>
  <c r="M14" i="6"/>
  <c r="M19" i="6"/>
  <c r="M15" i="6"/>
  <c r="M22" i="6"/>
  <c r="M21" i="6"/>
  <c r="Y20" i="6"/>
  <c r="Y22" i="6"/>
  <c r="Y21" i="6"/>
  <c r="Y19" i="6"/>
  <c r="Y18" i="6"/>
  <c r="Y17" i="6"/>
  <c r="Y15" i="6"/>
  <c r="Y16" i="6"/>
  <c r="Y14" i="6"/>
  <c r="AK16" i="6"/>
  <c r="AK21" i="6"/>
  <c r="AK20" i="6"/>
  <c r="AK22" i="6"/>
  <c r="AK19" i="6"/>
  <c r="AK18" i="6"/>
  <c r="AK17" i="6"/>
  <c r="AK15" i="6"/>
  <c r="AK14" i="6"/>
  <c r="AW16" i="6"/>
  <c r="AW21" i="6"/>
  <c r="AW20" i="6"/>
  <c r="AW22" i="6"/>
  <c r="AW19" i="6"/>
  <c r="AW18" i="6"/>
  <c r="AW17" i="6"/>
  <c r="AW15" i="6"/>
  <c r="AW14" i="6"/>
  <c r="BI16" i="6"/>
  <c r="BI21" i="6"/>
  <c r="BI20" i="6"/>
  <c r="BI22" i="6"/>
  <c r="BI19" i="6"/>
  <c r="BI18" i="6"/>
  <c r="BI17" i="6"/>
  <c r="BI15" i="6"/>
  <c r="BU15" i="6"/>
  <c r="BU22" i="6"/>
  <c r="BU20" i="6"/>
  <c r="BU17" i="6"/>
  <c r="BU21" i="6"/>
  <c r="BU19" i="6"/>
  <c r="BU16" i="6"/>
  <c r="BU18" i="6"/>
  <c r="F22" i="6"/>
  <c r="F17" i="6"/>
  <c r="F14" i="6"/>
  <c r="F20" i="6"/>
  <c r="F15" i="6"/>
  <c r="F21" i="6"/>
  <c r="F18" i="6"/>
  <c r="F19" i="6"/>
  <c r="R16" i="6"/>
  <c r="R17" i="6"/>
  <c r="R15" i="6"/>
  <c r="R14" i="6"/>
  <c r="R22" i="6"/>
  <c r="R21" i="6"/>
  <c r="R20" i="6"/>
  <c r="R18" i="6"/>
  <c r="R19" i="6"/>
  <c r="AD16" i="6"/>
  <c r="AD22" i="6"/>
  <c r="AD21" i="6"/>
  <c r="AD20" i="6"/>
  <c r="AD19" i="6"/>
  <c r="AD18" i="6"/>
  <c r="AD17" i="6"/>
  <c r="AD15" i="6"/>
  <c r="AP19" i="6"/>
  <c r="AP16" i="6"/>
  <c r="AP17" i="6"/>
  <c r="AP15" i="6"/>
  <c r="AP22" i="6"/>
  <c r="AP21" i="6"/>
  <c r="AP20" i="6"/>
  <c r="AP18" i="6"/>
  <c r="BB19" i="6"/>
  <c r="BB17" i="6"/>
  <c r="BB15" i="6"/>
  <c r="BB22" i="6"/>
  <c r="BB21" i="6"/>
  <c r="BB20" i="6"/>
  <c r="BB18" i="6"/>
  <c r="BN19" i="6"/>
  <c r="BN16" i="6"/>
  <c r="BN17" i="6"/>
  <c r="BN15" i="6"/>
  <c r="BN22" i="6"/>
  <c r="BN21" i="6"/>
  <c r="BN20" i="6"/>
  <c r="BN18" i="6"/>
  <c r="BZ18" i="6"/>
  <c r="BZ16" i="6"/>
  <c r="BZ20" i="6"/>
  <c r="BZ22" i="6"/>
  <c r="BZ21" i="6"/>
  <c r="BZ19" i="6"/>
  <c r="BZ17" i="6"/>
  <c r="BZ15" i="6"/>
  <c r="CL18" i="6"/>
  <c r="CL16" i="6"/>
  <c r="CL19" i="6"/>
  <c r="CL17" i="6"/>
  <c r="CL22" i="6"/>
  <c r="CL21" i="6"/>
  <c r="CL20" i="6"/>
  <c r="CL15" i="6"/>
  <c r="CX19" i="6"/>
  <c r="CX20" i="6"/>
  <c r="CX22" i="6"/>
  <c r="CX17" i="6"/>
  <c r="CX16" i="6"/>
  <c r="CX15" i="6"/>
  <c r="CX18" i="6"/>
  <c r="CX21" i="6"/>
  <c r="DJ19" i="6"/>
  <c r="DJ18" i="6"/>
  <c r="DJ16" i="6"/>
  <c r="DJ15" i="6"/>
  <c r="DJ22" i="6"/>
  <c r="DJ21" i="6"/>
  <c r="DJ20" i="6"/>
  <c r="DJ17" i="6"/>
  <c r="DV22" i="6"/>
  <c r="DV17" i="6"/>
  <c r="DV15" i="6"/>
  <c r="DV21" i="6"/>
  <c r="DV19" i="6"/>
  <c r="DV18" i="6"/>
  <c r="DV20" i="6"/>
  <c r="DV16" i="6"/>
  <c r="W19" i="6"/>
  <c r="W14" i="6"/>
  <c r="W15" i="6"/>
  <c r="W22" i="6"/>
  <c r="W21" i="6"/>
  <c r="W20" i="6"/>
  <c r="W18" i="6"/>
  <c r="W16" i="6"/>
  <c r="W17" i="6"/>
  <c r="AI22" i="6"/>
  <c r="AI19" i="6"/>
  <c r="AI15" i="6"/>
  <c r="AI21" i="6"/>
  <c r="AI20" i="6"/>
  <c r="AI18" i="6"/>
  <c r="AI17" i="6"/>
  <c r="AI16" i="6"/>
  <c r="AU22" i="6"/>
  <c r="AU19" i="6"/>
  <c r="AU15" i="6"/>
  <c r="AU21" i="6"/>
  <c r="AU20" i="6"/>
  <c r="AU18" i="6"/>
  <c r="AU17" i="6"/>
  <c r="AU16" i="6"/>
  <c r="BG22" i="6"/>
  <c r="BG19" i="6"/>
  <c r="BG15" i="6"/>
  <c r="BG21" i="6"/>
  <c r="BG20" i="6"/>
  <c r="BG18" i="6"/>
  <c r="BG17" i="6"/>
  <c r="BS19" i="6"/>
  <c r="BS20" i="6"/>
  <c r="BS15" i="6"/>
  <c r="BS22" i="6"/>
  <c r="BS21" i="6"/>
  <c r="BS18" i="6"/>
  <c r="BS17" i="6"/>
  <c r="BS16" i="6"/>
  <c r="CE21" i="6"/>
  <c r="CE19" i="6"/>
  <c r="CE17" i="6"/>
  <c r="CE15" i="6"/>
  <c r="CE22" i="6"/>
  <c r="CE20" i="6"/>
  <c r="CE18" i="6"/>
  <c r="CQ21" i="6"/>
  <c r="CQ19" i="6"/>
  <c r="CQ16" i="6"/>
  <c r="CQ22" i="6"/>
  <c r="CQ20" i="6"/>
  <c r="CQ18" i="6"/>
  <c r="CQ17" i="6"/>
  <c r="CQ15" i="6"/>
  <c r="DC22" i="6"/>
  <c r="DC16" i="6"/>
  <c r="DC21" i="6"/>
  <c r="DC18" i="6"/>
  <c r="DC20" i="6"/>
  <c r="DC19" i="6"/>
  <c r="DC17" i="6"/>
  <c r="DC15" i="6"/>
  <c r="DO22" i="6"/>
  <c r="DO16" i="6"/>
  <c r="DO17" i="6"/>
  <c r="DO20" i="6"/>
  <c r="DO19" i="6"/>
  <c r="DO18" i="6"/>
  <c r="DO15" i="6"/>
  <c r="DO21" i="6"/>
  <c r="K19" i="6"/>
  <c r="K14" i="6"/>
  <c r="K22" i="6"/>
  <c r="K20" i="6"/>
  <c r="K21" i="6"/>
  <c r="K18" i="6"/>
  <c r="K17" i="6"/>
  <c r="K15" i="6"/>
  <c r="D22" i="6"/>
  <c r="D17" i="6"/>
  <c r="D21" i="6"/>
  <c r="D20" i="6"/>
  <c r="D19" i="6"/>
  <c r="D18" i="6"/>
  <c r="D16" i="6"/>
  <c r="D14" i="6"/>
  <c r="D15" i="6"/>
  <c r="P22" i="6"/>
  <c r="P17" i="6"/>
  <c r="P20" i="6"/>
  <c r="P19" i="6"/>
  <c r="P16" i="6"/>
  <c r="P15" i="6"/>
  <c r="P14" i="6"/>
  <c r="P18" i="6"/>
  <c r="P21" i="6"/>
  <c r="AB22" i="6"/>
  <c r="AB17" i="6"/>
  <c r="AB21" i="6"/>
  <c r="AB20" i="6"/>
  <c r="AB14" i="6"/>
  <c r="AB19" i="6"/>
  <c r="AB18" i="6"/>
  <c r="AB15" i="6"/>
  <c r="AN22" i="6"/>
  <c r="AN18" i="6"/>
  <c r="AN17" i="6"/>
  <c r="AN16" i="6"/>
  <c r="AN15" i="6"/>
  <c r="AN14" i="6"/>
  <c r="AN21" i="6"/>
  <c r="AN20" i="6"/>
  <c r="AN19" i="6"/>
  <c r="AZ22" i="6"/>
  <c r="AZ18" i="6"/>
  <c r="AZ17" i="6"/>
  <c r="AZ15" i="6"/>
  <c r="AZ14" i="6"/>
  <c r="AZ21" i="6"/>
  <c r="AZ20" i="6"/>
  <c r="AZ19" i="6"/>
  <c r="BL22" i="6"/>
  <c r="BL18" i="6"/>
  <c r="BL17" i="6"/>
  <c r="BL16" i="6"/>
  <c r="BL15" i="6"/>
  <c r="BL14" i="6"/>
  <c r="BL21" i="6"/>
  <c r="BL20" i="6"/>
  <c r="BL19" i="6"/>
  <c r="BX22" i="6"/>
  <c r="BX19" i="6"/>
  <c r="BX21" i="6"/>
  <c r="BX16" i="6"/>
  <c r="BX15" i="6"/>
  <c r="BX20" i="6"/>
  <c r="BX18" i="6"/>
  <c r="BX17" i="6"/>
  <c r="BX14" i="6"/>
  <c r="CJ22" i="6"/>
  <c r="CJ19" i="6"/>
  <c r="CJ14" i="6"/>
  <c r="CJ20" i="6"/>
  <c r="CJ18" i="6"/>
  <c r="CJ17" i="6"/>
  <c r="CJ16" i="6"/>
  <c r="CJ15" i="6"/>
  <c r="CJ21" i="6"/>
  <c r="CV19" i="6"/>
  <c r="CV15" i="6"/>
  <c r="CV21" i="6"/>
  <c r="CV17" i="6"/>
  <c r="CV16" i="6"/>
  <c r="CV20" i="6"/>
  <c r="CV18" i="6"/>
  <c r="CV14" i="6"/>
  <c r="CV22" i="6"/>
  <c r="DH19" i="6"/>
  <c r="DH22" i="6"/>
  <c r="DH20" i="6"/>
  <c r="DH16" i="6"/>
  <c r="DH14" i="6"/>
  <c r="DH21" i="6"/>
  <c r="DH18" i="6"/>
  <c r="DH17" i="6"/>
  <c r="DH15" i="6"/>
  <c r="DT19" i="6"/>
  <c r="DT16" i="6"/>
  <c r="DT21" i="6"/>
  <c r="DT15" i="6"/>
  <c r="DT22" i="6"/>
  <c r="DT20" i="6"/>
  <c r="DT18" i="6"/>
  <c r="DT14" i="6"/>
  <c r="DT17" i="6"/>
  <c r="I20" i="6"/>
  <c r="I21" i="6"/>
  <c r="I22" i="6"/>
  <c r="I19" i="6"/>
  <c r="I18" i="6"/>
  <c r="I17" i="6"/>
  <c r="I16" i="6"/>
  <c r="I15" i="6"/>
  <c r="I14" i="6"/>
  <c r="U20" i="6"/>
  <c r="U18" i="6"/>
  <c r="U17" i="6"/>
  <c r="U15" i="6"/>
  <c r="U19" i="6"/>
  <c r="U22" i="6"/>
  <c r="U21" i="6"/>
  <c r="AG20" i="6"/>
  <c r="AG22" i="6"/>
  <c r="AG21" i="6"/>
  <c r="AG19" i="6"/>
  <c r="AG18" i="6"/>
  <c r="AG17" i="6"/>
  <c r="AG15" i="6"/>
  <c r="AS16" i="6"/>
  <c r="AS21" i="6"/>
  <c r="AS20" i="6"/>
  <c r="AS22" i="6"/>
  <c r="AS19" i="6"/>
  <c r="AS18" i="6"/>
  <c r="AS17" i="6"/>
  <c r="AS15" i="6"/>
  <c r="AS14" i="6"/>
  <c r="BE16" i="6"/>
  <c r="BE21" i="6"/>
  <c r="BE20" i="6"/>
  <c r="BE22" i="6"/>
  <c r="BE19" i="6"/>
  <c r="BE18" i="6"/>
  <c r="BE17" i="6"/>
  <c r="BE15" i="6"/>
  <c r="BE14" i="6"/>
  <c r="BQ16" i="6"/>
  <c r="BQ21" i="6"/>
  <c r="BQ20" i="6"/>
  <c r="BQ22" i="6"/>
  <c r="BQ19" i="6"/>
  <c r="BQ18" i="6"/>
  <c r="BQ17" i="6"/>
  <c r="BQ15" i="6"/>
  <c r="CC15" i="6"/>
  <c r="CC22" i="6"/>
  <c r="CC19" i="6"/>
  <c r="CC18" i="6"/>
  <c r="CC21" i="6"/>
  <c r="CC20" i="6"/>
  <c r="CC17" i="6"/>
  <c r="CO15" i="6"/>
  <c r="CO22" i="6"/>
  <c r="CO17" i="6"/>
  <c r="CO21" i="6"/>
  <c r="CO20" i="6"/>
  <c r="CO19" i="6"/>
  <c r="CO18" i="6"/>
  <c r="CO16" i="6"/>
  <c r="DA16" i="6"/>
  <c r="DA22" i="6"/>
  <c r="DA21" i="6"/>
  <c r="DA19" i="6"/>
  <c r="DA18" i="6"/>
  <c r="DA15" i="6"/>
  <c r="DA20" i="6"/>
  <c r="DA17" i="6"/>
  <c r="DM16" i="6"/>
  <c r="DM22" i="6"/>
  <c r="DM20" i="6"/>
  <c r="DM18" i="6"/>
  <c r="DM19" i="6"/>
  <c r="DM17" i="6"/>
  <c r="DM15" i="6"/>
  <c r="DM21" i="6"/>
  <c r="DY22" i="6"/>
  <c r="DY19" i="6"/>
  <c r="DY18" i="6"/>
  <c r="DY20" i="6"/>
  <c r="DY15" i="6"/>
  <c r="DY21" i="6"/>
  <c r="DY17" i="6"/>
  <c r="N16" i="6"/>
  <c r="N22" i="6"/>
  <c r="N20" i="6"/>
  <c r="N19" i="6"/>
  <c r="N18" i="6"/>
  <c r="N17" i="6"/>
  <c r="N15" i="6"/>
  <c r="N14" i="6"/>
  <c r="N21" i="6"/>
  <c r="Z16" i="6"/>
  <c r="Z17" i="6"/>
  <c r="Z15" i="6"/>
  <c r="Z14" i="6"/>
  <c r="Z22" i="6"/>
  <c r="Z21" i="6"/>
  <c r="Z20" i="6"/>
  <c r="Z18" i="6"/>
  <c r="Z19" i="6"/>
  <c r="AL19" i="6"/>
  <c r="AL16" i="6"/>
  <c r="AL17" i="6"/>
  <c r="AL15" i="6"/>
  <c r="AL14" i="6"/>
  <c r="AL22" i="6"/>
  <c r="AL21" i="6"/>
  <c r="AL20" i="6"/>
  <c r="AL18" i="6"/>
  <c r="AX19" i="6"/>
  <c r="AX16" i="6"/>
  <c r="AX17" i="6"/>
  <c r="AX15" i="6"/>
  <c r="AX22" i="6"/>
  <c r="AX21" i="6"/>
  <c r="AX20" i="6"/>
  <c r="AX18" i="6"/>
  <c r="BJ19" i="6"/>
  <c r="BJ16" i="6"/>
  <c r="BJ17" i="6"/>
  <c r="BJ15" i="6"/>
  <c r="BJ22" i="6"/>
  <c r="BJ21" i="6"/>
  <c r="BJ20" i="6"/>
  <c r="BJ18" i="6"/>
  <c r="BV18" i="6"/>
  <c r="BV16" i="6"/>
  <c r="BV19" i="6"/>
  <c r="BV17" i="6"/>
  <c r="BV22" i="6"/>
  <c r="BV21" i="6"/>
  <c r="BV20" i="6"/>
  <c r="BV15" i="6"/>
  <c r="CH18" i="6"/>
  <c r="CH16" i="6"/>
  <c r="CH15" i="6"/>
  <c r="CH22" i="6"/>
  <c r="CH21" i="6"/>
  <c r="CH20" i="6"/>
  <c r="CH19" i="6"/>
  <c r="CH17" i="6"/>
  <c r="CT19" i="6"/>
  <c r="CT18" i="6"/>
  <c r="CT16" i="6"/>
  <c r="CT21" i="6"/>
  <c r="CT15" i="6"/>
  <c r="CT22" i="6"/>
  <c r="CT20" i="6"/>
  <c r="CT17" i="6"/>
  <c r="DF19" i="6"/>
  <c r="DF20" i="6"/>
  <c r="DF22" i="6"/>
  <c r="DF21" i="6"/>
  <c r="DF18" i="6"/>
  <c r="DF17" i="6"/>
  <c r="DF16" i="6"/>
  <c r="DF15" i="6"/>
  <c r="DR19" i="6"/>
  <c r="DR18" i="6"/>
  <c r="DR16" i="6"/>
  <c r="DR21" i="6"/>
  <c r="DR20" i="6"/>
  <c r="DR17" i="6"/>
  <c r="DR15" i="6"/>
  <c r="DR22" i="6"/>
  <c r="B16" i="6"/>
  <c r="B19" i="6"/>
  <c r="B18" i="6"/>
  <c r="B17" i="6"/>
  <c r="B22" i="6"/>
  <c r="B20" i="6"/>
  <c r="B15" i="6"/>
  <c r="B14" i="6"/>
  <c r="B21" i="6"/>
  <c r="G19" i="6"/>
  <c r="G14" i="6"/>
  <c r="G15" i="6"/>
  <c r="G22" i="6"/>
  <c r="G21" i="6"/>
  <c r="G20" i="6"/>
  <c r="G18" i="6"/>
  <c r="G16" i="6"/>
  <c r="G17" i="6"/>
  <c r="S19" i="6"/>
  <c r="S14" i="6"/>
  <c r="S22" i="6"/>
  <c r="S21" i="6"/>
  <c r="S20" i="6"/>
  <c r="S18" i="6"/>
  <c r="S17" i="6"/>
  <c r="S16" i="6"/>
  <c r="S15" i="6"/>
  <c r="AE19" i="6"/>
  <c r="AE15" i="6"/>
  <c r="AE22" i="6"/>
  <c r="AE21" i="6"/>
  <c r="AE20" i="6"/>
  <c r="AE18" i="6"/>
  <c r="AE16" i="6"/>
  <c r="AE17" i="6"/>
  <c r="AQ22" i="6"/>
  <c r="AQ19" i="6"/>
  <c r="AQ15" i="6"/>
  <c r="AQ14" i="6"/>
  <c r="AQ21" i="6"/>
  <c r="AQ20" i="6"/>
  <c r="AQ18" i="6"/>
  <c r="AQ17" i="6"/>
  <c r="AQ16" i="6"/>
  <c r="BC22" i="6"/>
  <c r="BC19" i="6"/>
  <c r="BC15" i="6"/>
  <c r="BC14" i="6"/>
  <c r="BC21" i="6"/>
  <c r="BC20" i="6"/>
  <c r="BC18" i="6"/>
  <c r="BC17" i="6"/>
  <c r="BC16" i="6"/>
  <c r="BO22" i="6"/>
  <c r="BO19" i="6"/>
  <c r="BO15" i="6"/>
  <c r="BO14" i="6"/>
  <c r="BO21" i="6"/>
  <c r="BO20" i="6"/>
  <c r="BO18" i="6"/>
  <c r="BO17" i="6"/>
  <c r="BO16" i="6"/>
  <c r="CA21" i="6"/>
  <c r="CA19" i="6"/>
  <c r="CA16" i="6"/>
  <c r="CA14" i="6"/>
  <c r="CA22" i="6"/>
  <c r="CA20" i="6"/>
  <c r="CA18" i="6"/>
  <c r="CA17" i="6"/>
  <c r="CA15" i="6"/>
  <c r="CM21" i="6"/>
  <c r="CM19" i="6"/>
  <c r="CM16" i="6"/>
  <c r="CM18" i="6"/>
  <c r="CM14" i="6"/>
  <c r="CM15" i="6"/>
  <c r="CM22" i="6"/>
  <c r="CM20" i="6"/>
  <c r="CM17" i="6"/>
  <c r="CY22" i="6"/>
  <c r="CY16" i="6"/>
  <c r="CY17" i="6"/>
  <c r="CY14" i="6"/>
  <c r="CY19" i="6"/>
  <c r="CY18" i="6"/>
  <c r="CY21" i="6"/>
  <c r="CY20" i="6"/>
  <c r="CY15" i="6"/>
  <c r="DK22" i="6"/>
  <c r="DK16" i="6"/>
  <c r="DK21" i="6"/>
  <c r="DK18" i="6"/>
  <c r="DK20" i="6"/>
  <c r="DK15" i="6"/>
  <c r="DK14" i="6"/>
  <c r="DK19" i="6"/>
  <c r="DK17" i="6"/>
  <c r="DW16" i="6"/>
  <c r="DW15" i="6"/>
  <c r="DW22" i="6"/>
  <c r="DW20" i="6"/>
  <c r="DW17" i="6"/>
  <c r="DW19" i="6"/>
  <c r="DW18" i="6"/>
  <c r="DW14" i="6"/>
  <c r="DW21" i="6"/>
  <c r="L22" i="6"/>
  <c r="L17" i="6"/>
  <c r="L21" i="6"/>
  <c r="L20" i="6"/>
  <c r="L18" i="6"/>
  <c r="L19" i="6"/>
  <c r="L14" i="6"/>
  <c r="L16" i="6"/>
  <c r="L15" i="6"/>
  <c r="BH22" i="6"/>
  <c r="BH18" i="6"/>
  <c r="BH17" i="6"/>
  <c r="BH16" i="6"/>
  <c r="BH15" i="6"/>
  <c r="BH14" i="6"/>
  <c r="BH21" i="6"/>
  <c r="BH20" i="6"/>
  <c r="BH19" i="6"/>
  <c r="BT22" i="6"/>
  <c r="BT19" i="6"/>
  <c r="BT14" i="6"/>
  <c r="BT20" i="6"/>
  <c r="BT18" i="6"/>
  <c r="BT17" i="6"/>
  <c r="BT16" i="6"/>
  <c r="BT15" i="6"/>
  <c r="BT21" i="6"/>
  <c r="CF22" i="6"/>
  <c r="CF19" i="6"/>
  <c r="CF17" i="6"/>
  <c r="CF21" i="6"/>
  <c r="CF20" i="6"/>
  <c r="CF18" i="6"/>
  <c r="CF16" i="6"/>
  <c r="CF15" i="6"/>
  <c r="CR22" i="6"/>
  <c r="CR19" i="6"/>
  <c r="CR21" i="6"/>
  <c r="CR17" i="6"/>
  <c r="CR16" i="6"/>
  <c r="CR20" i="6"/>
  <c r="CR18" i="6"/>
  <c r="CR15" i="6"/>
  <c r="CR14" i="6"/>
  <c r="DP19" i="6"/>
  <c r="DP22" i="6"/>
  <c r="DP20" i="6"/>
  <c r="DP16" i="6"/>
  <c r="DP18" i="6"/>
  <c r="DP17" i="6"/>
  <c r="DP15" i="6"/>
  <c r="DP14" i="6"/>
  <c r="DP21" i="6"/>
  <c r="D2" i="6"/>
  <c r="U2" i="6"/>
  <c r="AD6" i="6"/>
  <c r="AF58" i="1"/>
  <c r="BE2" i="6"/>
  <c r="BZ6" i="6"/>
  <c r="CL6" i="6"/>
  <c r="DY2" i="6"/>
  <c r="AE3" i="1"/>
  <c r="D6" i="6"/>
  <c r="AE8" i="1"/>
  <c r="G2" i="6"/>
  <c r="S2" i="6"/>
  <c r="AN6" i="6"/>
  <c r="AZ6" i="6"/>
  <c r="AG56" i="1"/>
  <c r="BO2" i="6"/>
  <c r="X80" i="1"/>
  <c r="CA2" i="6"/>
  <c r="CJ6" i="6"/>
  <c r="CM2" i="6"/>
  <c r="CV6" i="6"/>
  <c r="AA128" i="1"/>
  <c r="DW2" i="6"/>
  <c r="W25" i="1"/>
  <c r="X2" i="6"/>
  <c r="AV2" i="6"/>
  <c r="X73" i="1"/>
  <c r="X85" i="1"/>
  <c r="CF2" i="6"/>
  <c r="AC2" i="6"/>
  <c r="BY2" i="6"/>
  <c r="CK2" i="6"/>
  <c r="CW2" i="6"/>
  <c r="AA66" i="1"/>
  <c r="G6" i="6"/>
  <c r="Y11" i="1"/>
  <c r="J2" i="6"/>
  <c r="Y35" i="1"/>
  <c r="AH2" i="6"/>
  <c r="BR2" i="6"/>
  <c r="AB107" i="1"/>
  <c r="DB2" i="6"/>
  <c r="O2" i="6"/>
  <c r="X28" i="1"/>
  <c r="AM2" i="6"/>
  <c r="AG76" i="1"/>
  <c r="BW2" i="6"/>
  <c r="AB88" i="1"/>
  <c r="DG2" i="6"/>
  <c r="E6" i="6"/>
  <c r="W9" i="1"/>
  <c r="Q6" i="6"/>
  <c r="T2" i="6"/>
  <c r="AC6" i="6"/>
  <c r="AO6" i="6"/>
  <c r="BA6" i="6"/>
  <c r="AC57" i="1"/>
  <c r="BD2" i="6"/>
  <c r="BM6" i="6"/>
  <c r="BY6" i="6"/>
  <c r="AG93" i="1"/>
  <c r="CN2" i="6"/>
  <c r="DX2" i="6"/>
  <c r="Q2" i="6"/>
  <c r="AD38" i="1"/>
  <c r="AK2" i="6"/>
  <c r="BU2" i="6"/>
  <c r="W98" i="1"/>
  <c r="DE2" i="6"/>
  <c r="E2" i="6"/>
  <c r="AD2" i="6"/>
  <c r="BB2" i="6"/>
  <c r="CX2" i="6"/>
  <c r="DV2" i="6"/>
  <c r="W2" i="6"/>
  <c r="AU2" i="6"/>
  <c r="AE84" i="1"/>
  <c r="CE2" i="6"/>
  <c r="DC2" i="6"/>
  <c r="AZ2" i="6"/>
  <c r="BX2" i="6"/>
  <c r="DT2" i="6"/>
  <c r="AV3" i="6"/>
  <c r="E16" i="6"/>
  <c r="AB16" i="6"/>
  <c r="AF16" i="6"/>
  <c r="AZ16" i="6"/>
  <c r="C14" i="6"/>
  <c r="C3" i="8"/>
  <c r="AA14" i="6"/>
  <c r="C16" i="6"/>
  <c r="K16" i="6"/>
  <c r="AD14" i="6"/>
  <c r="AH14" i="6"/>
  <c r="F16" i="6"/>
  <c r="V16" i="6"/>
  <c r="BB16" i="6"/>
  <c r="X14" i="6"/>
  <c r="U14" i="6"/>
  <c r="AG14" i="6"/>
  <c r="BI14" i="6"/>
  <c r="CN14" i="6"/>
  <c r="AE14" i="6"/>
  <c r="BG16" i="6"/>
  <c r="CE16" i="6"/>
  <c r="U16" i="6"/>
  <c r="AG16" i="6"/>
  <c r="CC16" i="6"/>
  <c r="DY16" i="6"/>
  <c r="AJ3" i="6"/>
  <c r="BH3" i="6"/>
  <c r="BT3" i="6"/>
  <c r="CF3" i="6"/>
  <c r="CR3" i="6"/>
  <c r="DD3" i="6"/>
  <c r="DP3" i="6"/>
  <c r="L3" i="6"/>
  <c r="X3" i="6"/>
  <c r="B15" i="7"/>
  <c r="AK15" i="9" s="1"/>
  <c r="B30" i="7"/>
  <c r="AK30" i="9" s="1"/>
  <c r="O6" i="6"/>
  <c r="AA6" i="6"/>
  <c r="AM6" i="6"/>
  <c r="AY6" i="6"/>
  <c r="BK6" i="6"/>
  <c r="BW6" i="6"/>
  <c r="CI6" i="6"/>
  <c r="CU6" i="6"/>
  <c r="DG6" i="6"/>
  <c r="DS6" i="6"/>
  <c r="M3" i="6"/>
  <c r="Y3" i="6"/>
  <c r="AK3" i="6"/>
  <c r="AW3" i="6"/>
  <c r="BI3" i="6"/>
  <c r="BU3" i="6"/>
  <c r="CG3" i="6"/>
  <c r="CS3" i="6"/>
  <c r="DE3" i="6"/>
  <c r="DQ3" i="6"/>
  <c r="B31" i="7"/>
  <c r="AK31" i="9" s="1"/>
  <c r="B16" i="7"/>
  <c r="AK16" i="9" s="1"/>
  <c r="H6" i="6"/>
  <c r="T6" i="6"/>
  <c r="AF6" i="6"/>
  <c r="AR6" i="6"/>
  <c r="BD6" i="6"/>
  <c r="BP6" i="6"/>
  <c r="CB6" i="6"/>
  <c r="CN6" i="6"/>
  <c r="CZ6" i="6"/>
  <c r="DL6" i="6"/>
  <c r="DX6" i="6"/>
  <c r="B3" i="6"/>
  <c r="N3" i="6"/>
  <c r="Z3" i="6"/>
  <c r="AL3" i="6"/>
  <c r="AX3" i="6"/>
  <c r="BJ3" i="6"/>
  <c r="BV3" i="6"/>
  <c r="CH3" i="6"/>
  <c r="CT3" i="6"/>
  <c r="DF3" i="6"/>
  <c r="DR3" i="6"/>
  <c r="C3" i="6"/>
  <c r="O3" i="6"/>
  <c r="AA3" i="6"/>
  <c r="AM3" i="6"/>
  <c r="AY3" i="6"/>
  <c r="BK3" i="6"/>
  <c r="BW3" i="6"/>
  <c r="CI3" i="6"/>
  <c r="CU3" i="6"/>
  <c r="DG3" i="6"/>
  <c r="DS3" i="6"/>
  <c r="M6" i="6"/>
  <c r="Y6" i="6"/>
  <c r="B33" i="7"/>
  <c r="AK33" i="9" s="1"/>
  <c r="B18" i="7"/>
  <c r="AK18" i="9" s="1"/>
  <c r="D3" i="6"/>
  <c r="P3" i="6"/>
  <c r="AB3" i="6"/>
  <c r="AN3" i="6"/>
  <c r="AZ3" i="6"/>
  <c r="BL3" i="6"/>
  <c r="BX3" i="6"/>
  <c r="CJ3" i="6"/>
  <c r="CV3" i="6"/>
  <c r="DH3" i="6"/>
  <c r="DT3" i="6"/>
  <c r="AP6" i="6"/>
  <c r="DN6" i="6"/>
  <c r="AW6" i="6"/>
  <c r="BI6" i="6"/>
  <c r="B34" i="7"/>
  <c r="AK34" i="9" s="1"/>
  <c r="B19" i="7"/>
  <c r="AK19" i="9" s="1"/>
  <c r="K6" i="6"/>
  <c r="W6" i="6"/>
  <c r="AI6" i="6"/>
  <c r="AU6" i="6"/>
  <c r="BG6" i="6"/>
  <c r="BS6" i="6"/>
  <c r="CE6" i="6"/>
  <c r="CQ6" i="6"/>
  <c r="DC6" i="6"/>
  <c r="DO6" i="6"/>
  <c r="E3" i="6"/>
  <c r="Q3" i="6"/>
  <c r="AC3" i="6"/>
  <c r="AO3" i="6"/>
  <c r="BA3" i="6"/>
  <c r="BM3" i="6"/>
  <c r="BY3" i="6"/>
  <c r="CK3" i="6"/>
  <c r="CW3" i="6"/>
  <c r="DI3" i="6"/>
  <c r="DU3" i="6"/>
  <c r="F6" i="6"/>
  <c r="CX6" i="6"/>
  <c r="J6" i="6"/>
  <c r="V6" i="6"/>
  <c r="AH6" i="6"/>
  <c r="F3" i="6"/>
  <c r="R3" i="6"/>
  <c r="AD3" i="6"/>
  <c r="AP3" i="6"/>
  <c r="BB3" i="6"/>
  <c r="BN3" i="6"/>
  <c r="BZ3" i="6"/>
  <c r="CL3" i="6"/>
  <c r="CX3" i="6"/>
  <c r="DJ3" i="6"/>
  <c r="DV3" i="6"/>
  <c r="DH6" i="6"/>
  <c r="AT6" i="6"/>
  <c r="BF6" i="6"/>
  <c r="BR6" i="6"/>
  <c r="CP6" i="6"/>
  <c r="DB6" i="6"/>
  <c r="B17" i="7"/>
  <c r="AK17" i="9" s="1"/>
  <c r="B32" i="7"/>
  <c r="AK32" i="9" s="1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C15" i="6"/>
  <c r="G3" i="6"/>
  <c r="S3" i="6"/>
  <c r="AE3" i="6"/>
  <c r="AQ3" i="6"/>
  <c r="BC3" i="6"/>
  <c r="BO3" i="6"/>
  <c r="CA3" i="6"/>
  <c r="CM3" i="6"/>
  <c r="CY3" i="6"/>
  <c r="DK3" i="6"/>
  <c r="DW3" i="6"/>
  <c r="P6" i="6"/>
  <c r="BB6" i="6"/>
  <c r="DJ6" i="6"/>
  <c r="DE6" i="6"/>
  <c r="N6" i="6"/>
  <c r="Z6" i="6"/>
  <c r="AL6" i="6"/>
  <c r="AX6" i="6"/>
  <c r="BJ6" i="6"/>
  <c r="BV6" i="6"/>
  <c r="CH6" i="6"/>
  <c r="CT6" i="6"/>
  <c r="DF6" i="6"/>
  <c r="DR6" i="6"/>
  <c r="H3" i="6"/>
  <c r="T3" i="6"/>
  <c r="AF3" i="6"/>
  <c r="AR3" i="6"/>
  <c r="BD3" i="6"/>
  <c r="BP3" i="6"/>
  <c r="CB3" i="6"/>
  <c r="CN3" i="6"/>
  <c r="CZ3" i="6"/>
  <c r="DL3" i="6"/>
  <c r="DX3" i="6"/>
  <c r="BL6" i="6"/>
  <c r="DT6" i="6"/>
  <c r="CG6" i="6"/>
  <c r="B26" i="7"/>
  <c r="AK26" i="9" s="1"/>
  <c r="B11" i="7"/>
  <c r="AK11" i="9" s="1"/>
  <c r="B6" i="6"/>
  <c r="AE6" i="6"/>
  <c r="AQ6" i="6"/>
  <c r="BC6" i="6"/>
  <c r="BO6" i="6"/>
  <c r="CA6" i="6"/>
  <c r="CM6" i="6"/>
  <c r="CY6" i="6"/>
  <c r="DK6" i="6"/>
  <c r="DW6" i="6"/>
  <c r="I3" i="6"/>
  <c r="U3" i="6"/>
  <c r="AG3" i="6"/>
  <c r="AS3" i="6"/>
  <c r="BE3" i="6"/>
  <c r="BQ3" i="6"/>
  <c r="CC3" i="6"/>
  <c r="CO3" i="6"/>
  <c r="DA3" i="6"/>
  <c r="DM3" i="6"/>
  <c r="DY3" i="6"/>
  <c r="R6" i="6"/>
  <c r="DV6" i="6"/>
  <c r="CD6" i="6"/>
  <c r="B12" i="7"/>
  <c r="AK12" i="9" s="1"/>
  <c r="B27" i="7"/>
  <c r="AK27" i="9" s="1"/>
  <c r="L6" i="6"/>
  <c r="X6" i="6"/>
  <c r="AJ6" i="6"/>
  <c r="AV6" i="6"/>
  <c r="BH6" i="6"/>
  <c r="BT6" i="6"/>
  <c r="CF6" i="6"/>
  <c r="CR6" i="6"/>
  <c r="DD6" i="6"/>
  <c r="DP6" i="6"/>
  <c r="J3" i="6"/>
  <c r="V3" i="6"/>
  <c r="AH3" i="6"/>
  <c r="AT3" i="6"/>
  <c r="BF3" i="6"/>
  <c r="BR3" i="6"/>
  <c r="CD3" i="6"/>
  <c r="CP3" i="6"/>
  <c r="DB3" i="6"/>
  <c r="DN3" i="6"/>
  <c r="S6" i="6"/>
  <c r="BN6" i="6"/>
  <c r="AK6" i="6"/>
  <c r="CS6" i="6"/>
  <c r="DQ6" i="6"/>
  <c r="B28" i="7"/>
  <c r="AK28" i="9" s="1"/>
  <c r="B13" i="7"/>
  <c r="AK13" i="9" s="1"/>
  <c r="CK6" i="6"/>
  <c r="CW6" i="6"/>
  <c r="DI6" i="6"/>
  <c r="DU6" i="6"/>
  <c r="K3" i="6"/>
  <c r="W3" i="6"/>
  <c r="AI3" i="6"/>
  <c r="AU3" i="6"/>
  <c r="BG3" i="6"/>
  <c r="BS3" i="6"/>
  <c r="CE3" i="6"/>
  <c r="CQ3" i="6"/>
  <c r="DC3" i="6"/>
  <c r="DO3" i="6"/>
  <c r="AB6" i="6"/>
  <c r="BX6" i="6"/>
  <c r="AD3" i="1"/>
  <c r="AD56" i="1"/>
  <c r="B1" i="1"/>
  <c r="AD111" i="1" l="1"/>
  <c r="C2" i="7"/>
  <c r="AL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B29" i="7"/>
  <c r="AK29" i="9" s="1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L61" i="1"/>
  <c r="BH13" i="6" s="1"/>
  <c r="M61" i="1"/>
  <c r="BH3" i="8" s="1"/>
  <c r="N61" i="1"/>
  <c r="AT61" i="1" s="1"/>
  <c r="GE3" i="8"/>
  <c r="GE2" i="8"/>
  <c r="FS3" i="8"/>
  <c r="AT176" i="1"/>
  <c r="N99" i="1"/>
  <c r="AT99" i="1" s="1"/>
  <c r="L99" i="1"/>
  <c r="CT13" i="6" s="1"/>
  <c r="M99" i="1"/>
  <c r="CT3" i="8" s="1"/>
  <c r="K99" i="1"/>
  <c r="CT14" i="6"/>
  <c r="N106" i="1"/>
  <c r="AT106" i="1" s="1"/>
  <c r="L106" i="1"/>
  <c r="DA13" i="6" s="1"/>
  <c r="K106" i="1"/>
  <c r="DA12" i="6" s="1"/>
  <c r="M106" i="1"/>
  <c r="DA3" i="8" s="1"/>
  <c r="DA14" i="6"/>
  <c r="N58" i="1"/>
  <c r="AT58" i="1" s="1"/>
  <c r="L58" i="1"/>
  <c r="BE13" i="6" s="1"/>
  <c r="M58" i="1"/>
  <c r="BE3" i="8" s="1"/>
  <c r="K58" i="1"/>
  <c r="BE12" i="6" s="1"/>
  <c r="N10" i="1"/>
  <c r="I10" i="6" s="1"/>
  <c r="L10" i="1"/>
  <c r="K10" i="1"/>
  <c r="I12" i="6" s="1"/>
  <c r="M10" i="1"/>
  <c r="I3" i="8" s="1"/>
  <c r="AT185" i="1"/>
  <c r="GB3" i="8"/>
  <c r="FD3" i="8"/>
  <c r="AT161" i="1"/>
  <c r="ER3" i="8"/>
  <c r="AT149" i="1"/>
  <c r="L89" i="1"/>
  <c r="CJ13" i="6" s="1"/>
  <c r="M89" i="1"/>
  <c r="CJ3" i="8" s="1"/>
  <c r="K89" i="1"/>
  <c r="CJ4" i="8" s="1"/>
  <c r="N89" i="1"/>
  <c r="L53" i="1"/>
  <c r="AZ13" i="6" s="1"/>
  <c r="N53" i="1"/>
  <c r="AZ10" i="6" s="1"/>
  <c r="K53" i="1"/>
  <c r="AZ12" i="6" s="1"/>
  <c r="M53" i="1"/>
  <c r="AZ3" i="8" s="1"/>
  <c r="FW3" i="8"/>
  <c r="AT180" i="1"/>
  <c r="L50" i="1"/>
  <c r="AW13" i="6" s="1"/>
  <c r="M50" i="1"/>
  <c r="AW3" i="8" s="1"/>
  <c r="K50" i="1"/>
  <c r="N50" i="1"/>
  <c r="AV50" i="1" s="1"/>
  <c r="FY3" i="8"/>
  <c r="AT182" i="1"/>
  <c r="EC5" i="8"/>
  <c r="EC3" i="8"/>
  <c r="AT134" i="1"/>
  <c r="L98" i="1"/>
  <c r="CS5" i="8" s="1"/>
  <c r="M98" i="1"/>
  <c r="CS3" i="8" s="1"/>
  <c r="K98" i="1"/>
  <c r="CS12" i="6" s="1"/>
  <c r="N98" i="1"/>
  <c r="BC98" i="1" s="1"/>
  <c r="CS14" i="6"/>
  <c r="FT3" i="8"/>
  <c r="AT165" i="1"/>
  <c r="FH3" i="8"/>
  <c r="N69" i="1"/>
  <c r="AT69" i="1" s="1"/>
  <c r="L69" i="1"/>
  <c r="BP13" i="6" s="1"/>
  <c r="M69" i="1"/>
  <c r="BP3" i="8" s="1"/>
  <c r="K69" i="1"/>
  <c r="BP12" i="6" s="1"/>
  <c r="L88" i="1"/>
  <c r="CI13" i="6" s="1"/>
  <c r="N88" i="1"/>
  <c r="AT88" i="1" s="1"/>
  <c r="M88" i="1"/>
  <c r="CI3" i="8" s="1"/>
  <c r="K88" i="1"/>
  <c r="CI4" i="8" s="1"/>
  <c r="L119" i="1"/>
  <c r="DN13" i="6" s="1"/>
  <c r="M119" i="1"/>
  <c r="DN3" i="8" s="1"/>
  <c r="N119" i="1"/>
  <c r="AT119" i="1" s="1"/>
  <c r="K119" i="1"/>
  <c r="DN12" i="6" s="1"/>
  <c r="DN14" i="6"/>
  <c r="L83" i="1"/>
  <c r="CD13" i="6" s="1"/>
  <c r="N83" i="1"/>
  <c r="K83" i="1"/>
  <c r="CD12" i="6" s="1"/>
  <c r="M83" i="1"/>
  <c r="CD3" i="8" s="1"/>
  <c r="CD14" i="6"/>
  <c r="FQ4" i="8"/>
  <c r="FQ3" i="8"/>
  <c r="AT174" i="1"/>
  <c r="AT138" i="1"/>
  <c r="EG3" i="8"/>
  <c r="L90" i="1"/>
  <c r="CK13" i="6" s="1"/>
  <c r="K90" i="1"/>
  <c r="CK12" i="6" s="1"/>
  <c r="M90" i="1"/>
  <c r="CK3" i="8" s="1"/>
  <c r="N90" i="1"/>
  <c r="L42" i="1"/>
  <c r="AO13" i="6" s="1"/>
  <c r="K42" i="1"/>
  <c r="AO12" i="6" s="1"/>
  <c r="N42" i="1"/>
  <c r="AT42" i="1" s="1"/>
  <c r="M42" i="1"/>
  <c r="AO3" i="8" s="1"/>
  <c r="L30" i="1"/>
  <c r="AC13" i="6" s="1"/>
  <c r="K30" i="1"/>
  <c r="AC12" i="6" s="1"/>
  <c r="N30" i="1"/>
  <c r="AT30" i="1" s="1"/>
  <c r="M30" i="1"/>
  <c r="AC3" i="8" s="1"/>
  <c r="K49" i="1"/>
  <c r="AV12" i="6" s="1"/>
  <c r="L49" i="1"/>
  <c r="AV13" i="6" s="1"/>
  <c r="M49" i="1"/>
  <c r="AV3" i="8" s="1"/>
  <c r="N49" i="1"/>
  <c r="AT49" i="1" s="1"/>
  <c r="EI3" i="8"/>
  <c r="EI4" i="8"/>
  <c r="AT140" i="1"/>
  <c r="M20" i="1"/>
  <c r="S3" i="8" s="1"/>
  <c r="K20" i="1"/>
  <c r="S12" i="6" s="1"/>
  <c r="L20" i="1"/>
  <c r="S13" i="6" s="1"/>
  <c r="N20" i="1"/>
  <c r="AT20" i="1" s="1"/>
  <c r="L3" i="1"/>
  <c r="B5" i="8" s="1"/>
  <c r="N3" i="1"/>
  <c r="AT3" i="1" s="1"/>
  <c r="K3" i="1"/>
  <c r="M3" i="1"/>
  <c r="AT183" i="1"/>
  <c r="FZ3" i="8"/>
  <c r="N51" i="1"/>
  <c r="AX10" i="6" s="1"/>
  <c r="L51" i="1"/>
  <c r="AX13" i="6" s="1"/>
  <c r="M51" i="1"/>
  <c r="AX3" i="8" s="1"/>
  <c r="K51" i="1"/>
  <c r="AX12" i="6" s="1"/>
  <c r="AX14" i="6"/>
  <c r="L15" i="1"/>
  <c r="N13" i="6" s="1"/>
  <c r="M15" i="1"/>
  <c r="N3" i="8" s="1"/>
  <c r="N15" i="1"/>
  <c r="AT15" i="1" s="1"/>
  <c r="K15" i="1"/>
  <c r="N4" i="8" s="1"/>
  <c r="L12" i="1"/>
  <c r="K13" i="6" s="1"/>
  <c r="K12" i="1"/>
  <c r="K12" i="6" s="1"/>
  <c r="M12" i="1"/>
  <c r="K3" i="8" s="1"/>
  <c r="N12" i="1"/>
  <c r="K10" i="6" s="1"/>
  <c r="GD3" i="8"/>
  <c r="K55" i="1"/>
  <c r="BB12" i="6" s="1"/>
  <c r="L55" i="1"/>
  <c r="BB13" i="6" s="1"/>
  <c r="N55" i="1"/>
  <c r="AT55" i="1" s="1"/>
  <c r="M55" i="1"/>
  <c r="BB3" i="8" s="1"/>
  <c r="BB14" i="6"/>
  <c r="L86" i="1"/>
  <c r="CG13" i="6" s="1"/>
  <c r="M86" i="1"/>
  <c r="CG3" i="8" s="1"/>
  <c r="K86" i="1"/>
  <c r="CG12" i="6" s="1"/>
  <c r="N86" i="1"/>
  <c r="AT86" i="1" s="1"/>
  <c r="CG14" i="6"/>
  <c r="N117" i="1"/>
  <c r="AT117" i="1" s="1"/>
  <c r="L117" i="1"/>
  <c r="DL13" i="6" s="1"/>
  <c r="M117" i="1"/>
  <c r="DL3" i="8" s="1"/>
  <c r="K117" i="1"/>
  <c r="DL12" i="6" s="1"/>
  <c r="N81" i="1"/>
  <c r="AT81" i="1" s="1"/>
  <c r="L81" i="1"/>
  <c r="CB5" i="8" s="1"/>
  <c r="M81" i="1"/>
  <c r="CB3" i="8" s="1"/>
  <c r="K81" i="1"/>
  <c r="CB12" i="6" s="1"/>
  <c r="N33" i="1"/>
  <c r="AW33" i="1" s="1"/>
  <c r="L33" i="1"/>
  <c r="AF13" i="6" s="1"/>
  <c r="M33" i="1"/>
  <c r="AF3" i="8" s="1"/>
  <c r="K33" i="1"/>
  <c r="AF12" i="6" s="1"/>
  <c r="L76" i="1"/>
  <c r="BW13" i="6" s="1"/>
  <c r="N76" i="1"/>
  <c r="AT76" i="1" s="1"/>
  <c r="K76" i="1"/>
  <c r="BW12" i="6" s="1"/>
  <c r="M76" i="1"/>
  <c r="BW3" i="8" s="1"/>
  <c r="L16" i="1"/>
  <c r="O13" i="6" s="1"/>
  <c r="N16" i="1"/>
  <c r="AT16" i="1" s="1"/>
  <c r="K16" i="1"/>
  <c r="O4" i="8" s="1"/>
  <c r="M16" i="1"/>
  <c r="O3" i="8" s="1"/>
  <c r="L71" i="1"/>
  <c r="K71" i="1"/>
  <c r="BR4" i="8" s="1"/>
  <c r="N71" i="1"/>
  <c r="BR10" i="6" s="1"/>
  <c r="M71" i="1"/>
  <c r="BR3" i="8" s="1"/>
  <c r="BR14" i="6"/>
  <c r="K109" i="1"/>
  <c r="DD12" i="6" s="1"/>
  <c r="L109" i="1"/>
  <c r="DD13" i="6" s="1"/>
  <c r="M109" i="1"/>
  <c r="DD3" i="8" s="1"/>
  <c r="N109" i="1"/>
  <c r="AT109" i="1" s="1"/>
  <c r="M80" i="1"/>
  <c r="CA3" i="8" s="1"/>
  <c r="K80" i="1"/>
  <c r="CA12" i="6" s="1"/>
  <c r="N80" i="1"/>
  <c r="L80" i="1"/>
  <c r="L17" i="1"/>
  <c r="P13" i="6" s="1"/>
  <c r="M17" i="1"/>
  <c r="P3" i="8" s="1"/>
  <c r="K17" i="1"/>
  <c r="P12" i="6" s="1"/>
  <c r="N17" i="1"/>
  <c r="AT17" i="1" s="1"/>
  <c r="FK3" i="8"/>
  <c r="AT168" i="1"/>
  <c r="L120" i="1"/>
  <c r="DO13" i="6" s="1"/>
  <c r="K120" i="1"/>
  <c r="DO12" i="6" s="1"/>
  <c r="N120" i="1"/>
  <c r="M120" i="1"/>
  <c r="DO3" i="8" s="1"/>
  <c r="DO14" i="6"/>
  <c r="L72" i="1"/>
  <c r="K72" i="1"/>
  <c r="BS12" i="6" s="1"/>
  <c r="N72" i="1"/>
  <c r="AT72" i="1" s="1"/>
  <c r="M72" i="1"/>
  <c r="BS3" i="8" s="1"/>
  <c r="BS14" i="6"/>
  <c r="K7" i="1"/>
  <c r="F4" i="8" s="1"/>
  <c r="L7" i="1"/>
  <c r="F13" i="6" s="1"/>
  <c r="M7" i="1"/>
  <c r="F3" i="8" s="1"/>
  <c r="N7" i="1"/>
  <c r="AU7" i="1" s="1"/>
  <c r="GR2" i="8"/>
  <c r="GR3" i="8"/>
  <c r="AT136" i="1"/>
  <c r="EE3" i="8"/>
  <c r="GJ3" i="8"/>
  <c r="AT193" i="1"/>
  <c r="GL3" i="8"/>
  <c r="N123" i="1"/>
  <c r="DR2" i="8" s="1"/>
  <c r="L123" i="1"/>
  <c r="DR5" i="8" s="1"/>
  <c r="M123" i="1"/>
  <c r="DR3" i="8" s="1"/>
  <c r="K123" i="1"/>
  <c r="DR12" i="6" s="1"/>
  <c r="DR14" i="6"/>
  <c r="N75" i="1"/>
  <c r="AT75" i="1" s="1"/>
  <c r="L75" i="1"/>
  <c r="BV13" i="6" s="1"/>
  <c r="M75" i="1"/>
  <c r="BV3" i="8" s="1"/>
  <c r="K75" i="1"/>
  <c r="BV12" i="6" s="1"/>
  <c r="BV14" i="6"/>
  <c r="AT166" i="1"/>
  <c r="FI3" i="8"/>
  <c r="N70" i="1"/>
  <c r="BQ2" i="8" s="1"/>
  <c r="L70" i="1"/>
  <c r="BQ13" i="6" s="1"/>
  <c r="K70" i="1"/>
  <c r="BQ12" i="6" s="1"/>
  <c r="M70" i="1"/>
  <c r="BQ3" i="8" s="1"/>
  <c r="BQ14" i="6"/>
  <c r="L77" i="1"/>
  <c r="BX13" i="6" s="1"/>
  <c r="N77" i="1"/>
  <c r="AT77" i="1" s="1"/>
  <c r="K77" i="1"/>
  <c r="BX12" i="6" s="1"/>
  <c r="M77" i="1"/>
  <c r="BX3" i="8" s="1"/>
  <c r="L65" i="1"/>
  <c r="BL13" i="6" s="1"/>
  <c r="N65" i="1"/>
  <c r="AT65" i="1" s="1"/>
  <c r="M65" i="1"/>
  <c r="BL3" i="8" s="1"/>
  <c r="K65" i="1"/>
  <c r="BL12" i="6" s="1"/>
  <c r="AT132" i="1"/>
  <c r="EA3" i="8"/>
  <c r="L84" i="1"/>
  <c r="CE5" i="8" s="1"/>
  <c r="K84" i="1"/>
  <c r="CE12" i="6" s="1"/>
  <c r="N84" i="1"/>
  <c r="AT84" i="1" s="1"/>
  <c r="M84" i="1"/>
  <c r="CE3" i="8" s="1"/>
  <c r="CE14" i="6"/>
  <c r="FR3" i="8"/>
  <c r="K31" i="1"/>
  <c r="L31" i="1"/>
  <c r="AD13" i="6" s="1"/>
  <c r="N31" i="1"/>
  <c r="AT31" i="1" s="1"/>
  <c r="M31" i="1"/>
  <c r="AD3" i="8" s="1"/>
  <c r="L62" i="1"/>
  <c r="BI5" i="8" s="1"/>
  <c r="M62" i="1"/>
  <c r="BI3" i="8" s="1"/>
  <c r="K62" i="1"/>
  <c r="BI12" i="6" s="1"/>
  <c r="N62" i="1"/>
  <c r="AT62" i="1" s="1"/>
  <c r="FA5" i="8"/>
  <c r="FA3" i="8"/>
  <c r="AT158" i="1"/>
  <c r="N93" i="1"/>
  <c r="AT93" i="1" s="1"/>
  <c r="L93" i="1"/>
  <c r="CN13" i="6" s="1"/>
  <c r="M93" i="1"/>
  <c r="CN3" i="8" s="1"/>
  <c r="K93" i="1"/>
  <c r="CN12" i="6" s="1"/>
  <c r="EQ3" i="8"/>
  <c r="L100" i="1"/>
  <c r="CU13" i="6" s="1"/>
  <c r="N100" i="1"/>
  <c r="AT100" i="1" s="1"/>
  <c r="M100" i="1"/>
  <c r="CU3" i="8" s="1"/>
  <c r="K100" i="1"/>
  <c r="CU12" i="6" s="1"/>
  <c r="GC3" i="8"/>
  <c r="ES3" i="8"/>
  <c r="L54" i="1"/>
  <c r="BA13" i="6" s="1"/>
  <c r="K54" i="1"/>
  <c r="BA12" i="6" s="1"/>
  <c r="M54" i="1"/>
  <c r="BA3" i="8" s="1"/>
  <c r="N54" i="1"/>
  <c r="FX3" i="8"/>
  <c r="EN5" i="8"/>
  <c r="EN3" i="8"/>
  <c r="AT145" i="1"/>
  <c r="M92" i="1"/>
  <c r="CM3" i="8" s="1"/>
  <c r="K92" i="1"/>
  <c r="CM12" i="6" s="1"/>
  <c r="N92" i="1"/>
  <c r="L92" i="1"/>
  <c r="CM13" i="6" s="1"/>
  <c r="M32" i="1"/>
  <c r="AE3" i="8" s="1"/>
  <c r="K32" i="1"/>
  <c r="N32" i="1"/>
  <c r="AE10" i="6" s="1"/>
  <c r="L32" i="1"/>
  <c r="AE5" i="8" s="1"/>
  <c r="AT159" i="1"/>
  <c r="FB3" i="8"/>
  <c r="N63" i="1"/>
  <c r="AT63" i="1" s="1"/>
  <c r="L63" i="1"/>
  <c r="BJ13" i="6" s="1"/>
  <c r="M63" i="1"/>
  <c r="BJ3" i="8" s="1"/>
  <c r="K63" i="1"/>
  <c r="BJ12" i="6" s="1"/>
  <c r="BJ14" i="6"/>
  <c r="L125" i="1"/>
  <c r="DT5" i="8" s="1"/>
  <c r="K125" i="1"/>
  <c r="DT12" i="6" s="1"/>
  <c r="N125" i="1"/>
  <c r="AT125" i="1" s="1"/>
  <c r="M125" i="1"/>
  <c r="DT3" i="8" s="1"/>
  <c r="L113" i="1"/>
  <c r="DH13" i="6" s="1"/>
  <c r="K113" i="1"/>
  <c r="DH12" i="6" s="1"/>
  <c r="M113" i="1"/>
  <c r="DH3" i="8" s="1"/>
  <c r="N113" i="1"/>
  <c r="AT113" i="1" s="1"/>
  <c r="GI3" i="8"/>
  <c r="L24" i="1"/>
  <c r="W13" i="6" s="1"/>
  <c r="N24" i="1"/>
  <c r="BA24" i="1" s="1"/>
  <c r="M24" i="1"/>
  <c r="W3" i="8" s="1"/>
  <c r="K24" i="1"/>
  <c r="W12" i="6" s="1"/>
  <c r="K115" i="1"/>
  <c r="DJ4" i="8" s="1"/>
  <c r="L115" i="1"/>
  <c r="DJ13" i="6" s="1"/>
  <c r="M115" i="1"/>
  <c r="DJ3" i="8" s="1"/>
  <c r="N115" i="1"/>
  <c r="AU115" i="1" s="1"/>
  <c r="DJ14" i="6"/>
  <c r="K67" i="1"/>
  <c r="BN12" i="6" s="1"/>
  <c r="L67" i="1"/>
  <c r="BN5" i="8" s="1"/>
  <c r="M67" i="1"/>
  <c r="BN3" i="8" s="1"/>
  <c r="N67" i="1"/>
  <c r="AT67" i="1" s="1"/>
  <c r="BN14" i="6"/>
  <c r="GK5" i="8"/>
  <c r="GK3" i="8"/>
  <c r="AT194" i="1"/>
  <c r="EO3" i="8"/>
  <c r="EO2" i="8"/>
  <c r="GA5" i="8"/>
  <c r="AT184" i="1"/>
  <c r="GA3" i="8"/>
  <c r="L28" i="1"/>
  <c r="AA13" i="6" s="1"/>
  <c r="N28" i="1"/>
  <c r="AT28" i="1" s="1"/>
  <c r="M28" i="1"/>
  <c r="AA3" i="8" s="1"/>
  <c r="K28" i="1"/>
  <c r="AA12" i="6" s="1"/>
  <c r="EL3" i="8"/>
  <c r="AT143" i="1"/>
  <c r="K25" i="1"/>
  <c r="X4" i="8" s="1"/>
  <c r="L25" i="1"/>
  <c r="X13" i="6" s="1"/>
  <c r="M25" i="1"/>
  <c r="X3" i="8" s="1"/>
  <c r="N25" i="1"/>
  <c r="AT25" i="1" s="1"/>
  <c r="M44" i="1"/>
  <c r="AQ3" i="8" s="1"/>
  <c r="K44" i="1"/>
  <c r="AQ12" i="6" s="1"/>
  <c r="N44" i="1"/>
  <c r="AQ2" i="8" s="1"/>
  <c r="L44" i="1"/>
  <c r="AQ13" i="6" s="1"/>
  <c r="AT154" i="1"/>
  <c r="EW3" i="8"/>
  <c r="AT197" i="1"/>
  <c r="GN3" i="8"/>
  <c r="L36" i="1"/>
  <c r="AI13" i="6" s="1"/>
  <c r="M36" i="1"/>
  <c r="AI3" i="8" s="1"/>
  <c r="N36" i="1"/>
  <c r="AI10" i="6" s="1"/>
  <c r="K36" i="1"/>
  <c r="AI12" i="6" s="1"/>
  <c r="AI14" i="6"/>
  <c r="K127" i="1"/>
  <c r="DV12" i="6" s="1"/>
  <c r="L127" i="1"/>
  <c r="DV13" i="6" s="1"/>
  <c r="M127" i="1"/>
  <c r="DV3" i="8" s="1"/>
  <c r="N127" i="1"/>
  <c r="DV10" i="6" s="1"/>
  <c r="DV14" i="6"/>
  <c r="K19" i="1"/>
  <c r="R4" i="8" s="1"/>
  <c r="L19" i="1"/>
  <c r="R13" i="6" s="1"/>
  <c r="M19" i="1"/>
  <c r="R3" i="8" s="1"/>
  <c r="N19" i="1"/>
  <c r="BC19" i="1" s="1"/>
  <c r="AT141" i="1"/>
  <c r="EJ3" i="8"/>
  <c r="N129" i="1"/>
  <c r="AT129" i="1" s="1"/>
  <c r="L129" i="1"/>
  <c r="DX5" i="8" s="1"/>
  <c r="M129" i="1"/>
  <c r="DX3" i="8" s="1"/>
  <c r="K129" i="1"/>
  <c r="DX12" i="6" s="1"/>
  <c r="L40" i="1"/>
  <c r="AM13" i="6" s="1"/>
  <c r="N40" i="1"/>
  <c r="AT40" i="1" s="1"/>
  <c r="K40" i="1"/>
  <c r="AM12" i="6" s="1"/>
  <c r="M40" i="1"/>
  <c r="AM3" i="8" s="1"/>
  <c r="L35" i="1"/>
  <c r="AH13" i="6" s="1"/>
  <c r="K35" i="1"/>
  <c r="AH12" i="6" s="1"/>
  <c r="M35" i="1"/>
  <c r="AH3" i="8" s="1"/>
  <c r="N35" i="1"/>
  <c r="AT35" i="1" s="1"/>
  <c r="GO5" i="8"/>
  <c r="GO3" i="8"/>
  <c r="AT198" i="1"/>
  <c r="K97" i="1"/>
  <c r="CR12" i="6" s="1"/>
  <c r="L97" i="1"/>
  <c r="CR13" i="6" s="1"/>
  <c r="M97" i="1"/>
  <c r="CR3" i="8" s="1"/>
  <c r="N97" i="1"/>
  <c r="AT97" i="1" s="1"/>
  <c r="K73" i="1"/>
  <c r="BT12" i="6" s="1"/>
  <c r="L73" i="1"/>
  <c r="BT13" i="6" s="1"/>
  <c r="M73" i="1"/>
  <c r="BT3" i="8" s="1"/>
  <c r="N73" i="1"/>
  <c r="AT73" i="1" s="1"/>
  <c r="N111" i="1"/>
  <c r="BD111" i="1" s="1"/>
  <c r="L111" i="1"/>
  <c r="DF13" i="6" s="1"/>
  <c r="M111" i="1"/>
  <c r="DF3" i="8" s="1"/>
  <c r="K111" i="1"/>
  <c r="DF12" i="6" s="1"/>
  <c r="DF14" i="6"/>
  <c r="N87" i="1"/>
  <c r="AT87" i="1" s="1"/>
  <c r="L87" i="1"/>
  <c r="CH5" i="8" s="1"/>
  <c r="M87" i="1"/>
  <c r="CH3" i="8" s="1"/>
  <c r="K87" i="1"/>
  <c r="CH12" i="6" s="1"/>
  <c r="CH14" i="6"/>
  <c r="AT178" i="1"/>
  <c r="FU3" i="8"/>
  <c r="N82" i="1"/>
  <c r="CC10" i="6" s="1"/>
  <c r="L82" i="1"/>
  <c r="CC5" i="8" s="1"/>
  <c r="M82" i="1"/>
  <c r="CC3" i="8" s="1"/>
  <c r="K82" i="1"/>
  <c r="CC12" i="6" s="1"/>
  <c r="CC14" i="6"/>
  <c r="N34" i="1"/>
  <c r="AT34" i="1" s="1"/>
  <c r="L34" i="1"/>
  <c r="AG13" i="6" s="1"/>
  <c r="K34" i="1"/>
  <c r="AG4" i="8" s="1"/>
  <c r="M34" i="1"/>
  <c r="AG3" i="8" s="1"/>
  <c r="N22" i="1"/>
  <c r="AT22" i="1" s="1"/>
  <c r="L22" i="1"/>
  <c r="M22" i="1"/>
  <c r="U3" i="8" s="1"/>
  <c r="K22" i="1"/>
  <c r="U12" i="6" s="1"/>
  <c r="FP4" i="8"/>
  <c r="FP3" i="8"/>
  <c r="EF5" i="8"/>
  <c r="AT137" i="1"/>
  <c r="EF3" i="8"/>
  <c r="L29" i="1"/>
  <c r="AB13" i="6" s="1"/>
  <c r="M29" i="1"/>
  <c r="AB3" i="8" s="1"/>
  <c r="K29" i="1"/>
  <c r="AB4" i="8" s="1"/>
  <c r="N29" i="1"/>
  <c r="AT29" i="1" s="1"/>
  <c r="L108" i="1"/>
  <c r="DC13" i="6" s="1"/>
  <c r="M108" i="1"/>
  <c r="DC3" i="8" s="1"/>
  <c r="K108" i="1"/>
  <c r="DC12" i="6" s="1"/>
  <c r="N108" i="1"/>
  <c r="DC2" i="8" s="1"/>
  <c r="DC14" i="6"/>
  <c r="FF4" i="8"/>
  <c r="FF2" i="8"/>
  <c r="FF3" i="8"/>
  <c r="K91" i="1"/>
  <c r="CL12" i="6" s="1"/>
  <c r="L91" i="1"/>
  <c r="CL13" i="6" s="1"/>
  <c r="N91" i="1"/>
  <c r="AT91" i="1" s="1"/>
  <c r="M91" i="1"/>
  <c r="CL3" i="8" s="1"/>
  <c r="CL14" i="6"/>
  <c r="L74" i="1"/>
  <c r="M74" i="1"/>
  <c r="BU3" i="8" s="1"/>
  <c r="K74" i="1"/>
  <c r="BU12" i="6" s="1"/>
  <c r="N74" i="1"/>
  <c r="AT74" i="1" s="1"/>
  <c r="BU14" i="6"/>
  <c r="L26" i="1"/>
  <c r="Y13" i="6" s="1"/>
  <c r="M26" i="1"/>
  <c r="Y3" i="8" s="1"/>
  <c r="K26" i="1"/>
  <c r="Y12" i="6" s="1"/>
  <c r="N26" i="1"/>
  <c r="AT26" i="1" s="1"/>
  <c r="L122" i="1"/>
  <c r="DQ13" i="6" s="1"/>
  <c r="M122" i="1"/>
  <c r="DQ3" i="8" s="1"/>
  <c r="K122" i="1"/>
  <c r="DQ12" i="6" s="1"/>
  <c r="N122" i="1"/>
  <c r="DQ14" i="6"/>
  <c r="AT189" i="1"/>
  <c r="GF3" i="8"/>
  <c r="AT153" i="1"/>
  <c r="EV3" i="8"/>
  <c r="N105" i="1"/>
  <c r="CZ10" i="6" s="1"/>
  <c r="L105" i="1"/>
  <c r="CZ13" i="6" s="1"/>
  <c r="M105" i="1"/>
  <c r="CZ3" i="8" s="1"/>
  <c r="K105" i="1"/>
  <c r="CZ12" i="6" s="1"/>
  <c r="N45" i="1"/>
  <c r="AT45" i="1" s="1"/>
  <c r="L45" i="1"/>
  <c r="M45" i="1"/>
  <c r="AR3" i="8" s="1"/>
  <c r="K45" i="1"/>
  <c r="AR12" i="6" s="1"/>
  <c r="AT160" i="1"/>
  <c r="FC3" i="8"/>
  <c r="FV3" i="8"/>
  <c r="AT179" i="1"/>
  <c r="EX3" i="8"/>
  <c r="AT155" i="1"/>
  <c r="DZ3" i="8"/>
  <c r="AT131" i="1"/>
  <c r="L66" i="1"/>
  <c r="BM13" i="6" s="1"/>
  <c r="K66" i="1"/>
  <c r="BM12" i="6" s="1"/>
  <c r="M66" i="1"/>
  <c r="BM3" i="8" s="1"/>
  <c r="N66" i="1"/>
  <c r="BM10" i="6" s="1"/>
  <c r="L18" i="1"/>
  <c r="Q13" i="6" s="1"/>
  <c r="K18" i="1"/>
  <c r="Q4" i="8" s="1"/>
  <c r="N18" i="1"/>
  <c r="AT18" i="1" s="1"/>
  <c r="M18" i="1"/>
  <c r="Q3" i="8" s="1"/>
  <c r="L6" i="1"/>
  <c r="E13" i="6" s="1"/>
  <c r="K6" i="1"/>
  <c r="E12" i="6" s="1"/>
  <c r="M6" i="1"/>
  <c r="E3" i="8" s="1"/>
  <c r="N6" i="1"/>
  <c r="I48" i="7" s="1"/>
  <c r="AR48" i="9" s="1"/>
  <c r="FG3" i="8"/>
  <c r="AT135" i="1"/>
  <c r="ED3" i="8"/>
  <c r="N130" i="1"/>
  <c r="AT130" i="1" s="1"/>
  <c r="L130" i="1"/>
  <c r="DY13" i="6" s="1"/>
  <c r="M130" i="1"/>
  <c r="DY3" i="8" s="1"/>
  <c r="K130" i="1"/>
  <c r="DY12" i="6" s="1"/>
  <c r="DY14" i="6"/>
  <c r="N118" i="1"/>
  <c r="AT118" i="1" s="1"/>
  <c r="L118" i="1"/>
  <c r="DM13" i="6" s="1"/>
  <c r="M118" i="1"/>
  <c r="DM3" i="8" s="1"/>
  <c r="K118" i="1"/>
  <c r="DM12" i="6" s="1"/>
  <c r="DM14" i="6"/>
  <c r="EY4" i="8"/>
  <c r="EY5" i="8"/>
  <c r="EY3" i="8"/>
  <c r="AT144" i="1"/>
  <c r="EM3" i="8"/>
  <c r="L14" i="1"/>
  <c r="M13" i="6" s="1"/>
  <c r="M14" i="1"/>
  <c r="M3" i="8" s="1"/>
  <c r="K14" i="1"/>
  <c r="M12" i="6" s="1"/>
  <c r="N14" i="1"/>
  <c r="AT14" i="1" s="1"/>
  <c r="L110" i="1"/>
  <c r="DE13" i="6" s="1"/>
  <c r="M110" i="1"/>
  <c r="DE3" i="8" s="1"/>
  <c r="K110" i="1"/>
  <c r="DE12" i="6" s="1"/>
  <c r="N110" i="1"/>
  <c r="DE10" i="6" s="1"/>
  <c r="DE14" i="6"/>
  <c r="L107" i="1"/>
  <c r="DB13" i="6" s="1"/>
  <c r="M107" i="1"/>
  <c r="DB3" i="8" s="1"/>
  <c r="K107" i="1"/>
  <c r="DB12" i="6" s="1"/>
  <c r="N107" i="1"/>
  <c r="AT107" i="1" s="1"/>
  <c r="DB14" i="6"/>
  <c r="L47" i="1"/>
  <c r="AT13" i="6" s="1"/>
  <c r="M47" i="1"/>
  <c r="AT3" i="8" s="1"/>
  <c r="K47" i="1"/>
  <c r="AT12" i="6" s="1"/>
  <c r="N47" i="1"/>
  <c r="AT47" i="1" s="1"/>
  <c r="AT14" i="6"/>
  <c r="L102" i="1"/>
  <c r="CW13" i="6" s="1"/>
  <c r="K102" i="1"/>
  <c r="CW12" i="6" s="1"/>
  <c r="N102" i="1"/>
  <c r="CW10" i="6" s="1"/>
  <c r="M102" i="1"/>
  <c r="CW3" i="8" s="1"/>
  <c r="K85" i="1"/>
  <c r="CF12" i="6" s="1"/>
  <c r="L85" i="1"/>
  <c r="CF13" i="6" s="1"/>
  <c r="M85" i="1"/>
  <c r="CF3" i="8" s="1"/>
  <c r="N85" i="1"/>
  <c r="AT85" i="1" s="1"/>
  <c r="CF14" i="6"/>
  <c r="K13" i="1"/>
  <c r="L12" i="6" s="1"/>
  <c r="L13" i="1"/>
  <c r="L13" i="6" s="1"/>
  <c r="M13" i="1"/>
  <c r="L3" i="8" s="1"/>
  <c r="N13" i="1"/>
  <c r="AT13" i="1" s="1"/>
  <c r="EU3" i="8"/>
  <c r="AT152" i="1"/>
  <c r="M116" i="1"/>
  <c r="DK3" i="8" s="1"/>
  <c r="K116" i="1"/>
  <c r="DK4" i="8" s="1"/>
  <c r="N116" i="1"/>
  <c r="DK10" i="6" s="1"/>
  <c r="L116" i="1"/>
  <c r="DK5" i="8" s="1"/>
  <c r="M104" i="1"/>
  <c r="CY3" i="8" s="1"/>
  <c r="K104" i="1"/>
  <c r="CY12" i="6" s="1"/>
  <c r="N104" i="1"/>
  <c r="L104" i="1"/>
  <c r="CY13" i="6" s="1"/>
  <c r="M56" i="1"/>
  <c r="BC3" i="8" s="1"/>
  <c r="K56" i="1"/>
  <c r="N56" i="1"/>
  <c r="BC2" i="8" s="1"/>
  <c r="L56" i="1"/>
  <c r="BC13" i="6" s="1"/>
  <c r="L27" i="1"/>
  <c r="Z13" i="6" s="1"/>
  <c r="M27" i="1"/>
  <c r="Z3" i="8" s="1"/>
  <c r="K27" i="1"/>
  <c r="Z12" i="6" s="1"/>
  <c r="N27" i="1"/>
  <c r="AT27" i="1" s="1"/>
  <c r="L96" i="1"/>
  <c r="CQ13" i="6" s="1"/>
  <c r="K96" i="1"/>
  <c r="CQ12" i="6" s="1"/>
  <c r="N96" i="1"/>
  <c r="M96" i="1"/>
  <c r="CQ3" i="8" s="1"/>
  <c r="CQ14" i="6"/>
  <c r="L48" i="1"/>
  <c r="N48" i="1"/>
  <c r="AT48" i="1" s="1"/>
  <c r="M48" i="1"/>
  <c r="AU3" i="8" s="1"/>
  <c r="K48" i="1"/>
  <c r="AU12" i="6" s="1"/>
  <c r="AU14" i="6"/>
  <c r="K79" i="1"/>
  <c r="BZ12" i="6" s="1"/>
  <c r="L79" i="1"/>
  <c r="BZ5" i="8" s="1"/>
  <c r="N79" i="1"/>
  <c r="AT79" i="1" s="1"/>
  <c r="M79" i="1"/>
  <c r="BZ3" i="8" s="1"/>
  <c r="BZ14" i="6"/>
  <c r="FM3" i="8"/>
  <c r="AT170" i="1"/>
  <c r="AT196" i="1"/>
  <c r="GM3" i="8"/>
  <c r="L52" i="1"/>
  <c r="AY13" i="6" s="1"/>
  <c r="N52" i="1"/>
  <c r="AT52" i="1" s="1"/>
  <c r="K52" i="1"/>
  <c r="AY12" i="6" s="1"/>
  <c r="M52" i="1"/>
  <c r="AY3" i="8" s="1"/>
  <c r="L95" i="1"/>
  <c r="CP5" i="8" s="1"/>
  <c r="N95" i="1"/>
  <c r="AT95" i="1" s="1"/>
  <c r="K95" i="1"/>
  <c r="CP12" i="6" s="1"/>
  <c r="M95" i="1"/>
  <c r="CP3" i="8" s="1"/>
  <c r="CP14" i="6"/>
  <c r="L114" i="1"/>
  <c r="DI13" i="6" s="1"/>
  <c r="K114" i="1"/>
  <c r="DI4" i="8" s="1"/>
  <c r="N114" i="1"/>
  <c r="DI2" i="8" s="1"/>
  <c r="M114" i="1"/>
  <c r="DI3" i="8" s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AT94" i="1" s="1"/>
  <c r="L94" i="1"/>
  <c r="CO13" i="6" s="1"/>
  <c r="K94" i="1"/>
  <c r="CO4" i="8" s="1"/>
  <c r="M94" i="1"/>
  <c r="CO3" i="8" s="1"/>
  <c r="CO14" i="6"/>
  <c r="N46" i="1"/>
  <c r="AY46" i="1" s="1"/>
  <c r="L46" i="1"/>
  <c r="AS13" i="6" s="1"/>
  <c r="M46" i="1"/>
  <c r="AS3" i="8" s="1"/>
  <c r="K46" i="1"/>
  <c r="L41" i="1"/>
  <c r="AN13" i="6" s="1"/>
  <c r="N41" i="1"/>
  <c r="AT41" i="1" s="1"/>
  <c r="M41" i="1"/>
  <c r="AN3" i="8" s="1"/>
  <c r="K41" i="1"/>
  <c r="AN12" i="6" s="1"/>
  <c r="K103" i="1"/>
  <c r="CX4" i="8" s="1"/>
  <c r="L103" i="1"/>
  <c r="CX5" i="8" s="1"/>
  <c r="N103" i="1"/>
  <c r="AT103" i="1" s="1"/>
  <c r="M103" i="1"/>
  <c r="CX3" i="8" s="1"/>
  <c r="CX14" i="6"/>
  <c r="L38" i="1"/>
  <c r="AK13" i="6" s="1"/>
  <c r="M38" i="1"/>
  <c r="AK3" i="8" s="1"/>
  <c r="K38" i="1"/>
  <c r="N38" i="1"/>
  <c r="AT38" i="1" s="1"/>
  <c r="N57" i="1"/>
  <c r="AT57" i="1" s="1"/>
  <c r="L57" i="1"/>
  <c r="BD13" i="6" s="1"/>
  <c r="M57" i="1"/>
  <c r="BD3" i="8" s="1"/>
  <c r="K57" i="1"/>
  <c r="BD4" i="8" s="1"/>
  <c r="N9" i="1"/>
  <c r="AT9" i="1" s="1"/>
  <c r="L9" i="1"/>
  <c r="H5" i="8" s="1"/>
  <c r="M9" i="1"/>
  <c r="H3" i="8" s="1"/>
  <c r="K9" i="1"/>
  <c r="AT172" i="1"/>
  <c r="FO3" i="8"/>
  <c r="L124" i="1"/>
  <c r="DS5" i="8" s="1"/>
  <c r="N124" i="1"/>
  <c r="AT124" i="1" s="1"/>
  <c r="M124" i="1"/>
  <c r="DS3" i="8" s="1"/>
  <c r="K124" i="1"/>
  <c r="DS12" i="6" s="1"/>
  <c r="L126" i="1"/>
  <c r="DU13" i="6" s="1"/>
  <c r="K126" i="1"/>
  <c r="DU12" i="6" s="1"/>
  <c r="N126" i="1"/>
  <c r="DU10" i="6" s="1"/>
  <c r="M126" i="1"/>
  <c r="DU3" i="8" s="1"/>
  <c r="L78" i="1"/>
  <c r="BY13" i="6" s="1"/>
  <c r="K78" i="1"/>
  <c r="BY4" i="8" s="1"/>
  <c r="M78" i="1"/>
  <c r="BY3" i="8" s="1"/>
  <c r="N78" i="1"/>
  <c r="AT78" i="1" s="1"/>
  <c r="K37" i="1"/>
  <c r="AJ12" i="6" s="1"/>
  <c r="L37" i="1"/>
  <c r="M37" i="1"/>
  <c r="AJ3" i="8" s="1"/>
  <c r="N37" i="1"/>
  <c r="AT37" i="1" s="1"/>
  <c r="AJ14" i="6"/>
  <c r="K121" i="1"/>
  <c r="DP12" i="6" s="1"/>
  <c r="L121" i="1"/>
  <c r="DP13" i="6" s="1"/>
  <c r="M121" i="1"/>
  <c r="DP3" i="8" s="1"/>
  <c r="N121" i="1"/>
  <c r="DP10" i="6" s="1"/>
  <c r="M128" i="1"/>
  <c r="DW3" i="8" s="1"/>
  <c r="K128" i="1"/>
  <c r="DW12" i="6" s="1"/>
  <c r="N128" i="1"/>
  <c r="DW10" i="6" s="1"/>
  <c r="L128" i="1"/>
  <c r="DW13" i="6" s="1"/>
  <c r="M8" i="1"/>
  <c r="G3" i="8" s="1"/>
  <c r="K8" i="1"/>
  <c r="G12" i="6" s="1"/>
  <c r="L8" i="1"/>
  <c r="G13" i="6" s="1"/>
  <c r="N8" i="1"/>
  <c r="AT8" i="1" s="1"/>
  <c r="N39" i="1"/>
  <c r="AT39" i="1" s="1"/>
  <c r="L39" i="1"/>
  <c r="AL13" i="6" s="1"/>
  <c r="M39" i="1"/>
  <c r="AL3" i="8" s="1"/>
  <c r="K39" i="1"/>
  <c r="AL12" i="6" s="1"/>
  <c r="L101" i="1"/>
  <c r="CV13" i="6" s="1"/>
  <c r="K101" i="1"/>
  <c r="CV12" i="6" s="1"/>
  <c r="N101" i="1"/>
  <c r="AT101" i="1" s="1"/>
  <c r="M101" i="1"/>
  <c r="CV3" i="8" s="1"/>
  <c r="L5" i="1"/>
  <c r="M5" i="1"/>
  <c r="D3" i="8" s="1"/>
  <c r="K5" i="1"/>
  <c r="D4" i="8" s="1"/>
  <c r="N5" i="1"/>
  <c r="BA5" i="1" s="1"/>
  <c r="ET3" i="8"/>
  <c r="AT151" i="1"/>
  <c r="K43" i="1"/>
  <c r="AP12" i="6" s="1"/>
  <c r="L43" i="1"/>
  <c r="AP13" i="6" s="1"/>
  <c r="M43" i="1"/>
  <c r="AP3" i="8" s="1"/>
  <c r="N43" i="1"/>
  <c r="BB43" i="1" s="1"/>
  <c r="AP14" i="6"/>
  <c r="N21" i="1"/>
  <c r="AT21" i="1" s="1"/>
  <c r="L21" i="1"/>
  <c r="T5" i="8" s="1"/>
  <c r="M21" i="1"/>
  <c r="T3" i="8" s="1"/>
  <c r="K21" i="1"/>
  <c r="T12" i="6" s="1"/>
  <c r="GH3" i="8"/>
  <c r="AT167" i="1"/>
  <c r="FJ3" i="8"/>
  <c r="L59" i="1"/>
  <c r="BF13" i="6" s="1"/>
  <c r="M59" i="1"/>
  <c r="BF3" i="8" s="1"/>
  <c r="K59" i="1"/>
  <c r="BF12" i="6" s="1"/>
  <c r="N59" i="1"/>
  <c r="G49" i="7" s="1"/>
  <c r="AP49" i="9" s="1"/>
  <c r="BF14" i="6"/>
  <c r="L23" i="1"/>
  <c r="K23" i="1"/>
  <c r="V12" i="6" s="1"/>
  <c r="N23" i="1"/>
  <c r="AT23" i="1" s="1"/>
  <c r="M23" i="1"/>
  <c r="V3" i="8" s="1"/>
  <c r="AT162" i="1"/>
  <c r="FE3" i="8"/>
  <c r="M68" i="1"/>
  <c r="BO3" i="8" s="1"/>
  <c r="K68" i="1"/>
  <c r="BO12" i="6" s="1"/>
  <c r="N68" i="1"/>
  <c r="AT68" i="1" s="1"/>
  <c r="L68" i="1"/>
  <c r="BO13" i="6" s="1"/>
  <c r="L60" i="1"/>
  <c r="BG5" i="8" s="1"/>
  <c r="M60" i="1"/>
  <c r="BG3" i="8" s="1"/>
  <c r="K60" i="1"/>
  <c r="BG12" i="6" s="1"/>
  <c r="N60" i="1"/>
  <c r="AT60" i="1" s="1"/>
  <c r="BG14" i="6"/>
  <c r="EH3" i="8"/>
  <c r="AT139" i="1"/>
  <c r="L112" i="1"/>
  <c r="DG13" i="6" s="1"/>
  <c r="N112" i="1"/>
  <c r="AT112" i="1" s="1"/>
  <c r="M112" i="1"/>
  <c r="DG3" i="8" s="1"/>
  <c r="K112" i="1"/>
  <c r="DG4" i="8" s="1"/>
  <c r="L64" i="1"/>
  <c r="BK13" i="6" s="1"/>
  <c r="N64" i="1"/>
  <c r="AY64" i="1" s="1"/>
  <c r="K64" i="1"/>
  <c r="BK12" i="6" s="1"/>
  <c r="M64" i="1"/>
  <c r="BK3" i="8" s="1"/>
  <c r="L11" i="1"/>
  <c r="J13" i="6" s="1"/>
  <c r="K11" i="1"/>
  <c r="J12" i="6" s="1"/>
  <c r="N11" i="1"/>
  <c r="AT11" i="1" s="1"/>
  <c r="M11" i="1"/>
  <c r="J3" i="8" s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C1" i="6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L1" i="6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BG1" i="6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CL1" i="6"/>
  <c r="AW91" i="1"/>
  <c r="AU91" i="1"/>
  <c r="BD91" i="1"/>
  <c r="AZ91" i="1"/>
  <c r="BB91" i="1"/>
  <c r="BA91" i="1"/>
  <c r="AV91" i="1"/>
  <c r="AY91" i="1"/>
  <c r="AX91" i="1"/>
  <c r="R1" i="6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CG1" i="6"/>
  <c r="BD86" i="1"/>
  <c r="BB86" i="1"/>
  <c r="AY86" i="1"/>
  <c r="AX86" i="1"/>
  <c r="AW86" i="1"/>
  <c r="AU86" i="1"/>
  <c r="BC86" i="1"/>
  <c r="AV86" i="1"/>
  <c r="BA86" i="1"/>
  <c r="AZ86" i="1"/>
  <c r="M1" i="6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CB1" i="6"/>
  <c r="AY81" i="1"/>
  <c r="AW81" i="1"/>
  <c r="BD81" i="1"/>
  <c r="AX81" i="1"/>
  <c r="AZ81" i="1"/>
  <c r="AV81" i="1"/>
  <c r="AU81" i="1"/>
  <c r="BC81" i="1"/>
  <c r="BB81" i="1"/>
  <c r="BA81" i="1"/>
  <c r="AF1" i="6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DS1" i="6"/>
  <c r="BD124" i="1"/>
  <c r="AY124" i="1"/>
  <c r="AW124" i="1"/>
  <c r="AU124" i="1"/>
  <c r="BC124" i="1"/>
  <c r="AV124" i="1"/>
  <c r="BA124" i="1"/>
  <c r="AZ124" i="1"/>
  <c r="AX124" i="1"/>
  <c r="BB124" i="1"/>
  <c r="AY1" i="6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CP1" i="6"/>
  <c r="BA95" i="1"/>
  <c r="AY95" i="1"/>
  <c r="AV95" i="1"/>
  <c r="AU95" i="1"/>
  <c r="BD95" i="1"/>
  <c r="BC95" i="1"/>
  <c r="BB95" i="1"/>
  <c r="AZ95" i="1"/>
  <c r="AX95" i="1"/>
  <c r="AW95" i="1"/>
  <c r="V1" i="6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DP1" i="6"/>
  <c r="BB121" i="1"/>
  <c r="BA121" i="1"/>
  <c r="AV121" i="1"/>
  <c r="AX121" i="1"/>
  <c r="AU121" i="1"/>
  <c r="AW121" i="1"/>
  <c r="BD121" i="1"/>
  <c r="BC121" i="1"/>
  <c r="AZ121" i="1"/>
  <c r="AY121" i="1"/>
  <c r="AV1" i="6"/>
  <c r="AZ49" i="1"/>
  <c r="AU49" i="1"/>
  <c r="BA49" i="1"/>
  <c r="AV49" i="1"/>
  <c r="BD49" i="1"/>
  <c r="BC49" i="1"/>
  <c r="BB49" i="1"/>
  <c r="AY49" i="1"/>
  <c r="AX49" i="1"/>
  <c r="AW49" i="1"/>
  <c r="AL1" i="6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CM1" i="6"/>
  <c r="AX92" i="1"/>
  <c r="AV92" i="1"/>
  <c r="AW92" i="1"/>
  <c r="AU92" i="1"/>
  <c r="BD92" i="1"/>
  <c r="BC92" i="1"/>
  <c r="BB92" i="1"/>
  <c r="BA92" i="1"/>
  <c r="AZ92" i="1"/>
  <c r="AT92" i="1"/>
  <c r="AY92" i="1"/>
  <c r="BD190" i="1"/>
  <c r="AY190" i="1"/>
  <c r="AX190" i="1"/>
  <c r="AW190" i="1"/>
  <c r="BC190" i="1"/>
  <c r="BB190" i="1"/>
  <c r="BA190" i="1"/>
  <c r="AZ190" i="1"/>
  <c r="AV190" i="1"/>
  <c r="AU190" i="1"/>
  <c r="DY1" i="6"/>
  <c r="AY130" i="1"/>
  <c r="AX130" i="1"/>
  <c r="AU130" i="1"/>
  <c r="BD130" i="1"/>
  <c r="BC130" i="1"/>
  <c r="BB130" i="1"/>
  <c r="BA130" i="1"/>
  <c r="AZ130" i="1"/>
  <c r="AV130" i="1"/>
  <c r="AW130" i="1"/>
  <c r="BQ1" i="6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DT1" i="6"/>
  <c r="AZ125" i="1"/>
  <c r="BB125" i="1"/>
  <c r="AY125" i="1"/>
  <c r="AV125" i="1"/>
  <c r="AU125" i="1"/>
  <c r="BD125" i="1"/>
  <c r="BC125" i="1"/>
  <c r="BA125" i="1"/>
  <c r="AX125" i="1"/>
  <c r="AW125" i="1"/>
  <c r="AZ1" i="6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DO1" i="6"/>
  <c r="BA120" i="1"/>
  <c r="AZ120" i="1"/>
  <c r="AU120" i="1"/>
  <c r="BC120" i="1"/>
  <c r="AW120" i="1"/>
  <c r="BD120" i="1"/>
  <c r="BB120" i="1"/>
  <c r="AY120" i="1"/>
  <c r="AX120" i="1"/>
  <c r="AV120" i="1"/>
  <c r="AT120" i="1"/>
  <c r="AU1" i="6"/>
  <c r="AY48" i="1"/>
  <c r="BD48" i="1"/>
  <c r="AZ48" i="1"/>
  <c r="BB48" i="1"/>
  <c r="BA48" i="1"/>
  <c r="AX48" i="1"/>
  <c r="AW48" i="1"/>
  <c r="AV48" i="1"/>
  <c r="AU48" i="1"/>
  <c r="DR1" i="6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BZ1" i="6"/>
  <c r="AW79" i="1"/>
  <c r="AU79" i="1"/>
  <c r="BD79" i="1"/>
  <c r="BC79" i="1"/>
  <c r="AZ79" i="1"/>
  <c r="AY79" i="1"/>
  <c r="AX79" i="1"/>
  <c r="BB79" i="1"/>
  <c r="BA79" i="1"/>
  <c r="F1" i="6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U1" i="6"/>
  <c r="BA74" i="1"/>
  <c r="AZ74" i="1"/>
  <c r="AU74" i="1"/>
  <c r="BC74" i="1"/>
  <c r="BB74" i="1"/>
  <c r="AV74" i="1"/>
  <c r="AY74" i="1"/>
  <c r="AX74" i="1"/>
  <c r="AW74" i="1"/>
  <c r="Q1" i="6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DG1" i="6"/>
  <c r="BD112" i="1"/>
  <c r="AY112" i="1"/>
  <c r="BA112" i="1"/>
  <c r="AX112" i="1"/>
  <c r="AU112" i="1"/>
  <c r="AZ112" i="1"/>
  <c r="BB112" i="1"/>
  <c r="AW112" i="1"/>
  <c r="AV112" i="1"/>
  <c r="AM1" i="6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CD1" i="6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DD1" i="6"/>
  <c r="BC109" i="1"/>
  <c r="AX109" i="1"/>
  <c r="BB109" i="1"/>
  <c r="AZ109" i="1"/>
  <c r="AW109" i="1"/>
  <c r="AV109" i="1"/>
  <c r="AU109" i="1"/>
  <c r="AY109" i="1"/>
  <c r="BD109" i="1"/>
  <c r="AJ1" i="6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BE1" i="6"/>
  <c r="AW58" i="1"/>
  <c r="AV58" i="1"/>
  <c r="BC58" i="1"/>
  <c r="BD58" i="1"/>
  <c r="BB58" i="1"/>
  <c r="BA58" i="1"/>
  <c r="AU58" i="1"/>
  <c r="AZ58" i="1"/>
  <c r="AY58" i="1"/>
  <c r="BP1" i="6"/>
  <c r="AV69" i="1"/>
  <c r="AU69" i="1"/>
  <c r="BB69" i="1"/>
  <c r="BA69" i="1"/>
  <c r="BC69" i="1"/>
  <c r="AZ69" i="1"/>
  <c r="AY69" i="1"/>
  <c r="AX69" i="1"/>
  <c r="AW69" i="1"/>
  <c r="BD69" i="1"/>
  <c r="T1" i="6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CK1" i="6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CA1" i="6"/>
  <c r="AX80" i="1"/>
  <c r="AV80" i="1"/>
  <c r="BA80" i="1"/>
  <c r="AZ80" i="1"/>
  <c r="AW80" i="1"/>
  <c r="AY80" i="1"/>
  <c r="BD80" i="1"/>
  <c r="BC80" i="1"/>
  <c r="BB80" i="1"/>
  <c r="AU80" i="1"/>
  <c r="S1" i="6"/>
  <c r="BB20" i="1"/>
  <c r="BA20" i="1"/>
  <c r="AV20" i="1"/>
  <c r="AZ20" i="1"/>
  <c r="AY20" i="1"/>
  <c r="AX20" i="1"/>
  <c r="AW20" i="1"/>
  <c r="AU20" i="1"/>
  <c r="BD20" i="1"/>
  <c r="BC20" i="1"/>
  <c r="BA1" i="6"/>
  <c r="BD54" i="1"/>
  <c r="AZ54" i="1"/>
  <c r="AY54" i="1"/>
  <c r="AX54" i="1"/>
  <c r="AT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DH1" i="6"/>
  <c r="AZ113" i="1"/>
  <c r="BC113" i="1"/>
  <c r="AY113" i="1"/>
  <c r="AX113" i="1"/>
  <c r="AW113" i="1"/>
  <c r="BD113" i="1"/>
  <c r="BB113" i="1"/>
  <c r="AV113" i="1"/>
  <c r="AU113" i="1"/>
  <c r="AN1" i="6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DC1" i="6"/>
  <c r="BB108" i="1"/>
  <c r="AZ108" i="1"/>
  <c r="AW108" i="1"/>
  <c r="AV108" i="1"/>
  <c r="AU108" i="1"/>
  <c r="BD108" i="1"/>
  <c r="BC108" i="1"/>
  <c r="BA108" i="1"/>
  <c r="AY108" i="1"/>
  <c r="AX108" i="1"/>
  <c r="AT108" i="1"/>
  <c r="AI1" i="6"/>
  <c r="AY36" i="1"/>
  <c r="BD36" i="1"/>
  <c r="AZ36" i="1"/>
  <c r="AU36" i="1"/>
  <c r="BC36" i="1"/>
  <c r="BB36" i="1"/>
  <c r="BA36" i="1"/>
  <c r="AX36" i="1"/>
  <c r="AW36" i="1"/>
  <c r="AV36" i="1"/>
  <c r="BJ1" i="6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BN1" i="6"/>
  <c r="AZ67" i="1"/>
  <c r="BA67" i="1"/>
  <c r="AY67" i="1"/>
  <c r="AX67" i="1"/>
  <c r="AV67" i="1"/>
  <c r="AU67" i="1"/>
  <c r="BD67" i="1"/>
  <c r="BC67" i="1"/>
  <c r="BB67" i="1"/>
  <c r="AW67" i="1"/>
  <c r="E1" i="6"/>
  <c r="AY6" i="1"/>
  <c r="AT6" i="1"/>
  <c r="AU6" i="1"/>
  <c r="BD6" i="1"/>
  <c r="BC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I1" i="6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DX1" i="6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CU1" i="6"/>
  <c r="BD100" i="1"/>
  <c r="BA100" i="1"/>
  <c r="BC100" i="1"/>
  <c r="AW100" i="1"/>
  <c r="BB100" i="1"/>
  <c r="AZ100" i="1"/>
  <c r="AY100" i="1"/>
  <c r="AX100" i="1"/>
  <c r="AV100" i="1"/>
  <c r="AU100" i="1"/>
  <c r="AA1" i="6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BR1" i="6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CR1" i="6"/>
  <c r="BC97" i="1"/>
  <c r="BA97" i="1"/>
  <c r="AX97" i="1"/>
  <c r="AW97" i="1"/>
  <c r="BB97" i="1"/>
  <c r="AZ97" i="1"/>
  <c r="AY97" i="1"/>
  <c r="BD97" i="1"/>
  <c r="AV97" i="1"/>
  <c r="AU97" i="1"/>
  <c r="X1" i="6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DA1" i="6"/>
  <c r="AZ106" i="1"/>
  <c r="AX106" i="1"/>
  <c r="AU106" i="1"/>
  <c r="BC106" i="1"/>
  <c r="BB106" i="1"/>
  <c r="BD106" i="1"/>
  <c r="BA106" i="1"/>
  <c r="AY106" i="1"/>
  <c r="AW106" i="1"/>
  <c r="AV106" i="1"/>
  <c r="AS1" i="6"/>
  <c r="AW46" i="1"/>
  <c r="BD46" i="1"/>
  <c r="BC46" i="1"/>
  <c r="BB46" i="1"/>
  <c r="AX46" i="1"/>
  <c r="BA46" i="1"/>
  <c r="AZ46" i="1"/>
  <c r="AV46" i="1"/>
  <c r="AU46" i="1"/>
  <c r="AT46" i="1"/>
  <c r="CW1" i="6"/>
  <c r="AV102" i="1"/>
  <c r="AT102" i="1"/>
  <c r="BC102" i="1"/>
  <c r="AY102" i="1"/>
  <c r="AX102" i="1"/>
  <c r="BD102" i="1"/>
  <c r="BB102" i="1"/>
  <c r="BA102" i="1"/>
  <c r="AZ102" i="1"/>
  <c r="AW102" i="1"/>
  <c r="AU102" i="1"/>
  <c r="D1" i="6"/>
  <c r="AY5" i="1"/>
  <c r="AX5" i="1"/>
  <c r="BD5" i="1"/>
  <c r="BB5" i="1"/>
  <c r="AZ5" i="1"/>
  <c r="AW5" i="1"/>
  <c r="AV5" i="1"/>
  <c r="AU5" i="1"/>
  <c r="BM1" i="6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Y1" i="6"/>
  <c r="BC78" i="1"/>
  <c r="AY78" i="1"/>
  <c r="AX78" i="1"/>
  <c r="AZ78" i="1"/>
  <c r="BD78" i="1"/>
  <c r="BB78" i="1"/>
  <c r="BA78" i="1"/>
  <c r="AW78" i="1"/>
  <c r="AV78" i="1"/>
  <c r="AU78" i="1"/>
  <c r="DW1" i="6"/>
  <c r="AW128" i="1"/>
  <c r="AV128" i="1"/>
  <c r="BC128" i="1"/>
  <c r="BA128" i="1"/>
  <c r="AY128" i="1"/>
  <c r="BD128" i="1"/>
  <c r="BB128" i="1"/>
  <c r="AZ128" i="1"/>
  <c r="AX128" i="1"/>
  <c r="AU128" i="1"/>
  <c r="BO1" i="6"/>
  <c r="AU68" i="1"/>
  <c r="BA68" i="1"/>
  <c r="AW68" i="1"/>
  <c r="BD68" i="1"/>
  <c r="BC68" i="1"/>
  <c r="AX68" i="1"/>
  <c r="AZ68" i="1"/>
  <c r="AY68" i="1"/>
  <c r="AV68" i="1"/>
  <c r="G1" i="6"/>
  <c r="BB8" i="1"/>
  <c r="AV8" i="1"/>
  <c r="BD8" i="1"/>
  <c r="BC8" i="1"/>
  <c r="AZ8" i="1"/>
  <c r="AY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AE1" i="6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CV1" i="6"/>
  <c r="AU101" i="1"/>
  <c r="BB101" i="1"/>
  <c r="BA101" i="1"/>
  <c r="AZ101" i="1"/>
  <c r="AY101" i="1"/>
  <c r="AX101" i="1"/>
  <c r="BC101" i="1"/>
  <c r="AW101" i="1"/>
  <c r="AV101" i="1"/>
  <c r="BD101" i="1"/>
  <c r="AB1" i="6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CQ1" i="6"/>
  <c r="BB96" i="1"/>
  <c r="AZ96" i="1"/>
  <c r="AW96" i="1"/>
  <c r="BA96" i="1"/>
  <c r="AY96" i="1"/>
  <c r="BD96" i="1"/>
  <c r="BC96" i="1"/>
  <c r="AX96" i="1"/>
  <c r="AV96" i="1"/>
  <c r="AT96" i="1"/>
  <c r="AU96" i="1"/>
  <c r="W1" i="6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DV1" i="6"/>
  <c r="AV127" i="1"/>
  <c r="AU127" i="1"/>
  <c r="BB127" i="1"/>
  <c r="AW127" i="1"/>
  <c r="BD127" i="1"/>
  <c r="AY127" i="1"/>
  <c r="AX127" i="1"/>
  <c r="BC127" i="1"/>
  <c r="AZ127" i="1"/>
  <c r="BA127" i="1"/>
  <c r="BB1" i="6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DQ1" i="6"/>
  <c r="BC122" i="1"/>
  <c r="BB122" i="1"/>
  <c r="AW122" i="1"/>
  <c r="BD122" i="1"/>
  <c r="AZ122" i="1"/>
  <c r="AV122" i="1"/>
  <c r="AU122" i="1"/>
  <c r="AT122" i="1"/>
  <c r="BA122" i="1"/>
  <c r="AX122" i="1"/>
  <c r="AY122" i="1"/>
  <c r="AW1" i="6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DL1" i="6"/>
  <c r="AX117" i="1"/>
  <c r="AW117" i="1"/>
  <c r="BD117" i="1"/>
  <c r="BC117" i="1"/>
  <c r="AY117" i="1"/>
  <c r="AV117" i="1"/>
  <c r="BB117" i="1"/>
  <c r="BA117" i="1"/>
  <c r="AU117" i="1"/>
  <c r="AZ117" i="1"/>
  <c r="BD1" i="6"/>
  <c r="AV57" i="1"/>
  <c r="AU57" i="1"/>
  <c r="BB57" i="1"/>
  <c r="AY57" i="1"/>
  <c r="AX57" i="1"/>
  <c r="AW57" i="1"/>
  <c r="BD57" i="1"/>
  <c r="BC57" i="1"/>
  <c r="BA57" i="1"/>
  <c r="H1" i="6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CI1" i="6"/>
  <c r="BD88" i="1"/>
  <c r="BA88" i="1"/>
  <c r="AZ88" i="1"/>
  <c r="AV88" i="1"/>
  <c r="AU88" i="1"/>
  <c r="BC88" i="1"/>
  <c r="BB88" i="1"/>
  <c r="AW88" i="1"/>
  <c r="AY88" i="1"/>
  <c r="AX88" i="1"/>
  <c r="O1" i="6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BF1" i="6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CF1" i="6"/>
  <c r="BC85" i="1"/>
  <c r="BA85" i="1"/>
  <c r="AX85" i="1"/>
  <c r="BB85" i="1"/>
  <c r="AV85" i="1"/>
  <c r="AU85" i="1"/>
  <c r="BD85" i="1"/>
  <c r="AZ85" i="1"/>
  <c r="AY85" i="1"/>
  <c r="L1" i="6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CO1" i="6"/>
  <c r="AZ94" i="1"/>
  <c r="AX94" i="1"/>
  <c r="AU94" i="1"/>
  <c r="AY94" i="1"/>
  <c r="BD94" i="1"/>
  <c r="BC94" i="1"/>
  <c r="BB94" i="1"/>
  <c r="BA94" i="1"/>
  <c r="AW94" i="1"/>
  <c r="AV94" i="1"/>
  <c r="AG1" i="6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C1" i="6"/>
  <c r="AZ30" i="1"/>
  <c r="AY30" i="1"/>
  <c r="BC30" i="1"/>
  <c r="BB30" i="1"/>
  <c r="BA30" i="1"/>
  <c r="AX30" i="1"/>
  <c r="AW30" i="1"/>
  <c r="AV30" i="1"/>
  <c r="AU30" i="1"/>
  <c r="BD30" i="1"/>
  <c r="DK1" i="6"/>
  <c r="AW116" i="1"/>
  <c r="AV116" i="1"/>
  <c r="BC116" i="1"/>
  <c r="BB116" i="1"/>
  <c r="AY116" i="1"/>
  <c r="AX116" i="1"/>
  <c r="BD116" i="1"/>
  <c r="BA116" i="1"/>
  <c r="AZ116" i="1"/>
  <c r="AU116" i="1"/>
  <c r="BC1" i="6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CJ1" i="6"/>
  <c r="AU89" i="1"/>
  <c r="BB89" i="1"/>
  <c r="AX89" i="1"/>
  <c r="AW89" i="1"/>
  <c r="BD89" i="1"/>
  <c r="BC89" i="1"/>
  <c r="BA89" i="1"/>
  <c r="AV89" i="1"/>
  <c r="AT89" i="1"/>
  <c r="AZ89" i="1"/>
  <c r="AY89" i="1"/>
  <c r="P1" i="6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CE1" i="6"/>
  <c r="BB84" i="1"/>
  <c r="AZ84" i="1"/>
  <c r="AW84" i="1"/>
  <c r="BD84" i="1"/>
  <c r="AV84" i="1"/>
  <c r="AU84" i="1"/>
  <c r="AX84" i="1"/>
  <c r="BC84" i="1"/>
  <c r="BA84" i="1"/>
  <c r="AY84" i="1"/>
  <c r="K1" i="6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DJ1" i="6"/>
  <c r="AV115" i="1"/>
  <c r="BB115" i="1"/>
  <c r="AZ115" i="1"/>
  <c r="AX115" i="1"/>
  <c r="AY115" i="1"/>
  <c r="AW115" i="1"/>
  <c r="BD115" i="1"/>
  <c r="BC115" i="1"/>
  <c r="BA115" i="1"/>
  <c r="AT115" i="1"/>
  <c r="AP1" i="6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DE1" i="6"/>
  <c r="BC110" i="1"/>
  <c r="BB110" i="1"/>
  <c r="AW110" i="1"/>
  <c r="AZ110" i="1"/>
  <c r="AY110" i="1"/>
  <c r="BD110" i="1"/>
  <c r="BA110" i="1"/>
  <c r="AX110" i="1"/>
  <c r="AV110" i="1"/>
  <c r="AU110" i="1"/>
  <c r="AT110" i="1"/>
  <c r="AK1" i="6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CZ1" i="6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W1" i="6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DN1" i="6"/>
  <c r="AZ119" i="1"/>
  <c r="AY119" i="1"/>
  <c r="BD119" i="1"/>
  <c r="BB119" i="1"/>
  <c r="AW119" i="1"/>
  <c r="AV119" i="1"/>
  <c r="AU119" i="1"/>
  <c r="BA119" i="1"/>
  <c r="AX119" i="1"/>
  <c r="BC119" i="1"/>
  <c r="AT1" i="6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BT1" i="6"/>
  <c r="AZ73" i="1"/>
  <c r="AY73" i="1"/>
  <c r="AX73" i="1"/>
  <c r="AW73" i="1"/>
  <c r="AV73" i="1"/>
  <c r="BD73" i="1"/>
  <c r="BC73" i="1"/>
  <c r="BB73" i="1"/>
  <c r="BA73" i="1"/>
  <c r="AU73" i="1"/>
  <c r="CT1" i="6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R1" i="6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DU1" i="6"/>
  <c r="AU126" i="1"/>
  <c r="BA126" i="1"/>
  <c r="BD126" i="1"/>
  <c r="AZ126" i="1"/>
  <c r="BC126" i="1"/>
  <c r="AV126" i="1"/>
  <c r="BB126" i="1"/>
  <c r="AY126" i="1"/>
  <c r="AX126" i="1"/>
  <c r="AW126" i="1"/>
  <c r="Z1" i="6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CY1" i="6"/>
  <c r="AX104" i="1"/>
  <c r="AV104" i="1"/>
  <c r="BA104" i="1"/>
  <c r="BD104" i="1"/>
  <c r="BC104" i="1"/>
  <c r="BB104" i="1"/>
  <c r="AZ104" i="1"/>
  <c r="AY104" i="1"/>
  <c r="AW104" i="1"/>
  <c r="AU104" i="1"/>
  <c r="AT104" i="1"/>
  <c r="CC1" i="6"/>
  <c r="AZ82" i="1"/>
  <c r="AX82" i="1"/>
  <c r="AU82" i="1"/>
  <c r="BC82" i="1"/>
  <c r="AW82" i="1"/>
  <c r="AY82" i="1"/>
  <c r="BD82" i="1"/>
  <c r="BB82" i="1"/>
  <c r="BA82" i="1"/>
  <c r="AV82" i="1"/>
  <c r="U1" i="6"/>
  <c r="BD22" i="1"/>
  <c r="BC22" i="1"/>
  <c r="AX22" i="1"/>
  <c r="AU22" i="1"/>
  <c r="BB22" i="1"/>
  <c r="BA22" i="1"/>
  <c r="AZ22" i="1"/>
  <c r="AY22" i="1"/>
  <c r="AW22" i="1"/>
  <c r="AV22" i="1"/>
  <c r="DF1" i="6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X1" i="6"/>
  <c r="BD77" i="1"/>
  <c r="BC77" i="1"/>
  <c r="AX77" i="1"/>
  <c r="BB77" i="1"/>
  <c r="BA77" i="1"/>
  <c r="AZ77" i="1"/>
  <c r="AU77" i="1"/>
  <c r="AV77" i="1"/>
  <c r="AY77" i="1"/>
  <c r="AW77" i="1"/>
  <c r="AO1" i="6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BS1" i="6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CX1" i="6"/>
  <c r="AW103" i="1"/>
  <c r="AU103" i="1"/>
  <c r="BD103" i="1"/>
  <c r="BC103" i="1"/>
  <c r="BB103" i="1"/>
  <c r="AV103" i="1"/>
  <c r="AZ103" i="1"/>
  <c r="AY103" i="1"/>
  <c r="AX103" i="1"/>
  <c r="BA103" i="1"/>
  <c r="AD1" i="6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CS1" i="6"/>
  <c r="BD98" i="1"/>
  <c r="BB98" i="1"/>
  <c r="AY98" i="1"/>
  <c r="AU98" i="1"/>
  <c r="AT98" i="1"/>
  <c r="BA98" i="1"/>
  <c r="AZ98" i="1"/>
  <c r="AX98" i="1"/>
  <c r="AW98" i="1"/>
  <c r="AV98" i="1"/>
  <c r="Y1" i="6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CN1" i="6"/>
  <c r="AY93" i="1"/>
  <c r="AW93" i="1"/>
  <c r="BB93" i="1"/>
  <c r="BA93" i="1"/>
  <c r="BD93" i="1"/>
  <c r="BC93" i="1"/>
  <c r="AZ93" i="1"/>
  <c r="AU93" i="1"/>
  <c r="AX93" i="1"/>
  <c r="AV93" i="1"/>
  <c r="AX1" i="6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K1" i="6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DB1" i="6"/>
  <c r="BA107" i="1"/>
  <c r="AY107" i="1"/>
  <c r="AV107" i="1"/>
  <c r="AZ107" i="1"/>
  <c r="AX107" i="1"/>
  <c r="AW107" i="1"/>
  <c r="AU107" i="1"/>
  <c r="BD107" i="1"/>
  <c r="BB107" i="1"/>
  <c r="BC107" i="1"/>
  <c r="AH1" i="6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BH1" i="6"/>
  <c r="AZ61" i="1"/>
  <c r="AY61" i="1"/>
  <c r="BC61" i="1"/>
  <c r="BB61" i="1"/>
  <c r="BA61" i="1"/>
  <c r="AU61" i="1"/>
  <c r="BD61" i="1"/>
  <c r="AX61" i="1"/>
  <c r="AW61" i="1"/>
  <c r="AV61" i="1"/>
  <c r="BV1" i="6"/>
  <c r="BB75" i="1"/>
  <c r="BA75" i="1"/>
  <c r="AV75" i="1"/>
  <c r="AY75" i="1"/>
  <c r="AZ75" i="1"/>
  <c r="BD75" i="1"/>
  <c r="BC75" i="1"/>
  <c r="AX75" i="1"/>
  <c r="AW75" i="1"/>
  <c r="AU75" i="1"/>
  <c r="AQ1" i="6"/>
  <c r="AU44" i="1"/>
  <c r="BB44" i="1"/>
  <c r="BA44" i="1"/>
  <c r="AZ44" i="1"/>
  <c r="AV44" i="1"/>
  <c r="BD44" i="1"/>
  <c r="BC44" i="1"/>
  <c r="AY44" i="1"/>
  <c r="AW44" i="1"/>
  <c r="AT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DI1" i="6"/>
  <c r="AU114" i="1"/>
  <c r="BA114" i="1"/>
  <c r="AV114" i="1"/>
  <c r="BD114" i="1"/>
  <c r="AY114" i="1"/>
  <c r="AX114" i="1"/>
  <c r="AW114" i="1"/>
  <c r="BC114" i="1"/>
  <c r="AZ114" i="1"/>
  <c r="BB114" i="1"/>
  <c r="I1" i="6"/>
  <c r="BD10" i="1"/>
  <c r="BC10" i="1"/>
  <c r="AX10" i="1"/>
  <c r="AY10" i="1"/>
  <c r="AW10" i="1"/>
  <c r="AV10" i="1"/>
  <c r="AU10" i="1"/>
  <c r="BB10" i="1"/>
  <c r="BA10" i="1"/>
  <c r="AZ10" i="1"/>
  <c r="CH1" i="6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J1" i="6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BR12" i="6"/>
  <c r="DJ10" i="6"/>
  <c r="FX4" i="8"/>
  <c r="FC2" i="8"/>
  <c r="FB2" i="8"/>
  <c r="EX5" i="8"/>
  <c r="EM2" i="8"/>
  <c r="GP5" i="8"/>
  <c r="EZ4" i="8"/>
  <c r="AR13" i="6"/>
  <c r="AR5" i="8"/>
  <c r="V13" i="6"/>
  <c r="V5" i="8"/>
  <c r="C13" i="6"/>
  <c r="C5" i="8"/>
  <c r="GR4" i="8"/>
  <c r="GO4" i="8"/>
  <c r="ER4" i="8"/>
  <c r="BS13" i="6"/>
  <c r="BS5" i="8"/>
  <c r="GM5" i="8"/>
  <c r="FJ5" i="8"/>
  <c r="CD10" i="6"/>
  <c r="CD2" i="8"/>
  <c r="I13" i="6"/>
  <c r="I5" i="8"/>
  <c r="EF2" i="8"/>
  <c r="EG4" i="8"/>
  <c r="R10" i="6"/>
  <c r="R2" i="8"/>
  <c r="FW5" i="8"/>
  <c r="EU4" i="8"/>
  <c r="AK12" i="6"/>
  <c r="AK4" i="8"/>
  <c r="CK10" i="6"/>
  <c r="CK2" i="8"/>
  <c r="DS10" i="6"/>
  <c r="DS2" i="8"/>
  <c r="GI4" i="8"/>
  <c r="AU4" i="8"/>
  <c r="DC10" i="6"/>
  <c r="EL4" i="8"/>
  <c r="AJ13" i="6"/>
  <c r="AJ5" i="8"/>
  <c r="FL5" i="8"/>
  <c r="EF4" i="8"/>
  <c r="FH4" i="8"/>
  <c r="H12" i="6"/>
  <c r="H4" i="8"/>
  <c r="C12" i="6"/>
  <c r="C4" i="8"/>
  <c r="FF5" i="8"/>
  <c r="AG12" i="6"/>
  <c r="GA4" i="8"/>
  <c r="ES4" i="8"/>
  <c r="GL4" i="8"/>
  <c r="BU13" i="6"/>
  <c r="BU5" i="8"/>
  <c r="AE12" i="6"/>
  <c r="AE4" i="8"/>
  <c r="BX4" i="8"/>
  <c r="AS12" i="6"/>
  <c r="AS4" i="8"/>
  <c r="EO5" i="8"/>
  <c r="BH12" i="6"/>
  <c r="BH4" i="8"/>
  <c r="U13" i="6"/>
  <c r="U5" i="8"/>
  <c r="FN4" i="8"/>
  <c r="FM4" i="8"/>
  <c r="GI5" i="8"/>
  <c r="FT5" i="8"/>
  <c r="AD12" i="6"/>
  <c r="AD4" i="8"/>
  <c r="EX4" i="8"/>
  <c r="EW5" i="8"/>
  <c r="D13" i="6"/>
  <c r="D5" i="8"/>
  <c r="EQ2" i="8"/>
  <c r="EE4" i="8"/>
  <c r="EK5" i="8"/>
  <c r="FC5" i="8"/>
  <c r="BR13" i="6"/>
  <c r="BR5" i="8"/>
  <c r="BC12" i="6"/>
  <c r="BC4" i="8"/>
  <c r="GL2" i="8"/>
  <c r="FS4" i="8"/>
  <c r="EW2" i="8"/>
  <c r="CD5" i="8"/>
  <c r="FS2" i="8"/>
  <c r="DQ10" i="6"/>
  <c r="DQ2" i="8"/>
  <c r="FK5" i="8"/>
  <c r="GH4" i="8"/>
  <c r="C10" i="6"/>
  <c r="C2" i="8"/>
  <c r="GF5" i="8"/>
  <c r="AU13" i="6"/>
  <c r="AU5" i="8"/>
  <c r="FG2" i="8"/>
  <c r="AW12" i="6"/>
  <c r="AW4" i="8"/>
  <c r="FO2" i="8"/>
  <c r="FN5" i="8"/>
  <c r="CT12" i="6"/>
  <c r="CT4" i="8"/>
  <c r="EN4" i="8"/>
  <c r="ED5" i="8"/>
  <c r="FS5" i="8"/>
  <c r="CA13" i="6"/>
  <c r="CA5" i="8"/>
  <c r="BA10" i="6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B1" i="6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DM1" i="6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M2" i="7"/>
  <c r="AV2" i="9" s="1"/>
  <c r="W77" i="1"/>
  <c r="Y48" i="1"/>
  <c r="AA31" i="1"/>
  <c r="H45" i="7"/>
  <c r="AQ45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C36" i="7"/>
  <c r="AL36" i="9" s="1"/>
  <c r="J39" i="7"/>
  <c r="AS39" i="9" s="1"/>
  <c r="C40" i="7"/>
  <c r="AL40" i="9" s="1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E2" i="7"/>
  <c r="AN2" i="9" s="1"/>
  <c r="F36" i="7"/>
  <c r="AO36" i="9" s="1"/>
  <c r="G42" i="7"/>
  <c r="AP42" i="9" s="1"/>
  <c r="I2" i="7"/>
  <c r="AR2" i="9" s="1"/>
  <c r="AG71" i="1"/>
  <c r="AF71" i="1"/>
  <c r="L37" i="7"/>
  <c r="AU37" i="9" s="1"/>
  <c r="Z86" i="1"/>
  <c r="AB75" i="1"/>
  <c r="Z38" i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L38" i="9" s="1"/>
  <c r="J41" i="7"/>
  <c r="AS41" i="9" s="1"/>
  <c r="K49" i="7"/>
  <c r="AT49" i="9" s="1"/>
  <c r="L48" i="7"/>
  <c r="AU48" i="9" s="1"/>
  <c r="M39" i="7"/>
  <c r="AV39" i="9" s="1"/>
  <c r="E40" i="7"/>
  <c r="AN40" i="9" s="1"/>
  <c r="L42" i="7"/>
  <c r="AU42" i="9" s="1"/>
  <c r="C43" i="7"/>
  <c r="AL43" i="9" s="1"/>
  <c r="J36" i="7"/>
  <c r="AS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H40" i="7"/>
  <c r="AQ40" i="9" s="1"/>
  <c r="E43" i="7"/>
  <c r="AN43" i="9" s="1"/>
  <c r="I36" i="7"/>
  <c r="AR36" i="9" s="1"/>
  <c r="L40" i="7"/>
  <c r="AU40" i="9" s="1"/>
  <c r="L2" i="7"/>
  <c r="AU2" i="9" s="1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H41" i="7"/>
  <c r="AQ41" i="9" s="1"/>
  <c r="F2" i="7"/>
  <c r="AO2" i="9" s="1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M41" i="7"/>
  <c r="AV41" i="9" s="1"/>
  <c r="M43" i="7"/>
  <c r="AV43" i="9" s="1"/>
  <c r="E41" i="7"/>
  <c r="AN41" i="9" s="1"/>
  <c r="G37" i="7"/>
  <c r="AP37" i="9" s="1"/>
  <c r="I40" i="7"/>
  <c r="AR40" i="9" s="1"/>
  <c r="AA77" i="1"/>
  <c r="W75" i="1"/>
  <c r="AA71" i="1"/>
  <c r="W51" i="1"/>
  <c r="Y46" i="1"/>
  <c r="AE31" i="1"/>
  <c r="AA29" i="1"/>
  <c r="G38" i="7"/>
  <c r="AP38" i="9" s="1"/>
  <c r="I42" i="7"/>
  <c r="AR42" i="9" s="1"/>
  <c r="K39" i="7"/>
  <c r="AT39" i="9" s="1"/>
  <c r="C41" i="7"/>
  <c r="AL41" i="9" s="1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F41" i="7"/>
  <c r="AO41" i="9" s="1"/>
  <c r="J47" i="7"/>
  <c r="AS47" i="9" s="1"/>
  <c r="K40" i="7"/>
  <c r="AT40" i="9" s="1"/>
  <c r="K2" i="7"/>
  <c r="AT2" i="9" s="1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J2" i="7"/>
  <c r="AS2" i="9" s="1"/>
  <c r="H39" i="7"/>
  <c r="AQ39" i="9" s="1"/>
  <c r="L41" i="7"/>
  <c r="AU41" i="9" s="1"/>
  <c r="G36" i="7"/>
  <c r="AP36" i="9" s="1"/>
  <c r="F37" i="7"/>
  <c r="AO37" i="9" s="1"/>
  <c r="F48" i="7"/>
  <c r="AO48" i="9" s="1"/>
  <c r="F40" i="7"/>
  <c r="AO40" i="9" s="1"/>
  <c r="D2" i="7"/>
  <c r="AM2" i="9" s="1"/>
  <c r="D36" i="7"/>
  <c r="AM36" i="9" s="1"/>
  <c r="L36" i="7"/>
  <c r="AU36" i="9" s="1"/>
  <c r="D41" i="7"/>
  <c r="AM41" i="9" s="1"/>
  <c r="E36" i="7"/>
  <c r="AN36" i="9" s="1"/>
  <c r="J40" i="7"/>
  <c r="AS40" i="9" s="1"/>
  <c r="C42" i="7"/>
  <c r="AL42" i="9" s="1"/>
  <c r="C37" i="7"/>
  <c r="AL37" i="9" s="1"/>
  <c r="D40" i="7"/>
  <c r="AM40" i="9" s="1"/>
  <c r="C39" i="7"/>
  <c r="AL39" i="9" s="1"/>
  <c r="K37" i="7"/>
  <c r="AT37" i="9" s="1"/>
  <c r="I41" i="7"/>
  <c r="AR41" i="9" s="1"/>
  <c r="E42" i="7"/>
  <c r="AN42" i="9" s="1"/>
  <c r="H2" i="7"/>
  <c r="AQ2" i="9" s="1"/>
  <c r="G40" i="7"/>
  <c r="AP40" i="9" s="1"/>
  <c r="G2" i="7"/>
  <c r="AP2" i="9" s="1"/>
  <c r="E39" i="7"/>
  <c r="AN39" i="9" s="1"/>
  <c r="K43" i="7"/>
  <c r="AT43" i="9" s="1"/>
  <c r="D39" i="7"/>
  <c r="AM39" i="9" s="1"/>
  <c r="N1" i="6"/>
  <c r="M48" i="7"/>
  <c r="AV48" i="9" s="1"/>
  <c r="J1" i="1"/>
  <c r="I1" i="1"/>
  <c r="H1" i="1"/>
  <c r="D1" i="1"/>
  <c r="C1" i="1"/>
  <c r="O159" i="1" l="1"/>
  <c r="O171" i="1"/>
  <c r="O153" i="1"/>
  <c r="O133" i="1"/>
  <c r="O175" i="1"/>
  <c r="O144" i="1"/>
  <c r="O139" i="1"/>
  <c r="O165" i="1"/>
  <c r="O135" i="1"/>
  <c r="O168" i="1"/>
  <c r="O132" i="1"/>
  <c r="O138" i="1"/>
  <c r="O141" i="1"/>
  <c r="O147" i="1"/>
  <c r="O162" i="1"/>
  <c r="O150" i="1"/>
  <c r="O163" i="1"/>
  <c r="O157" i="1"/>
  <c r="O149" i="1"/>
  <c r="O145" i="1"/>
  <c r="O166" i="1"/>
  <c r="O136" i="1"/>
  <c r="O142" i="1"/>
  <c r="O154" i="1"/>
  <c r="O177" i="1"/>
  <c r="O174" i="1"/>
  <c r="O169" i="1"/>
  <c r="O167" i="1"/>
  <c r="O178" i="1"/>
  <c r="O148" i="1"/>
  <c r="O160" i="1"/>
  <c r="O156" i="1"/>
  <c r="O137" i="1"/>
  <c r="O172" i="1"/>
  <c r="O131" i="1"/>
  <c r="O161" i="1"/>
  <c r="O151" i="1"/>
  <c r="O179" i="1"/>
  <c r="O152" i="1"/>
  <c r="O170" i="1"/>
  <c r="O173" i="1"/>
  <c r="O176" i="1"/>
  <c r="O140" i="1"/>
  <c r="O143" i="1"/>
  <c r="O158" i="1"/>
  <c r="O155" i="1"/>
  <c r="O164" i="1"/>
  <c r="O134" i="1"/>
  <c r="O146" i="1"/>
  <c r="BG13" i="6"/>
  <c r="CV4" i="8"/>
  <c r="AY47" i="1"/>
  <c r="CR2" i="8"/>
  <c r="CR10" i="6"/>
  <c r="BF4" i="8"/>
  <c r="BC26" i="1"/>
  <c r="BY12" i="6"/>
  <c r="BB62" i="1"/>
  <c r="BA109" i="1"/>
  <c r="BB55" i="1"/>
  <c r="H46" i="7"/>
  <c r="AQ46" i="9" s="1"/>
  <c r="H50" i="7"/>
  <c r="AQ50" i="9" s="1"/>
  <c r="AA4" i="8"/>
  <c r="L51" i="7"/>
  <c r="AU51" i="9" s="1"/>
  <c r="DM4" i="8"/>
  <c r="BC91" i="1"/>
  <c r="AZ6" i="1"/>
  <c r="B13" i="6"/>
  <c r="CM5" i="8"/>
  <c r="L47" i="7"/>
  <c r="AU47" i="9" s="1"/>
  <c r="DW4" i="8"/>
  <c r="AX59" i="1"/>
  <c r="D45" i="7"/>
  <c r="AM45" i="9" s="1"/>
  <c r="BN13" i="6"/>
  <c r="DJ2" i="8"/>
  <c r="D50" i="7"/>
  <c r="AM50" i="9" s="1"/>
  <c r="BB41" i="1"/>
  <c r="H49" i="7"/>
  <c r="AQ49" i="9" s="1"/>
  <c r="AZ57" i="1"/>
  <c r="CW2" i="8"/>
  <c r="AY25" i="1"/>
  <c r="DB5" i="8"/>
  <c r="AY23" i="1"/>
  <c r="BC48" i="1"/>
  <c r="F50" i="7"/>
  <c r="AO50" i="9" s="1"/>
  <c r="AX34" i="1"/>
  <c r="BI4" i="8"/>
  <c r="AX4" i="8"/>
  <c r="CS2" i="8"/>
  <c r="AX58" i="1"/>
  <c r="AP4" i="8"/>
  <c r="CS10" i="6"/>
  <c r="G45" i="7"/>
  <c r="AP45" i="9" s="1"/>
  <c r="F45" i="7"/>
  <c r="AO45" i="9" s="1"/>
  <c r="I49" i="7"/>
  <c r="AR49" i="9" s="1"/>
  <c r="F52" i="7"/>
  <c r="AO52" i="9" s="1"/>
  <c r="CP2" i="8"/>
  <c r="AW85" i="1"/>
  <c r="AZ118" i="1"/>
  <c r="G47" i="7"/>
  <c r="AP47" i="9" s="1"/>
  <c r="CP10" i="6"/>
  <c r="G51" i="7"/>
  <c r="AP51" i="9" s="1"/>
  <c r="CE13" i="6"/>
  <c r="AV79" i="1"/>
  <c r="F46" i="7"/>
  <c r="AO46" i="9" s="1"/>
  <c r="S4" i="8"/>
  <c r="BO4" i="8"/>
  <c r="L46" i="7"/>
  <c r="AU46" i="9" s="1"/>
  <c r="H47" i="7"/>
  <c r="AQ47" i="9" s="1"/>
  <c r="K45" i="7"/>
  <c r="AT45" i="9" s="1"/>
  <c r="E45" i="7"/>
  <c r="AN45" i="9" s="1"/>
  <c r="DF5" i="8"/>
  <c r="AV11" i="1"/>
  <c r="I51" i="7"/>
  <c r="AR51" i="9" s="1"/>
  <c r="E48" i="7"/>
  <c r="AN48" i="9" s="1"/>
  <c r="Z5" i="8"/>
  <c r="BB39" i="1"/>
  <c r="P4" i="8"/>
  <c r="BD18" i="1"/>
  <c r="AF4" i="8"/>
  <c r="AZ4" i="8"/>
  <c r="AV31" i="1"/>
  <c r="I47" i="7"/>
  <c r="AR47" i="9" s="1"/>
  <c r="BD5" i="8"/>
  <c r="DX13" i="6"/>
  <c r="BC37" i="1"/>
  <c r="AU60" i="1"/>
  <c r="AZ52" i="1"/>
  <c r="AY4" i="8"/>
  <c r="CS13" i="6"/>
  <c r="DK12" i="6"/>
  <c r="BH2" i="8"/>
  <c r="L50" i="7"/>
  <c r="AU50" i="9" s="1"/>
  <c r="AQ10" i="6"/>
  <c r="AU42" i="1"/>
  <c r="K48" i="7"/>
  <c r="AT48" i="9" s="1"/>
  <c r="G52" i="7"/>
  <c r="AP52" i="9" s="1"/>
  <c r="M49" i="7"/>
  <c r="AV49" i="9" s="1"/>
  <c r="G50" i="7"/>
  <c r="AP50" i="9" s="1"/>
  <c r="DR13" i="6"/>
  <c r="DB10" i="6"/>
  <c r="AU76" i="1"/>
  <c r="DB2" i="8"/>
  <c r="AX44" i="1"/>
  <c r="BA113" i="1"/>
  <c r="J48" i="7"/>
  <c r="AS48" i="9" s="1"/>
  <c r="J51" i="7"/>
  <c r="AS51" i="9" s="1"/>
  <c r="M5" i="8"/>
  <c r="G46" i="7"/>
  <c r="AP46" i="9" s="1"/>
  <c r="CF5" i="8"/>
  <c r="BB68" i="1"/>
  <c r="D46" i="7"/>
  <c r="AM46" i="9" s="1"/>
  <c r="CP13" i="6"/>
  <c r="Q12" i="6"/>
  <c r="BB70" i="1"/>
  <c r="BD14" i="1"/>
  <c r="BJ5" i="8"/>
  <c r="BH10" i="6"/>
  <c r="J46" i="7"/>
  <c r="AS46" i="9" s="1"/>
  <c r="K2" i="8"/>
  <c r="AU12" i="1"/>
  <c r="AY123" i="1"/>
  <c r="H48" i="7"/>
  <c r="AQ48" i="9" s="1"/>
  <c r="AU27" i="1"/>
  <c r="BD9" i="1"/>
  <c r="D47" i="7"/>
  <c r="AM47" i="9" s="1"/>
  <c r="AX2" i="8"/>
  <c r="BD74" i="1"/>
  <c r="L45" i="7"/>
  <c r="AU45" i="9" s="1"/>
  <c r="J49" i="7"/>
  <c r="AS49" i="9" s="1"/>
  <c r="BW4" i="8"/>
  <c r="DD5" i="8"/>
  <c r="BU2" i="8"/>
  <c r="BU10" i="6"/>
  <c r="BB4" i="8"/>
  <c r="AY40" i="1"/>
  <c r="BC112" i="1"/>
  <c r="AY17" i="1"/>
  <c r="H52" i="7"/>
  <c r="AQ52" i="9" s="1"/>
  <c r="M51" i="7"/>
  <c r="AV51" i="9" s="1"/>
  <c r="M47" i="7"/>
  <c r="AV47" i="9" s="1"/>
  <c r="H51" i="7"/>
  <c r="AQ51" i="9" s="1"/>
  <c r="AY24" i="1"/>
  <c r="BD7" i="1"/>
  <c r="W2" i="8"/>
  <c r="E52" i="7"/>
  <c r="AN52" i="9" s="1"/>
  <c r="K47" i="7"/>
  <c r="AT47" i="9" s="1"/>
  <c r="E46" i="7"/>
  <c r="AN46" i="9" s="1"/>
  <c r="W10" i="6"/>
  <c r="K51" i="7"/>
  <c r="AT51" i="9" s="1"/>
  <c r="CU4" i="8"/>
  <c r="AC4" i="8"/>
  <c r="E49" i="7"/>
  <c r="AN49" i="9" s="1"/>
  <c r="BD55" i="1"/>
  <c r="K46" i="7"/>
  <c r="AT46" i="9" s="1"/>
  <c r="E51" i="7"/>
  <c r="AN51" i="9" s="1"/>
  <c r="CE4" i="8"/>
  <c r="K52" i="7"/>
  <c r="AT52" i="9" s="1"/>
  <c r="E50" i="7"/>
  <c r="AN50" i="9" s="1"/>
  <c r="K50" i="7"/>
  <c r="AT50" i="9" s="1"/>
  <c r="E47" i="7"/>
  <c r="AN47" i="9" s="1"/>
  <c r="AZ40" i="1"/>
  <c r="AV14" i="1"/>
  <c r="AV62" i="1"/>
  <c r="J32" i="7" a="1"/>
  <c r="J32" i="7" s="1"/>
  <c r="AS32" i="9" s="1"/>
  <c r="K34" i="7" a="1"/>
  <c r="K34" i="7" s="1"/>
  <c r="AT34" i="9" s="1"/>
  <c r="J34" i="7" a="1"/>
  <c r="J34" i="7" s="1"/>
  <c r="AS34" i="9" s="1"/>
  <c r="G34" i="7" a="1"/>
  <c r="G34" i="7" s="1"/>
  <c r="AP34" i="9" s="1"/>
  <c r="G28" i="7" a="1"/>
  <c r="G28" i="7" s="1"/>
  <c r="AP28" i="9" s="1"/>
  <c r="G29" i="7" a="1"/>
  <c r="G29" i="7" s="1"/>
  <c r="AP29" i="9" s="1"/>
  <c r="G30" i="7" a="1"/>
  <c r="G30" i="7" s="1"/>
  <c r="AP30" i="9" s="1"/>
  <c r="G31" i="7" a="1"/>
  <c r="G31" i="7" s="1"/>
  <c r="AP31" i="9" s="1"/>
  <c r="G32" i="7" a="1"/>
  <c r="G32" i="7" s="1"/>
  <c r="AP32" i="9" s="1"/>
  <c r="G26" i="7" a="1"/>
  <c r="G26" i="7" s="1"/>
  <c r="AP26" i="9" s="1"/>
  <c r="G33" i="7" a="1"/>
  <c r="G33" i="7" s="1"/>
  <c r="AP33" i="9" s="1"/>
  <c r="G27" i="7" a="1"/>
  <c r="G27" i="7" s="1"/>
  <c r="AP27" i="9" s="1"/>
  <c r="K32" i="7" a="1"/>
  <c r="K32" i="7" s="1"/>
  <c r="AT32" i="9" s="1"/>
  <c r="J26" i="7" a="1"/>
  <c r="J26" i="7" s="1"/>
  <c r="AS26" i="9" s="1"/>
  <c r="K31" i="7" a="1"/>
  <c r="K31" i="7" s="1"/>
  <c r="AT31" i="9" s="1"/>
  <c r="J31" i="7" a="1"/>
  <c r="J31" i="7" s="1"/>
  <c r="AS31" i="9" s="1"/>
  <c r="C30" i="7" a="1"/>
  <c r="C30" i="7" s="1"/>
  <c r="AL30" i="9" s="1"/>
  <c r="C32" i="7" a="1"/>
  <c r="C32" i="7" s="1"/>
  <c r="AL32" i="9" s="1"/>
  <c r="C34" i="7" a="1"/>
  <c r="C34" i="7" s="1"/>
  <c r="AL34" i="9" s="1"/>
  <c r="F30" i="7" a="1"/>
  <c r="F30" i="7" s="1"/>
  <c r="AO30" i="9" s="1"/>
  <c r="F29" i="7" a="1"/>
  <c r="F29" i="7" s="1"/>
  <c r="AO29" i="9" s="1"/>
  <c r="F28" i="7" a="1"/>
  <c r="F28" i="7" s="1"/>
  <c r="AO28" i="9" s="1"/>
  <c r="F31" i="7" a="1"/>
  <c r="F31" i="7" s="1"/>
  <c r="AO31" i="9" s="1"/>
  <c r="F32" i="7" a="1"/>
  <c r="F32" i="7" s="1"/>
  <c r="AO32" i="9" s="1"/>
  <c r="F34" i="7" a="1"/>
  <c r="F34" i="7" s="1"/>
  <c r="AO34" i="9" s="1"/>
  <c r="F26" i="7" a="1"/>
  <c r="F26" i="7" s="1"/>
  <c r="AO26" i="9" s="1"/>
  <c r="F33" i="7" a="1"/>
  <c r="F33" i="7" s="1"/>
  <c r="AO33" i="9" s="1"/>
  <c r="F27" i="7" a="1"/>
  <c r="F27" i="7" s="1"/>
  <c r="AO27" i="9" s="1"/>
  <c r="M31" i="7" a="1"/>
  <c r="M31" i="7" s="1"/>
  <c r="AV31" i="9" s="1"/>
  <c r="M32" i="7" a="1"/>
  <c r="M32" i="7" s="1"/>
  <c r="AV32" i="9" s="1"/>
  <c r="M26" i="7" a="1"/>
  <c r="M26" i="7" s="1"/>
  <c r="AV26" i="9" s="1"/>
  <c r="M33" i="7" a="1"/>
  <c r="M33" i="7" s="1"/>
  <c r="AV33" i="9" s="1"/>
  <c r="M27" i="7" a="1"/>
  <c r="M27" i="7" s="1"/>
  <c r="AV27" i="9" s="1"/>
  <c r="M34" i="7" a="1"/>
  <c r="M34" i="7" s="1"/>
  <c r="AV34" i="9" s="1"/>
  <c r="M28" i="7" a="1"/>
  <c r="M28" i="7" s="1"/>
  <c r="AV28" i="9" s="1"/>
  <c r="M29" i="7" a="1"/>
  <c r="M29" i="7" s="1"/>
  <c r="AV29" i="9" s="1"/>
  <c r="M30" i="7" a="1"/>
  <c r="M30" i="7" s="1"/>
  <c r="AV30" i="9" s="1"/>
  <c r="K30" i="7" a="1"/>
  <c r="K30" i="7" s="1"/>
  <c r="AT30" i="9" s="1"/>
  <c r="L32" i="7" a="1"/>
  <c r="L32" i="7" s="1"/>
  <c r="AU32" i="9" s="1"/>
  <c r="L26" i="7" a="1"/>
  <c r="L26" i="7" s="1"/>
  <c r="AU26" i="9" s="1"/>
  <c r="L33" i="7" a="1"/>
  <c r="L33" i="7" s="1"/>
  <c r="AU33" i="9" s="1"/>
  <c r="L34" i="7" a="1"/>
  <c r="L34" i="7" s="1"/>
  <c r="AU34" i="9" s="1"/>
  <c r="L28" i="7" a="1"/>
  <c r="L28" i="7" s="1"/>
  <c r="AU28" i="9" s="1"/>
  <c r="L31" i="7" a="1"/>
  <c r="L31" i="7" s="1"/>
  <c r="AU31" i="9" s="1"/>
  <c r="L29" i="7" a="1"/>
  <c r="L29" i="7" s="1"/>
  <c r="AU29" i="9" s="1"/>
  <c r="L30" i="7" a="1"/>
  <c r="L30" i="7" s="1"/>
  <c r="AU30" i="9" s="1"/>
  <c r="L27" i="7" a="1"/>
  <c r="L27" i="7" s="1"/>
  <c r="AU27" i="9" s="1"/>
  <c r="I29" i="7" a="1"/>
  <c r="I29" i="7" s="1"/>
  <c r="AR29" i="9" s="1"/>
  <c r="I30" i="7" a="1"/>
  <c r="I30" i="7" s="1"/>
  <c r="AR30" i="9" s="1"/>
  <c r="I31" i="7" a="1"/>
  <c r="I31" i="7" s="1"/>
  <c r="AR31" i="9" s="1"/>
  <c r="I32" i="7" a="1"/>
  <c r="I32" i="7" s="1"/>
  <c r="AR32" i="9" s="1"/>
  <c r="I26" i="7" a="1"/>
  <c r="I26" i="7" s="1"/>
  <c r="AR26" i="9" s="1"/>
  <c r="I33" i="7" a="1"/>
  <c r="I33" i="7" s="1"/>
  <c r="AR33" i="9" s="1"/>
  <c r="I27" i="7" a="1"/>
  <c r="I27" i="7" s="1"/>
  <c r="AR27" i="9" s="1"/>
  <c r="I34" i="7" a="1"/>
  <c r="I34" i="7" s="1"/>
  <c r="AR34" i="9" s="1"/>
  <c r="I28" i="7" a="1"/>
  <c r="I28" i="7" s="1"/>
  <c r="AR28" i="9" s="1"/>
  <c r="C33" i="7" a="1"/>
  <c r="C33" i="7" s="1"/>
  <c r="AL33" i="9" s="1"/>
  <c r="E33" i="7" a="1"/>
  <c r="E33" i="7" s="1"/>
  <c r="AN33" i="9" s="1"/>
  <c r="E27" i="7" a="1"/>
  <c r="E27" i="7" s="1"/>
  <c r="AN27" i="9" s="1"/>
  <c r="E34" i="7" a="1"/>
  <c r="E34" i="7" s="1"/>
  <c r="AN34" i="9" s="1"/>
  <c r="E28" i="7" a="1"/>
  <c r="E28" i="7" s="1"/>
  <c r="AN28" i="9" s="1"/>
  <c r="E29" i="7" a="1"/>
  <c r="E29" i="7" s="1"/>
  <c r="AN29" i="9" s="1"/>
  <c r="E30" i="7" a="1"/>
  <c r="E30" i="7" s="1"/>
  <c r="AN30" i="9" s="1"/>
  <c r="E31" i="7" a="1"/>
  <c r="E31" i="7" s="1"/>
  <c r="AN31" i="9" s="1"/>
  <c r="E32" i="7" a="1"/>
  <c r="E32" i="7" s="1"/>
  <c r="AN32" i="9" s="1"/>
  <c r="E26" i="7" a="1"/>
  <c r="E26" i="7" s="1"/>
  <c r="AN26" i="9" s="1"/>
  <c r="K29" i="7" a="1"/>
  <c r="K29" i="7" s="1"/>
  <c r="AT29" i="9" s="1"/>
  <c r="J30" i="7" a="1"/>
  <c r="J30" i="7" s="1"/>
  <c r="AS30" i="9" s="1"/>
  <c r="J27" i="7" a="1"/>
  <c r="J27" i="7" s="1"/>
  <c r="AS27" i="9" s="1"/>
  <c r="C26" i="7" a="1"/>
  <c r="C26" i="7" s="1"/>
  <c r="AL26" i="9" s="1"/>
  <c r="K26" i="7" a="1"/>
  <c r="K26" i="7" s="1"/>
  <c r="AT26" i="9" s="1"/>
  <c r="K27" i="7" a="1"/>
  <c r="K27" i="7" s="1"/>
  <c r="AT27" i="9" s="1"/>
  <c r="J29" i="7" a="1"/>
  <c r="J29" i="7" s="1"/>
  <c r="AS29" i="9" s="1"/>
  <c r="J33" i="7" a="1"/>
  <c r="J33" i="7" s="1"/>
  <c r="AS33" i="9" s="1"/>
  <c r="C29" i="7" a="1"/>
  <c r="C29" i="7" s="1"/>
  <c r="AL29" i="9" s="1"/>
  <c r="K33" i="7" a="1"/>
  <c r="K33" i="7" s="1"/>
  <c r="AT33" i="9" s="1"/>
  <c r="C27" i="7" a="1"/>
  <c r="C27" i="7" s="1"/>
  <c r="AL27" i="9" s="1"/>
  <c r="C31" i="7" a="1"/>
  <c r="C31" i="7" s="1"/>
  <c r="AL31" i="9" s="1"/>
  <c r="D34" i="7" a="1"/>
  <c r="D34" i="7" s="1"/>
  <c r="AM34" i="9" s="1"/>
  <c r="D28" i="7" a="1"/>
  <c r="D28" i="7" s="1"/>
  <c r="AM28" i="9" s="1"/>
  <c r="D29" i="7" a="1"/>
  <c r="D29" i="7" s="1"/>
  <c r="AM29" i="9" s="1"/>
  <c r="D30" i="7" a="1"/>
  <c r="D30" i="7" s="1"/>
  <c r="AM30" i="9" s="1"/>
  <c r="D26" i="7" a="1"/>
  <c r="D26" i="7" s="1"/>
  <c r="AM26" i="9" s="1"/>
  <c r="D33" i="7" a="1"/>
  <c r="D33" i="7" s="1"/>
  <c r="AM33" i="9" s="1"/>
  <c r="D31" i="7" a="1"/>
  <c r="D31" i="7" s="1"/>
  <c r="AM31" i="9" s="1"/>
  <c r="D27" i="7" a="1"/>
  <c r="D27" i="7" s="1"/>
  <c r="AM27" i="9" s="1"/>
  <c r="D32" i="7" a="1"/>
  <c r="D32" i="7" s="1"/>
  <c r="AM32" i="9" s="1"/>
  <c r="H29" i="7" a="1"/>
  <c r="H29" i="7" s="1"/>
  <c r="AQ29" i="9" s="1"/>
  <c r="H30" i="7" a="1"/>
  <c r="H30" i="7" s="1"/>
  <c r="AQ30" i="9" s="1"/>
  <c r="H31" i="7" a="1"/>
  <c r="H31" i="7" s="1"/>
  <c r="AQ31" i="9" s="1"/>
  <c r="H32" i="7" a="1"/>
  <c r="H32" i="7" s="1"/>
  <c r="AQ32" i="9" s="1"/>
  <c r="H26" i="7" a="1"/>
  <c r="H26" i="7" s="1"/>
  <c r="AQ26" i="9" s="1"/>
  <c r="H33" i="7" a="1"/>
  <c r="H33" i="7" s="1"/>
  <c r="AQ33" i="9" s="1"/>
  <c r="H27" i="7" a="1"/>
  <c r="H27" i="7" s="1"/>
  <c r="AQ27" i="9" s="1"/>
  <c r="H34" i="7" a="1"/>
  <c r="H34" i="7" s="1"/>
  <c r="AQ34" i="9" s="1"/>
  <c r="H28" i="7" a="1"/>
  <c r="H28" i="7" s="1"/>
  <c r="AQ28" i="9" s="1"/>
  <c r="K28" i="7" a="1"/>
  <c r="K28" i="7" s="1"/>
  <c r="AT28" i="9" s="1"/>
  <c r="J28" i="7" a="1"/>
  <c r="J28" i="7" s="1"/>
  <c r="AS28" i="9" s="1"/>
  <c r="C28" i="7" a="1"/>
  <c r="C28" i="7" s="1"/>
  <c r="AL28" i="9" s="1"/>
  <c r="BM5" i="8"/>
  <c r="X12" i="6"/>
  <c r="B12" i="6"/>
  <c r="T2" i="3" a="1"/>
  <c r="AK7" i="4" s="1"/>
  <c r="CK5" i="8"/>
  <c r="U2" i="3" a="1"/>
  <c r="AL7" i="4" s="1"/>
  <c r="DE4" i="8"/>
  <c r="DN4" i="8"/>
  <c r="M45" i="7"/>
  <c r="AV45" i="9" s="1"/>
  <c r="W2" i="3" a="1"/>
  <c r="AN7" i="4" s="1"/>
  <c r="AV4" i="8"/>
  <c r="AZ15" i="1"/>
  <c r="I50" i="7"/>
  <c r="AR50" i="9" s="1"/>
  <c r="I46" i="7"/>
  <c r="AR46" i="9" s="1"/>
  <c r="B3" i="8"/>
  <c r="L23" i="7" s="1" a="1"/>
  <c r="L23" i="7" s="1"/>
  <c r="AU23" i="9" s="1"/>
  <c r="V2" i="3" a="1"/>
  <c r="AM7" i="4" s="1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1" i="8" s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S10" i="6"/>
  <c r="FY5" i="8"/>
  <c r="AG5" i="8"/>
  <c r="CN5" i="8"/>
  <c r="GD5" i="8"/>
  <c r="AI4" i="8"/>
  <c r="BM4" i="8"/>
  <c r="EK2" i="8"/>
  <c r="CS4" i="8"/>
  <c r="CG2" i="8"/>
  <c r="AT71" i="1"/>
  <c r="BJ4" i="8"/>
  <c r="BE5" i="8"/>
  <c r="CG10" i="6"/>
  <c r="BR2" i="8"/>
  <c r="BN4" i="8"/>
  <c r="DJ12" i="6"/>
  <c r="BZ13" i="6"/>
  <c r="FP5" i="8"/>
  <c r="R12" i="6"/>
  <c r="AT5" i="1"/>
  <c r="DQ5" i="8"/>
  <c r="AB12" i="6"/>
  <c r="M4" i="8"/>
  <c r="AT116" i="1"/>
  <c r="Z4" i="8"/>
  <c r="DA10" i="6"/>
  <c r="ED4" i="8"/>
  <c r="FR4" i="8"/>
  <c r="I4" i="8"/>
  <c r="GS5" i="8"/>
  <c r="GA2" i="8"/>
  <c r="CI12" i="6"/>
  <c r="DA2" i="8"/>
  <c r="DI12" i="6"/>
  <c r="CX12" i="6"/>
  <c r="D12" i="6"/>
  <c r="BQ10" i="6"/>
  <c r="BD12" i="6"/>
  <c r="F12" i="6"/>
  <c r="N12" i="6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Y10" i="6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CO10" i="6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AJ10" i="6"/>
  <c r="EP4" i="8"/>
  <c r="FE4" i="8"/>
  <c r="BZ4" i="8"/>
  <c r="H13" i="6"/>
  <c r="FZ4" i="8"/>
  <c r="DY10" i="6"/>
  <c r="O12" i="6"/>
  <c r="AT4" i="8"/>
  <c r="CR5" i="8"/>
  <c r="DY2" i="8"/>
  <c r="BA4" i="8"/>
  <c r="FA4" i="8"/>
  <c r="CZ2" i="8"/>
  <c r="AM2" i="8"/>
  <c r="AT105" i="1"/>
  <c r="AM10" i="6"/>
  <c r="BQ4" i="8"/>
  <c r="EB4" i="8"/>
  <c r="BZ2" i="8"/>
  <c r="CQ5" i="8"/>
  <c r="EC2" i="8"/>
  <c r="BF5" i="8"/>
  <c r="BZ10" i="6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CX10" i="6"/>
  <c r="AT146" i="1"/>
  <c r="AT7" i="1"/>
  <c r="AZ7" i="1"/>
  <c r="AY10" i="6"/>
  <c r="FV5" i="8"/>
  <c r="I45" i="7"/>
  <c r="AR45" i="9" s="1"/>
  <c r="GG5" i="8"/>
  <c r="AL5" i="8"/>
  <c r="CM4" i="8"/>
  <c r="ET5" i="8"/>
  <c r="DI10" i="6"/>
  <c r="CO12" i="6"/>
  <c r="EQ5" i="8"/>
  <c r="AT177" i="1"/>
  <c r="BD10" i="6"/>
  <c r="GF4" i="8"/>
  <c r="ED2" i="8"/>
  <c r="GK4" i="8"/>
  <c r="O2" i="8"/>
  <c r="CB13" i="6"/>
  <c r="CX13" i="6"/>
  <c r="DK13" i="6"/>
  <c r="K5" i="8"/>
  <c r="CC13" i="6"/>
  <c r="CL10" i="6"/>
  <c r="EI2" i="8"/>
  <c r="BA8" i="1"/>
  <c r="O10" i="6"/>
  <c r="M2" i="8"/>
  <c r="AM5" i="8"/>
  <c r="AA5" i="8"/>
  <c r="GJ5" i="8"/>
  <c r="CJ5" i="8"/>
  <c r="DC5" i="8"/>
  <c r="M10" i="6"/>
  <c r="AT188" i="1"/>
  <c r="AO2" i="8"/>
  <c r="D2" i="8"/>
  <c r="EC4" i="8"/>
  <c r="DZ4" i="8"/>
  <c r="AT114" i="1"/>
  <c r="AO10" i="6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X10" i="6"/>
  <c r="F5" i="8"/>
  <c r="CU5" i="8"/>
  <c r="DA5" i="8"/>
  <c r="DU5" i="8"/>
  <c r="GG4" i="8"/>
  <c r="T13" i="6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D10" i="6"/>
  <c r="H10" i="6"/>
  <c r="C47" i="7"/>
  <c r="AL47" i="9" s="1"/>
  <c r="AH2" i="8"/>
  <c r="BS4" i="8"/>
  <c r="DG12" i="6"/>
  <c r="BI13" i="6"/>
  <c r="C49" i="7"/>
  <c r="AL49" i="9" s="1"/>
  <c r="V10" i="6"/>
  <c r="AE13" i="6"/>
  <c r="BD2" i="8"/>
  <c r="DR10" i="6"/>
  <c r="DS13" i="6"/>
  <c r="U2" i="8"/>
  <c r="AJ4" i="8"/>
  <c r="FU4" i="8"/>
  <c r="DB4" i="8"/>
  <c r="AT123" i="1"/>
  <c r="BC5" i="8"/>
  <c r="U10" i="6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AN10" i="6"/>
  <c r="ES5" i="8"/>
  <c r="AT147" i="1"/>
  <c r="V2" i="8"/>
  <c r="FG5" i="8"/>
  <c r="AT121" i="1"/>
  <c r="DT13" i="6"/>
  <c r="AT200" i="1"/>
  <c r="AH10" i="6"/>
  <c r="BT10" i="6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B10" i="6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BC10" i="6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AG10" i="6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J12" i="6"/>
  <c r="CH13" i="6"/>
  <c r="C56" i="7"/>
  <c r="AL56" i="9" s="1"/>
  <c r="CB4" i="8"/>
  <c r="AT126" i="1"/>
  <c r="AT80" i="1"/>
  <c r="CQ4" i="8"/>
  <c r="F2" i="8"/>
  <c r="AM4" i="8"/>
  <c r="DQ4" i="8"/>
  <c r="F10" i="6"/>
  <c r="DU2" i="8"/>
  <c r="AI5" i="8"/>
  <c r="EA2" i="8"/>
  <c r="C58" i="7"/>
  <c r="AL58" i="9" s="1"/>
  <c r="AC5" i="8"/>
  <c r="J2" i="8"/>
  <c r="J10" i="6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CV10" i="6"/>
  <c r="BY10" i="6"/>
  <c r="BY2" i="8"/>
  <c r="AK2" i="8"/>
  <c r="AK10" i="6"/>
  <c r="FM2" i="8"/>
  <c r="AU10" i="6"/>
  <c r="AU2" i="8"/>
  <c r="EL2" i="8"/>
  <c r="CE2" i="8"/>
  <c r="CE10" i="6"/>
  <c r="P2" i="8"/>
  <c r="P10" i="6"/>
  <c r="DL2" i="8"/>
  <c r="DL10" i="6"/>
  <c r="FD2" i="8"/>
  <c r="GH2" i="8"/>
  <c r="DM2" i="8"/>
  <c r="DM10" i="6"/>
  <c r="FU2" i="8"/>
  <c r="GI2" i="8"/>
  <c r="GC2" i="8"/>
  <c r="FI2" i="8"/>
  <c r="GD2" i="8"/>
  <c r="CT2" i="8"/>
  <c r="CT10" i="6"/>
  <c r="DG2" i="8"/>
  <c r="DG10" i="6"/>
  <c r="FL2" i="8"/>
  <c r="AR10" i="6"/>
  <c r="AR2" i="8"/>
  <c r="GF2" i="8"/>
  <c r="AD10" i="6"/>
  <c r="AD2" i="8"/>
  <c r="BX2" i="8"/>
  <c r="BX10" i="6"/>
  <c r="BO10" i="6"/>
  <c r="BO2" i="8"/>
  <c r="BF10" i="6"/>
  <c r="BF2" i="8"/>
  <c r="L10" i="6"/>
  <c r="L2" i="8"/>
  <c r="FV2" i="8"/>
  <c r="EJ2" i="8"/>
  <c r="CN2" i="8"/>
  <c r="CN10" i="6"/>
  <c r="AC2" i="8"/>
  <c r="AC10" i="6"/>
  <c r="BP2" i="8"/>
  <c r="BP10" i="6"/>
  <c r="AW2" i="8"/>
  <c r="AW10" i="6"/>
  <c r="BE10" i="6"/>
  <c r="BE2" i="8"/>
  <c r="AS10" i="6"/>
  <c r="AS2" i="8"/>
  <c r="CQ2" i="8"/>
  <c r="CQ10" i="6"/>
  <c r="CY2" i="8"/>
  <c r="CY10" i="6"/>
  <c r="E10" i="6"/>
  <c r="E2" i="8"/>
  <c r="FP2" i="8"/>
  <c r="CM2" i="8"/>
  <c r="CM10" i="6"/>
  <c r="DO2" i="8"/>
  <c r="DO10" i="6"/>
  <c r="AF2" i="8"/>
  <c r="AF10" i="6"/>
  <c r="CJ10" i="6"/>
  <c r="CJ2" i="8"/>
  <c r="FN2" i="8"/>
  <c r="AT10" i="6"/>
  <c r="AT2" i="8"/>
  <c r="DZ2" i="8"/>
  <c r="DH10" i="6"/>
  <c r="DH2" i="8"/>
  <c r="BJ10" i="6"/>
  <c r="BJ2" i="8"/>
  <c r="FA2" i="8"/>
  <c r="GJ2" i="8"/>
  <c r="CA10" i="6"/>
  <c r="CA2" i="8"/>
  <c r="DN10" i="6"/>
  <c r="DN2" i="8"/>
  <c r="GB2" i="8"/>
  <c r="AL10" i="6"/>
  <c r="AL2" i="8"/>
  <c r="GG2" i="8"/>
  <c r="CH10" i="6"/>
  <c r="CH2" i="8"/>
  <c r="AA10" i="6"/>
  <c r="AA2" i="8"/>
  <c r="GK2" i="8"/>
  <c r="CU10" i="6"/>
  <c r="CU2" i="8"/>
  <c r="BV10" i="6"/>
  <c r="BV2" i="8"/>
  <c r="FQ2" i="8"/>
  <c r="G10" i="6"/>
  <c r="G2" i="8"/>
  <c r="Z10" i="6"/>
  <c r="Z2" i="8"/>
  <c r="EN2" i="8"/>
  <c r="FR2" i="8"/>
  <c r="FH2" i="8"/>
  <c r="T2" i="8"/>
  <c r="T10" i="6"/>
  <c r="CF2" i="8"/>
  <c r="CF10" i="6"/>
  <c r="AB2" i="8"/>
  <c r="AB10" i="6"/>
  <c r="GO2" i="8"/>
  <c r="DD2" i="8"/>
  <c r="DD10" i="6"/>
  <c r="CB2" i="8"/>
  <c r="CB10" i="6"/>
  <c r="BB10" i="6"/>
  <c r="BB2" i="8"/>
  <c r="FJ2" i="8"/>
  <c r="Q10" i="6"/>
  <c r="Q2" i="8"/>
  <c r="BI10" i="6"/>
  <c r="BI2" i="8"/>
  <c r="N10" i="6"/>
  <c r="N2" i="8"/>
  <c r="GP2" i="8"/>
  <c r="AT175" i="1"/>
  <c r="BK10" i="6"/>
  <c r="BK2" i="8"/>
  <c r="BG2" i="8"/>
  <c r="BG10" i="6"/>
  <c r="AP10" i="6"/>
  <c r="AP2" i="8"/>
  <c r="EZ2" i="8"/>
  <c r="EV2" i="8"/>
  <c r="DT2" i="8"/>
  <c r="DT10" i="6"/>
  <c r="BL10" i="6"/>
  <c r="BL2" i="8"/>
  <c r="AV2" i="8"/>
  <c r="AV10" i="6"/>
  <c r="CI10" i="6"/>
  <c r="CI2" i="8"/>
  <c r="EX2" i="8"/>
  <c r="DF2" i="8"/>
  <c r="DF10" i="6"/>
  <c r="DX10" i="6"/>
  <c r="DX2" i="8"/>
  <c r="BN10" i="6"/>
  <c r="BN2" i="8"/>
  <c r="BS2" i="8"/>
  <c r="BS10" i="6"/>
  <c r="BW10" i="6"/>
  <c r="BW2" i="8"/>
  <c r="FY2" i="8"/>
  <c r="O28" i="1"/>
  <c r="O113" i="1"/>
  <c r="O66" i="1"/>
  <c r="O80" i="1"/>
  <c r="O47" i="1"/>
  <c r="O109" i="1"/>
  <c r="O87" i="1"/>
  <c r="O40" i="1"/>
  <c r="O125" i="1"/>
  <c r="O78" i="1"/>
  <c r="O19" i="1"/>
  <c r="R1" i="8" s="1"/>
  <c r="O92" i="1"/>
  <c r="O33" i="1"/>
  <c r="O118" i="1"/>
  <c r="O59" i="1"/>
  <c r="O12" i="1"/>
  <c r="K1" i="8" s="1"/>
  <c r="O121" i="1"/>
  <c r="O74" i="1"/>
  <c r="M57" i="7" s="1"/>
  <c r="AV57" i="9" s="1"/>
  <c r="O99" i="1"/>
  <c r="O52" i="1"/>
  <c r="O90" i="1"/>
  <c r="O31" i="1"/>
  <c r="O104" i="1"/>
  <c r="O45" i="1"/>
  <c r="O130" i="1"/>
  <c r="O71" i="1"/>
  <c r="O24" i="1"/>
  <c r="O86" i="1"/>
  <c r="O111" i="1"/>
  <c r="O64" i="1"/>
  <c r="O5" i="1"/>
  <c r="D1" i="8" s="1"/>
  <c r="O102" i="1"/>
  <c r="O43" i="1"/>
  <c r="O116" i="1"/>
  <c r="O57" i="1"/>
  <c r="O83" i="1"/>
  <c r="O36" i="1"/>
  <c r="O98" i="1"/>
  <c r="O75" i="1"/>
  <c r="O7" i="1"/>
  <c r="O106" i="1"/>
  <c r="O62" i="1"/>
  <c r="O123" i="1"/>
  <c r="O76" i="1"/>
  <c r="O17" i="1"/>
  <c r="P1" i="8" s="1"/>
  <c r="O114" i="1"/>
  <c r="O55" i="1"/>
  <c r="O128" i="1"/>
  <c r="O69" i="1"/>
  <c r="O10" i="1"/>
  <c r="I1" i="8" s="1"/>
  <c r="O95" i="1"/>
  <c r="O48" i="1"/>
  <c r="O110" i="1"/>
  <c r="O3" i="1"/>
  <c r="O88" i="1"/>
  <c r="O29" i="1"/>
  <c r="O126" i="1"/>
  <c r="O67" i="1"/>
  <c r="O30" i="1"/>
  <c r="O81" i="1"/>
  <c r="O22" i="1"/>
  <c r="O107" i="1"/>
  <c r="O60" i="1"/>
  <c r="O13" i="1"/>
  <c r="O122" i="1"/>
  <c r="O25" i="1"/>
  <c r="X1" i="8" s="1"/>
  <c r="O100" i="1"/>
  <c r="O41" i="1"/>
  <c r="AN1" i="8" s="1"/>
  <c r="O79" i="1"/>
  <c r="O8" i="1"/>
  <c r="G1" i="8" s="1"/>
  <c r="O93" i="1"/>
  <c r="O34" i="1"/>
  <c r="O119" i="1"/>
  <c r="O72" i="1"/>
  <c r="O37" i="1"/>
  <c r="O21" i="1"/>
  <c r="O15" i="1"/>
  <c r="N1" i="8" s="1"/>
  <c r="O112" i="1"/>
  <c r="O53" i="1"/>
  <c r="O91" i="1"/>
  <c r="O20" i="1"/>
  <c r="S1" i="8" s="1"/>
  <c r="O105" i="1"/>
  <c r="O46" i="1"/>
  <c r="O84" i="1"/>
  <c r="O49" i="1"/>
  <c r="O27" i="1"/>
  <c r="Z1" i="8" s="1"/>
  <c r="O124" i="1"/>
  <c r="O65" i="1"/>
  <c r="O6" i="1"/>
  <c r="E1" i="8" s="1"/>
  <c r="O103" i="1"/>
  <c r="O32" i="1"/>
  <c r="AE1" i="8" s="1"/>
  <c r="O117" i="1"/>
  <c r="O58" i="1"/>
  <c r="O96" i="1"/>
  <c r="O61" i="1"/>
  <c r="O14" i="1"/>
  <c r="O39" i="1"/>
  <c r="O77" i="1"/>
  <c r="O18" i="1"/>
  <c r="O115" i="1"/>
  <c r="O44" i="1"/>
  <c r="O129" i="1"/>
  <c r="O70" i="1"/>
  <c r="O11" i="1"/>
  <c r="O108" i="1"/>
  <c r="O73" i="1"/>
  <c r="O26" i="1"/>
  <c r="Y1" i="8" s="1"/>
  <c r="O51" i="1"/>
  <c r="O89" i="1"/>
  <c r="O42" i="1"/>
  <c r="O127" i="1"/>
  <c r="O56" i="1"/>
  <c r="O82" i="1"/>
  <c r="O23" i="1"/>
  <c r="V1" i="8" s="1"/>
  <c r="O120" i="1"/>
  <c r="O85" i="1"/>
  <c r="O38" i="1"/>
  <c r="AK1" i="8" s="1"/>
  <c r="O63" i="1"/>
  <c r="O16" i="1"/>
  <c r="O101" i="1"/>
  <c r="O54" i="1"/>
  <c r="O68" i="1"/>
  <c r="O9" i="1"/>
  <c r="H1" i="8" s="1"/>
  <c r="O94" i="1"/>
  <c r="O35" i="1"/>
  <c r="O97" i="1"/>
  <c r="O50" i="1"/>
  <c r="GS3" i="8"/>
  <c r="C54" i="7"/>
  <c r="AL54" i="9" s="1"/>
  <c r="GS2" i="8"/>
  <c r="C59" i="7"/>
  <c r="AL59" i="9" s="1"/>
  <c r="C55" i="7"/>
  <c r="AL55" i="9" s="1"/>
  <c r="C61" i="7"/>
  <c r="AL61" i="9" s="1"/>
  <c r="R11" i="6"/>
  <c r="BU11" i="6"/>
  <c r="DO11" i="6"/>
  <c r="BT11" i="6"/>
  <c r="N11" i="6"/>
  <c r="F11" i="6"/>
  <c r="T11" i="6"/>
  <c r="Y11" i="6"/>
  <c r="BS11" i="6"/>
  <c r="U11" i="6"/>
  <c r="CS11" i="6"/>
  <c r="CG11" i="6"/>
  <c r="BA11" i="6"/>
  <c r="CV11" i="6"/>
  <c r="E11" i="6"/>
  <c r="AB11" i="6"/>
  <c r="AY11" i="6"/>
  <c r="L11" i="6"/>
  <c r="AI11" i="6"/>
  <c r="AZ11" i="6"/>
  <c r="CY11" i="6"/>
  <c r="DE11" i="6"/>
  <c r="I11" i="6"/>
  <c r="AF11" i="6"/>
  <c r="BC11" i="6"/>
  <c r="AO11" i="6"/>
  <c r="BL11" i="6"/>
  <c r="CI11" i="6"/>
  <c r="AT11" i="6"/>
  <c r="BI11" i="6"/>
  <c r="G11" i="6"/>
  <c r="AM11" i="6"/>
  <c r="DI11" i="6"/>
  <c r="AJ11" i="6"/>
  <c r="BG11" i="6"/>
  <c r="AX11" i="6"/>
  <c r="BM11" i="6"/>
  <c r="DG11" i="6"/>
  <c r="K11" i="6"/>
  <c r="DV11" i="6"/>
  <c r="Q11" i="6"/>
  <c r="AN11" i="6"/>
  <c r="BK11" i="6"/>
  <c r="S11" i="6"/>
  <c r="M11" i="6"/>
  <c r="O11" i="6"/>
  <c r="CK11" i="6"/>
  <c r="DU11" i="6"/>
  <c r="DB11" i="6"/>
  <c r="DA11" i="6"/>
  <c r="DM11" i="6"/>
  <c r="D11" i="6"/>
  <c r="CR11" i="6"/>
  <c r="AW11" i="6"/>
  <c r="B11" i="6"/>
  <c r="DK11" i="6"/>
  <c r="BO11" i="6"/>
  <c r="DL11" i="6"/>
  <c r="AQ11" i="6"/>
  <c r="DP11" i="6"/>
  <c r="P11" i="6"/>
  <c r="CQ11" i="6"/>
  <c r="DQ11" i="6"/>
  <c r="CJ11" i="6"/>
  <c r="BR11" i="6"/>
  <c r="Z11" i="6"/>
  <c r="AG11" i="6"/>
  <c r="DR11" i="6"/>
  <c r="CT11" i="6"/>
  <c r="BY11" i="6"/>
  <c r="BZ11" i="6"/>
  <c r="BX11" i="6"/>
  <c r="CC11" i="6"/>
  <c r="AE11" i="6"/>
  <c r="BF11" i="6"/>
  <c r="BB11" i="6"/>
  <c r="DJ11" i="6"/>
  <c r="AK11" i="6"/>
  <c r="BP11" i="6"/>
  <c r="CL11" i="6"/>
  <c r="CU11" i="6"/>
  <c r="AS11" i="6"/>
  <c r="DS11" i="6"/>
  <c r="BW11" i="6"/>
  <c r="DH11" i="6"/>
  <c r="CO11" i="6"/>
  <c r="CZ11" i="6"/>
  <c r="AV11" i="6"/>
  <c r="CA11" i="6"/>
  <c r="DX11" i="6"/>
  <c r="DN11" i="6"/>
  <c r="J11" i="6"/>
  <c r="CP11" i="6"/>
  <c r="V11" i="6"/>
  <c r="CD11" i="6"/>
  <c r="BH11" i="6"/>
  <c r="DD11" i="6"/>
  <c r="BD11" i="6"/>
  <c r="W11" i="6"/>
  <c r="BN11" i="6"/>
  <c r="BJ11" i="6"/>
  <c r="BV11" i="6"/>
  <c r="AH11" i="6"/>
  <c r="CB11" i="6"/>
  <c r="CX11" i="6"/>
  <c r="BQ11" i="6"/>
  <c r="DY11" i="6"/>
  <c r="H11" i="6"/>
  <c r="CN11" i="6"/>
  <c r="CH11" i="6"/>
  <c r="CF11" i="6"/>
  <c r="AU11" i="6"/>
  <c r="CE11" i="6"/>
  <c r="BE11" i="6"/>
  <c r="AC11" i="6"/>
  <c r="CW11" i="6"/>
  <c r="AP11" i="6"/>
  <c r="DW11" i="6"/>
  <c r="AR11" i="6"/>
  <c r="AL11" i="6"/>
  <c r="CM11" i="6"/>
  <c r="AA11" i="6"/>
  <c r="X11" i="6"/>
  <c r="AD11" i="6"/>
  <c r="DC11" i="6"/>
  <c r="DF11" i="6"/>
  <c r="DT11" i="6"/>
  <c r="H25" i="7" l="1" a="1"/>
  <c r="H25" i="7" s="1"/>
  <c r="AQ25" i="9" s="1"/>
  <c r="F25" i="7" a="1"/>
  <c r="F25" i="7" s="1"/>
  <c r="AO25" i="9" s="1"/>
  <c r="K25" i="7" a="1"/>
  <c r="K25" i="7" s="1"/>
  <c r="AT25" i="9" s="1"/>
  <c r="E25" i="7" a="1"/>
  <c r="E25" i="7" s="1"/>
  <c r="AN25" i="9" s="1"/>
  <c r="D25" i="7" a="1"/>
  <c r="D25" i="7" s="1"/>
  <c r="AM25" i="9" s="1"/>
  <c r="F24" i="7" a="1"/>
  <c r="F24" i="7" s="1"/>
  <c r="AO24" i="9" s="1"/>
  <c r="I25" i="7" a="1"/>
  <c r="I25" i="7" s="1"/>
  <c r="AR25" i="9" s="1"/>
  <c r="G25" i="7" a="1"/>
  <c r="G25" i="7" s="1"/>
  <c r="AP25" i="9" s="1"/>
  <c r="E22" i="7" a="1"/>
  <c r="E22" i="7" s="1"/>
  <c r="AN22" i="9" s="1"/>
  <c r="C25" i="7" a="1"/>
  <c r="C25" i="7" s="1"/>
  <c r="AL25" i="9" s="1"/>
  <c r="J25" i="7" a="1"/>
  <c r="J25" i="7" s="1"/>
  <c r="AS25" i="9" s="1"/>
  <c r="L25" i="7" a="1"/>
  <c r="L25" i="7" s="1"/>
  <c r="AU25" i="9" s="1"/>
  <c r="M25" i="7" a="1"/>
  <c r="M25" i="7" s="1"/>
  <c r="AV25" i="9" s="1"/>
  <c r="G54" i="7"/>
  <c r="AP54" i="9" s="1"/>
  <c r="F2" i="4" a="1"/>
  <c r="F2" i="4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C24" i="7" a="1"/>
  <c r="C24" i="7" s="1"/>
  <c r="AL24" i="9" s="1"/>
  <c r="G24" i="7" a="1"/>
  <c r="G24" i="7" s="1"/>
  <c r="AP24" i="9" s="1"/>
  <c r="H24" i="7" a="1"/>
  <c r="H24" i="7" s="1"/>
  <c r="AQ24" i="9" s="1"/>
  <c r="M23" i="7" a="1"/>
  <c r="M23" i="7" s="1"/>
  <c r="AV23" i="9" s="1"/>
  <c r="C22" i="7" a="1"/>
  <c r="C22" i="7" s="1"/>
  <c r="AL22" i="9" s="1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D24" i="7" a="1"/>
  <c r="D24" i="7" s="1"/>
  <c r="AM24" i="9" s="1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C23" i="7" a="1"/>
  <c r="C23" i="7" s="1"/>
  <c r="AL23" i="9" s="1"/>
  <c r="E24" i="7" a="1"/>
  <c r="E24" i="7" s="1"/>
  <c r="AN24" i="9" s="1"/>
  <c r="F23" i="7" a="1"/>
  <c r="F23" i="7" s="1"/>
  <c r="AO23" i="9" s="1"/>
  <c r="W2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9" i="6"/>
  <c r="BU1" i="8"/>
  <c r="DI9" i="6"/>
  <c r="DI1" i="8"/>
  <c r="W9" i="6"/>
  <c r="W1" i="8"/>
  <c r="FY1" i="8"/>
  <c r="FA1" i="8"/>
  <c r="GO1" i="8"/>
  <c r="CC9" i="6"/>
  <c r="CC1" i="8"/>
  <c r="GP1" i="8"/>
  <c r="FP1" i="8"/>
  <c r="O9" i="6"/>
  <c r="O1" i="8"/>
  <c r="DF9" i="6"/>
  <c r="DF1" i="8"/>
  <c r="FI1" i="8"/>
  <c r="CF9" i="6"/>
  <c r="CF1" i="8"/>
  <c r="CV9" i="6"/>
  <c r="CV1" i="8"/>
  <c r="CN9" i="6"/>
  <c r="CN1" i="8"/>
  <c r="EX1" i="8"/>
  <c r="GJ1" i="8"/>
  <c r="AY9" i="6"/>
  <c r="AY1" i="8"/>
  <c r="BD9" i="6"/>
  <c r="BD1" i="8"/>
  <c r="AC9" i="6"/>
  <c r="AC1" i="8"/>
  <c r="DC9" i="6"/>
  <c r="DC1" i="8"/>
  <c r="GE1" i="8"/>
  <c r="GN1" i="8"/>
  <c r="AF9" i="6"/>
  <c r="AF1" i="8"/>
  <c r="BB9" i="6"/>
  <c r="BB1" i="8"/>
  <c r="ED1" i="8"/>
  <c r="EH1" i="8"/>
  <c r="GG1" i="8"/>
  <c r="DD9" i="6"/>
  <c r="DD1" i="8"/>
  <c r="ER1" i="8"/>
  <c r="DL9" i="6"/>
  <c r="DL1" i="8"/>
  <c r="AU9" i="6"/>
  <c r="AU1" i="8"/>
  <c r="AM9" i="6"/>
  <c r="AM1" i="8"/>
  <c r="CA9" i="6"/>
  <c r="CA1" i="8"/>
  <c r="DY9" i="6"/>
  <c r="DY1" i="8"/>
  <c r="EY1" i="8"/>
  <c r="FZ1" i="8"/>
  <c r="AQ9" i="6"/>
  <c r="AQ1" i="8"/>
  <c r="DS9" i="6"/>
  <c r="DS1" i="8"/>
  <c r="EI1" i="8"/>
  <c r="GM1" i="8"/>
  <c r="EA1" i="8"/>
  <c r="FO1" i="8"/>
  <c r="FG1" i="8"/>
  <c r="CP9" i="6"/>
  <c r="CP1" i="8"/>
  <c r="DQ9" i="6"/>
  <c r="DQ1" i="8"/>
  <c r="FE1" i="8"/>
  <c r="AS9" i="6"/>
  <c r="AS1" i="8"/>
  <c r="BW9" i="6"/>
  <c r="BW1" i="8"/>
  <c r="DH9" i="6"/>
  <c r="DH1" i="8"/>
  <c r="FV1" i="8"/>
  <c r="BV9" i="6"/>
  <c r="BV1" i="8"/>
  <c r="CW9" i="6"/>
  <c r="CW1" i="8"/>
  <c r="AA9" i="6"/>
  <c r="AA1" i="8"/>
  <c r="FM1" i="8"/>
  <c r="GS1" i="8"/>
  <c r="CE9" i="6"/>
  <c r="CE1" i="8"/>
  <c r="BR9" i="6"/>
  <c r="BR1" i="8"/>
  <c r="AV9" i="6"/>
  <c r="AV1" i="8"/>
  <c r="GD1" i="8"/>
  <c r="FB1" i="8"/>
  <c r="BK9" i="6"/>
  <c r="BK1" i="8"/>
  <c r="EB1" i="8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1" i="8"/>
  <c r="FX1" i="8"/>
  <c r="FN1" i="8"/>
  <c r="FL1" i="8"/>
  <c r="DN9" i="6"/>
  <c r="DN1" i="8"/>
  <c r="EO1" i="8"/>
  <c r="GC1" i="8"/>
  <c r="BQ9" i="6"/>
  <c r="BQ1" i="8"/>
  <c r="CX9" i="6"/>
  <c r="CX1" i="8"/>
  <c r="FD1" i="8"/>
  <c r="ET1" i="8"/>
  <c r="CT9" i="6"/>
  <c r="CT1" i="8"/>
  <c r="CI9" i="6"/>
  <c r="CI1" i="8"/>
  <c r="EW1" i="8"/>
  <c r="BT9" i="6"/>
  <c r="BT1" i="8"/>
  <c r="U9" i="6"/>
  <c r="U1" i="8"/>
  <c r="AJ9" i="6"/>
  <c r="AJ1" i="8"/>
  <c r="AT9" i="6"/>
  <c r="AT1" i="8"/>
  <c r="DJ9" i="6"/>
  <c r="DJ1" i="8"/>
  <c r="EZ1" i="8"/>
  <c r="AO9" i="6"/>
  <c r="AO1" i="8"/>
  <c r="FH1" i="8"/>
  <c r="CQ9" i="6"/>
  <c r="CQ1" i="8"/>
  <c r="EE1" i="8"/>
  <c r="DW9" i="6"/>
  <c r="DW1" i="8"/>
  <c r="BF9" i="6"/>
  <c r="BF1" i="8"/>
  <c r="CG9" i="6"/>
  <c r="CG1" i="8"/>
  <c r="DU9" i="6"/>
  <c r="DU1" i="8"/>
  <c r="BN9" i="6"/>
  <c r="BN1" i="8"/>
  <c r="FW1" i="8"/>
  <c r="BO9" i="6"/>
  <c r="BO1" i="8"/>
  <c r="DM9" i="6"/>
  <c r="DM1" i="8"/>
  <c r="EM1" i="8"/>
  <c r="AP9" i="6"/>
  <c r="AP1" i="8"/>
  <c r="BA9" i="6"/>
  <c r="BA1" i="8"/>
  <c r="GI1" i="8"/>
  <c r="CO9" i="6"/>
  <c r="CO1" i="8"/>
  <c r="L9" i="6"/>
  <c r="L1" i="8"/>
  <c r="GB1" i="8"/>
  <c r="T9" i="6"/>
  <c r="T1" i="8"/>
  <c r="DR9" i="6"/>
  <c r="DR1" i="8"/>
  <c r="CL9" i="6"/>
  <c r="CL1" i="8"/>
  <c r="FU1" i="8"/>
  <c r="CR9" i="6"/>
  <c r="CR1" i="8"/>
  <c r="DT9" i="6"/>
  <c r="DT1" i="8"/>
  <c r="CZ9" i="6"/>
  <c r="CZ1" i="8"/>
  <c r="GK1" i="8"/>
  <c r="CK9" i="6"/>
  <c r="CK1" i="8"/>
  <c r="AL9" i="6"/>
  <c r="AL1" i="8"/>
  <c r="EV1" i="8"/>
  <c r="CS9" i="6"/>
  <c r="CS1" i="8"/>
  <c r="BL9" i="6"/>
  <c r="BL1" i="8"/>
  <c r="BM9" i="6"/>
  <c r="BM1" i="8"/>
  <c r="GF1" i="8"/>
  <c r="DO9" i="6"/>
  <c r="DO1" i="8"/>
  <c r="FC1" i="8"/>
  <c r="EU1" i="8"/>
  <c r="CD9" i="6"/>
  <c r="CD1" i="8"/>
  <c r="DE9" i="6"/>
  <c r="DE1" i="8"/>
  <c r="ES1" i="8"/>
  <c r="AG9" i="6"/>
  <c r="AG1" i="8"/>
  <c r="M9" i="6"/>
  <c r="M1" i="8"/>
  <c r="CJ9" i="6"/>
  <c r="CJ1" i="8"/>
  <c r="FJ1" i="8"/>
  <c r="AW9" i="6"/>
  <c r="AW1" i="8"/>
  <c r="AZ9" i="6"/>
  <c r="AZ1" i="8"/>
  <c r="BP9" i="6"/>
  <c r="BP1" i="8"/>
  <c r="DZ1" i="8"/>
  <c r="DK9" i="6"/>
  <c r="DK1" i="8"/>
  <c r="EQ1" i="8"/>
  <c r="EG1" i="8"/>
  <c r="AX9" i="6"/>
  <c r="AX1" i="8"/>
  <c r="AR9" i="6"/>
  <c r="AR1" i="8"/>
  <c r="DV9" i="6"/>
  <c r="DV1" i="8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1" i="8"/>
  <c r="FF1" i="8"/>
  <c r="EN1" i="8"/>
  <c r="FT1" i="8"/>
  <c r="FR1" i="8"/>
  <c r="GA1" i="8"/>
  <c r="FS1" i="8"/>
  <c r="DB9" i="6"/>
  <c r="DB1" i="8"/>
  <c r="EC1" i="8"/>
  <c r="FQ1" i="8"/>
  <c r="BE9" i="6"/>
  <c r="BE1" i="8"/>
  <c r="AD9" i="6"/>
  <c r="AD1" i="8"/>
  <c r="EF1" i="8"/>
  <c r="BZ9" i="6"/>
  <c r="BZ1" i="8"/>
  <c r="GH1" i="8"/>
  <c r="CH9" i="6"/>
  <c r="CH1" i="8"/>
  <c r="EK1" i="8"/>
  <c r="FK1" i="8"/>
  <c r="GL1" i="8"/>
  <c r="BC9" i="6"/>
  <c r="BC1" i="8"/>
  <c r="DA9" i="6"/>
  <c r="DA1" i="8"/>
  <c r="BY9" i="6"/>
  <c r="BY1" i="8"/>
  <c r="GR1" i="8"/>
  <c r="C9" i="6"/>
  <c r="E57" i="7"/>
  <c r="AN57" i="9" s="1"/>
  <c r="E60" i="7"/>
  <c r="AN60" i="9" s="1"/>
  <c r="E58" i="7"/>
  <c r="AN58" i="9" s="1"/>
  <c r="E61" i="7"/>
  <c r="AN61" i="9" s="1"/>
  <c r="J9" i="6"/>
  <c r="I58" i="7"/>
  <c r="AR58" i="9" s="1"/>
  <c r="H9" i="6"/>
  <c r="J61" i="7"/>
  <c r="AS61" i="9" s="1"/>
  <c r="J58" i="7"/>
  <c r="AS58" i="9" s="1"/>
  <c r="X9" i="6"/>
  <c r="J56" i="7"/>
  <c r="AS56" i="9" s="1"/>
  <c r="J60" i="7"/>
  <c r="AS60" i="9" s="1"/>
  <c r="J57" i="7"/>
  <c r="AS57" i="9" s="1"/>
  <c r="F9" i="6"/>
  <c r="H56" i="7"/>
  <c r="AQ56" i="9" s="1"/>
  <c r="H60" i="7"/>
  <c r="AQ60" i="9" s="1"/>
  <c r="H61" i="7"/>
  <c r="AQ61" i="9" s="1"/>
  <c r="R9" i="6"/>
  <c r="G56" i="7"/>
  <c r="AP56" i="9" s="1"/>
  <c r="G60" i="7"/>
  <c r="AP60" i="9" s="1"/>
  <c r="G57" i="7"/>
  <c r="AP57" i="9" s="1"/>
  <c r="K9" i="6"/>
  <c r="K54" i="7"/>
  <c r="AT54" i="9" s="1"/>
  <c r="K61" i="7"/>
  <c r="AT61" i="9" s="1"/>
  <c r="K59" i="7"/>
  <c r="AT59" i="9" s="1"/>
  <c r="S9" i="6"/>
  <c r="H57" i="7"/>
  <c r="AQ57" i="9" s="1"/>
  <c r="Q9" i="6"/>
  <c r="L55" i="7"/>
  <c r="AU55" i="9" s="1"/>
  <c r="L56" i="7"/>
  <c r="AU56" i="9" s="1"/>
  <c r="L60" i="7"/>
  <c r="AU60" i="9" s="1"/>
  <c r="AK9" i="6"/>
  <c r="H59" i="7"/>
  <c r="AQ59" i="9" s="1"/>
  <c r="H55" i="7"/>
  <c r="AQ55" i="9" s="1"/>
  <c r="D9" i="6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Y9" i="6"/>
  <c r="D58" i="7"/>
  <c r="AM58" i="9" s="1"/>
  <c r="P9" i="6"/>
  <c r="I57" i="7"/>
  <c r="AR57" i="9" s="1"/>
  <c r="I60" i="7"/>
  <c r="AR60" i="9" s="1"/>
  <c r="AI9" i="6"/>
  <c r="G55" i="7"/>
  <c r="AP55" i="9" s="1"/>
  <c r="G59" i="7"/>
  <c r="AP59" i="9" s="1"/>
  <c r="I9" i="6"/>
  <c r="L61" i="7"/>
  <c r="AU61" i="9" s="1"/>
  <c r="L59" i="7"/>
  <c r="AU59" i="9" s="1"/>
  <c r="L54" i="7"/>
  <c r="AU54" i="9" s="1"/>
  <c r="AB9" i="6"/>
  <c r="K55" i="7"/>
  <c r="AT55" i="9" s="1"/>
  <c r="G9" i="6"/>
  <c r="I54" i="7"/>
  <c r="AR54" i="9" s="1"/>
  <c r="I61" i="7"/>
  <c r="AR61" i="9" s="1"/>
  <c r="I59" i="7"/>
  <c r="AR59" i="9" s="1"/>
  <c r="N9" i="6"/>
  <c r="K60" i="7"/>
  <c r="AT60" i="9" s="1"/>
  <c r="K56" i="7"/>
  <c r="AT56" i="9" s="1"/>
  <c r="E9" i="6"/>
  <c r="F54" i="7"/>
  <c r="AO54" i="9" s="1"/>
  <c r="F61" i="7"/>
  <c r="AO61" i="9" s="1"/>
  <c r="F59" i="7"/>
  <c r="AO59" i="9" s="1"/>
  <c r="V9" i="6"/>
  <c r="H58" i="7"/>
  <c r="AQ58" i="9" s="1"/>
  <c r="Z9" i="6"/>
  <c r="F60" i="7"/>
  <c r="AO60" i="9" s="1"/>
  <c r="F55" i="7"/>
  <c r="AO55" i="9" s="1"/>
  <c r="F56" i="7"/>
  <c r="AO56" i="9" s="1"/>
  <c r="AE9" i="6"/>
  <c r="I56" i="7"/>
  <c r="AR56" i="9" s="1"/>
  <c r="AN9" i="6"/>
  <c r="L57" i="7"/>
  <c r="AU57" i="9" s="1"/>
  <c r="B9" i="6"/>
  <c r="C52" i="7"/>
  <c r="AL52" i="9" s="1"/>
  <c r="C45" i="7"/>
  <c r="AL45" i="9" s="1"/>
  <c r="C46" i="7"/>
  <c r="AL46" i="9" s="1"/>
  <c r="C50" i="7"/>
  <c r="AL50" i="9" s="1"/>
  <c r="C11" i="6"/>
  <c r="J21" i="7" l="1" a="1"/>
  <c r="J21" i="7" s="1"/>
  <c r="AS21" i="9" s="1"/>
  <c r="E21" i="7" a="1"/>
  <c r="E21" i="7" s="1"/>
  <c r="AN21" i="9" s="1"/>
  <c r="C21" i="7" a="1"/>
  <c r="C21" i="7" s="1"/>
  <c r="AL21" i="9" s="1"/>
  <c r="D21" i="7" a="1"/>
  <c r="D21" i="7" s="1"/>
  <c r="AM21" i="9" s="1"/>
  <c r="H21" i="7" a="1"/>
  <c r="H21" i="7" s="1"/>
  <c r="AQ21" i="9" s="1"/>
  <c r="G21" i="7" a="1"/>
  <c r="G21" i="7" s="1"/>
  <c r="AP21" i="9" s="1"/>
  <c r="K21" i="7" a="1"/>
  <c r="K21" i="7" s="1"/>
  <c r="AT21" i="9" s="1"/>
  <c r="I21" i="7" a="1"/>
  <c r="I21" i="7" s="1"/>
  <c r="AR21" i="9" s="1"/>
  <c r="F21" i="7" a="1"/>
  <c r="F21" i="7" s="1"/>
  <c r="AO21" i="9" s="1"/>
  <c r="M21" i="7" a="1"/>
  <c r="M21" i="7" s="1"/>
  <c r="AV21" i="9" s="1"/>
  <c r="L21" i="7" a="1"/>
  <c r="L21" i="7" s="1"/>
  <c r="AU21" i="9" s="1"/>
  <c r="AO7" i="4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AD198" i="4" l="1"/>
  <c r="AD54" i="4"/>
  <c r="A54" i="4" s="1"/>
  <c r="AE110" i="4"/>
  <c r="B110" i="4" s="1"/>
  <c r="AF166" i="4"/>
  <c r="AF10" i="4"/>
  <c r="C10" i="4" s="1"/>
  <c r="AD125" i="4"/>
  <c r="A125" i="4" s="1"/>
  <c r="AE181" i="4"/>
  <c r="AE37" i="4"/>
  <c r="B37" i="4" s="1"/>
  <c r="AF93" i="4"/>
  <c r="C93" i="4" s="1"/>
  <c r="AF44" i="4"/>
  <c r="C44" i="4" s="1"/>
  <c r="AD100" i="4"/>
  <c r="A100" i="4" s="1"/>
  <c r="AE156" i="4"/>
  <c r="AF200" i="4"/>
  <c r="AD27" i="4"/>
  <c r="A27" i="4" s="1"/>
  <c r="AE83" i="4"/>
  <c r="B83" i="4" s="1"/>
  <c r="AF139" i="4"/>
  <c r="AE45" i="4"/>
  <c r="B45" i="4" s="1"/>
  <c r="AD134" i="4"/>
  <c r="AE190" i="4"/>
  <c r="AE46" i="4"/>
  <c r="B46" i="4" s="1"/>
  <c r="AF102" i="4"/>
  <c r="C102" i="4" s="1"/>
  <c r="AF89" i="4"/>
  <c r="C89" i="4" s="1"/>
  <c r="AD109" i="4"/>
  <c r="A109" i="4" s="1"/>
  <c r="AE165" i="4"/>
  <c r="AF197" i="4"/>
  <c r="AD168" i="4"/>
  <c r="AD24" i="4"/>
  <c r="A24" i="4" s="1"/>
  <c r="AE80" i="4"/>
  <c r="B80" i="4" s="1"/>
  <c r="AF136" i="4"/>
  <c r="AD191" i="4"/>
  <c r="AD47" i="4"/>
  <c r="A47" i="4" s="1"/>
  <c r="AE103" i="4"/>
  <c r="B103" i="4" s="1"/>
  <c r="AF15" i="4"/>
  <c r="C15" i="4" s="1"/>
  <c r="AD46" i="4"/>
  <c r="A46" i="4" s="1"/>
  <c r="AF158" i="4"/>
  <c r="AF61" i="4"/>
  <c r="C61" i="4" s="1"/>
  <c r="AE195" i="4"/>
  <c r="AF107" i="4"/>
  <c r="C107" i="4" s="1"/>
  <c r="AE100" i="4"/>
  <c r="B100" i="4" s="1"/>
  <c r="AH21" i="4"/>
  <c r="E21" i="4" s="1"/>
  <c r="AH197" i="4"/>
  <c r="AH4" i="4"/>
  <c r="E4" i="4" s="1"/>
  <c r="AH180" i="4"/>
  <c r="AD186" i="4"/>
  <c r="AD42" i="4"/>
  <c r="A42" i="4" s="1"/>
  <c r="AE98" i="4"/>
  <c r="B98" i="4" s="1"/>
  <c r="AF154" i="4"/>
  <c r="AF116" i="4"/>
  <c r="C116" i="4" s="1"/>
  <c r="AD113" i="4"/>
  <c r="A113" i="4" s="1"/>
  <c r="AE169" i="4"/>
  <c r="AE25" i="4"/>
  <c r="B25" i="4" s="1"/>
  <c r="AF81" i="4"/>
  <c r="C81" i="4" s="1"/>
  <c r="AF8" i="4"/>
  <c r="C8" i="4" s="1"/>
  <c r="AD88" i="4"/>
  <c r="A88" i="4" s="1"/>
  <c r="AE144" i="4"/>
  <c r="AF188" i="4"/>
  <c r="AD159" i="4"/>
  <c r="AD15" i="4"/>
  <c r="A15" i="4" s="1"/>
  <c r="AE71" i="4"/>
  <c r="B71" i="4" s="1"/>
  <c r="AF127" i="4"/>
  <c r="C127" i="4" s="1"/>
  <c r="AF125" i="4"/>
  <c r="C125" i="4" s="1"/>
  <c r="AD122" i="4"/>
  <c r="A122" i="4" s="1"/>
  <c r="AE178" i="4"/>
  <c r="AE34" i="4"/>
  <c r="B34" i="4" s="1"/>
  <c r="AD174" i="4"/>
  <c r="AD30" i="4"/>
  <c r="A30" i="4" s="1"/>
  <c r="AE86" i="4"/>
  <c r="B86" i="4" s="1"/>
  <c r="AF142" i="4"/>
  <c r="AF20" i="4"/>
  <c r="C20" i="4" s="1"/>
  <c r="AD101" i="4"/>
  <c r="A101" i="4" s="1"/>
  <c r="AE157" i="4"/>
  <c r="AE13" i="4"/>
  <c r="B13" i="4" s="1"/>
  <c r="AF69" i="4"/>
  <c r="C69" i="4" s="1"/>
  <c r="AE197" i="4"/>
  <c r="AD76" i="4"/>
  <c r="A76" i="4" s="1"/>
  <c r="AE132" i="4"/>
  <c r="AF164" i="4"/>
  <c r="AD147" i="4"/>
  <c r="AD3" i="4"/>
  <c r="A3" i="4" s="1"/>
  <c r="AE59" i="4"/>
  <c r="B59" i="4" s="1"/>
  <c r="AF115" i="4"/>
  <c r="C115" i="4" s="1"/>
  <c r="AF41" i="4"/>
  <c r="C41" i="4" s="1"/>
  <c r="AD110" i="4"/>
  <c r="A110" i="4" s="1"/>
  <c r="AE166" i="4"/>
  <c r="AE22" i="4"/>
  <c r="B22" i="4" s="1"/>
  <c r="AF78" i="4"/>
  <c r="C78" i="4" s="1"/>
  <c r="AF29" i="4"/>
  <c r="C29" i="4" s="1"/>
  <c r="AD85" i="4"/>
  <c r="A85" i="4" s="1"/>
  <c r="AE141" i="4"/>
  <c r="AF161" i="4"/>
  <c r="AD144" i="4"/>
  <c r="AE200" i="4"/>
  <c r="AE56" i="4"/>
  <c r="B56" i="4" s="1"/>
  <c r="AF112" i="4"/>
  <c r="C112" i="4" s="1"/>
  <c r="AD93" i="4"/>
  <c r="A93" i="4" s="1"/>
  <c r="AD167" i="4"/>
  <c r="AD23" i="4"/>
  <c r="A23" i="4" s="1"/>
  <c r="AE79" i="4"/>
  <c r="B79" i="4" s="1"/>
  <c r="AF135" i="4"/>
  <c r="AD153" i="4"/>
  <c r="AD166" i="4"/>
  <c r="AD22" i="4"/>
  <c r="A22" i="4" s="1"/>
  <c r="AE78" i="4"/>
  <c r="B78" i="4" s="1"/>
  <c r="AF134" i="4"/>
  <c r="AD165" i="4"/>
  <c r="AD141" i="4"/>
  <c r="AD115" i="4"/>
  <c r="A115" i="4" s="1"/>
  <c r="AE171" i="4"/>
  <c r="AE27" i="4"/>
  <c r="B27" i="4" s="1"/>
  <c r="AF83" i="4"/>
  <c r="C83" i="4" s="1"/>
  <c r="AD164" i="4"/>
  <c r="AF12" i="4"/>
  <c r="C12" i="4" s="1"/>
  <c r="AE64" i="4"/>
  <c r="B64" i="4" s="1"/>
  <c r="AE172" i="4"/>
  <c r="AH190" i="4"/>
  <c r="AH22" i="4"/>
  <c r="E22" i="4" s="1"/>
  <c r="AH141" i="4"/>
  <c r="AH200" i="4"/>
  <c r="AH56" i="4"/>
  <c r="E56" i="4" s="1"/>
  <c r="AH198" i="4"/>
  <c r="AH173" i="4"/>
  <c r="AH29" i="4"/>
  <c r="E29" i="4" s="1"/>
  <c r="AH124" i="4"/>
  <c r="E124" i="4" s="1"/>
  <c r="AH51" i="4"/>
  <c r="E51" i="4" s="1"/>
  <c r="AH159" i="4"/>
  <c r="AH60" i="4"/>
  <c r="E60" i="4" s="1"/>
  <c r="AH74" i="4"/>
  <c r="E74" i="4" s="1"/>
  <c r="AH121" i="4"/>
  <c r="E121" i="4" s="1"/>
  <c r="AH108" i="4"/>
  <c r="E108" i="4" s="1"/>
  <c r="AH95" i="4"/>
  <c r="E95" i="4" s="1"/>
  <c r="AH151" i="4"/>
  <c r="AD150" i="4"/>
  <c r="AD200" i="4"/>
  <c r="AE133" i="4"/>
  <c r="AF45" i="4"/>
  <c r="C45" i="4" s="1"/>
  <c r="AF104" i="4"/>
  <c r="C104" i="4" s="1"/>
  <c r="AE179" i="4"/>
  <c r="AE29" i="4"/>
  <c r="B29" i="4" s="1"/>
  <c r="AE142" i="4"/>
  <c r="AD61" i="4"/>
  <c r="A61" i="4" s="1"/>
  <c r="AD120" i="4"/>
  <c r="A120" i="4" s="1"/>
  <c r="AF88" i="4"/>
  <c r="C88" i="4" s="1"/>
  <c r="AE199" i="4"/>
  <c r="AD69" i="4"/>
  <c r="A69" i="4" s="1"/>
  <c r="AE198" i="4"/>
  <c r="AD162" i="4"/>
  <c r="AD18" i="4"/>
  <c r="A18" i="4" s="1"/>
  <c r="AE74" i="4"/>
  <c r="B74" i="4" s="1"/>
  <c r="AF130" i="4"/>
  <c r="C130" i="4" s="1"/>
  <c r="AE41" i="4"/>
  <c r="B41" i="4" s="1"/>
  <c r="AD89" i="4"/>
  <c r="A89" i="4" s="1"/>
  <c r="AE145" i="4"/>
  <c r="AF201" i="4"/>
  <c r="AF57" i="4"/>
  <c r="C57" i="4" s="1"/>
  <c r="AF49" i="4"/>
  <c r="C49" i="4" s="1"/>
  <c r="AD64" i="4"/>
  <c r="A64" i="4" s="1"/>
  <c r="AE120" i="4"/>
  <c r="B120" i="4" s="1"/>
  <c r="AF140" i="4"/>
  <c r="AD135" i="4"/>
  <c r="AE191" i="4"/>
  <c r="AE47" i="4"/>
  <c r="B47" i="4" s="1"/>
  <c r="AF103" i="4"/>
  <c r="C103" i="4" s="1"/>
  <c r="AD189" i="4"/>
  <c r="AD98" i="4"/>
  <c r="A98" i="4" s="1"/>
  <c r="AE154" i="4"/>
  <c r="AE10" i="4"/>
  <c r="B10" i="4" s="1"/>
  <c r="AF66" i="4"/>
  <c r="C66" i="4" s="1"/>
  <c r="AF5" i="4"/>
  <c r="C5" i="4" s="1"/>
  <c r="AD73" i="4"/>
  <c r="A73" i="4" s="1"/>
  <c r="AE129" i="4"/>
  <c r="B129" i="4" s="1"/>
  <c r="AF149" i="4"/>
  <c r="AD132" i="4"/>
  <c r="AE188" i="4"/>
  <c r="AE44" i="4"/>
  <c r="B44" i="4" s="1"/>
  <c r="AF100" i="4"/>
  <c r="C100" i="4" s="1"/>
  <c r="AD57" i="4"/>
  <c r="A57" i="4" s="1"/>
  <c r="AD155" i="4"/>
  <c r="AD11" i="4"/>
  <c r="A11" i="4" s="1"/>
  <c r="AE67" i="4"/>
  <c r="B67" i="4" s="1"/>
  <c r="AF123" i="4"/>
  <c r="C123" i="4" s="1"/>
  <c r="AD105" i="4"/>
  <c r="A105" i="4" s="1"/>
  <c r="AD154" i="4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9" i="4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H178" i="4"/>
  <c r="AH199" i="4"/>
  <c r="AH129" i="4"/>
  <c r="E129" i="4" s="1"/>
  <c r="AH188" i="4"/>
  <c r="AH44" i="4"/>
  <c r="E44" i="4" s="1"/>
  <c r="AH186" i="4"/>
  <c r="AH161" i="4"/>
  <c r="AH17" i="4"/>
  <c r="E17" i="4" s="1"/>
  <c r="AH112" i="4"/>
  <c r="E112" i="4" s="1"/>
  <c r="AH3" i="4"/>
  <c r="E3" i="4" s="1"/>
  <c r="AH135" i="4"/>
  <c r="AH54" i="4"/>
  <c r="E54" i="4" s="1"/>
  <c r="AH62" i="4"/>
  <c r="E62" i="4" s="1"/>
  <c r="AH109" i="4"/>
  <c r="E109" i="4" s="1"/>
  <c r="AH72" i="4"/>
  <c r="E72" i="4" s="1"/>
  <c r="AH83" i="4"/>
  <c r="E83" i="4" s="1"/>
  <c r="AH127" i="4"/>
  <c r="E127" i="4" s="1"/>
  <c r="AD6" i="4"/>
  <c r="A6" i="4" s="1"/>
  <c r="AF118" i="4"/>
  <c r="C118" i="4" s="1"/>
  <c r="AD77" i="4"/>
  <c r="A77" i="4" s="1"/>
  <c r="AF189" i="4"/>
  <c r="AD196" i="4"/>
  <c r="AE108" i="4"/>
  <c r="B108" i="4" s="1"/>
  <c r="AD123" i="4"/>
  <c r="A123" i="4" s="1"/>
  <c r="AE35" i="4"/>
  <c r="B35" i="4" s="1"/>
  <c r="AD86" i="4"/>
  <c r="A86" i="4" s="1"/>
  <c r="AF198" i="4"/>
  <c r="AE161" i="4"/>
  <c r="AE117" i="4"/>
  <c r="B117" i="4" s="1"/>
  <c r="AE32" i="4"/>
  <c r="B32" i="4" s="1"/>
  <c r="AD143" i="4"/>
  <c r="AE55" i="4"/>
  <c r="B55" i="4" s="1"/>
  <c r="AD142" i="4"/>
  <c r="AE62" i="4"/>
  <c r="B62" i="4" s="1"/>
  <c r="AD52" i="4"/>
  <c r="A52" i="4" s="1"/>
  <c r="AF91" i="4"/>
  <c r="C91" i="4" s="1"/>
  <c r="AF54" i="4"/>
  <c r="C54" i="4" s="1"/>
  <c r="AF113" i="4"/>
  <c r="C113" i="4" s="1"/>
  <c r="AE176" i="4"/>
  <c r="AD9" i="4"/>
  <c r="A9" i="4" s="1"/>
  <c r="AF111" i="4"/>
  <c r="C111" i="4" s="1"/>
  <c r="AD138" i="4"/>
  <c r="AE194" i="4"/>
  <c r="AE50" i="4"/>
  <c r="B50" i="4" s="1"/>
  <c r="AF106" i="4"/>
  <c r="C106" i="4" s="1"/>
  <c r="AD152" i="4"/>
  <c r="AD65" i="4"/>
  <c r="A65" i="4" s="1"/>
  <c r="AE121" i="4"/>
  <c r="B121" i="4" s="1"/>
  <c r="AF177" i="4"/>
  <c r="AF33" i="4"/>
  <c r="C33" i="4" s="1"/>
  <c r="AD184" i="4"/>
  <c r="AD40" i="4"/>
  <c r="A40" i="4" s="1"/>
  <c r="AE96" i="4"/>
  <c r="B96" i="4" s="1"/>
  <c r="AF92" i="4"/>
  <c r="C92" i="4" s="1"/>
  <c r="AD111" i="4"/>
  <c r="A111" i="4" s="1"/>
  <c r="AE167" i="4"/>
  <c r="AE23" i="4"/>
  <c r="B23" i="4" s="1"/>
  <c r="AF79" i="4"/>
  <c r="C79" i="4" s="1"/>
  <c r="AF121" i="4"/>
  <c r="C121" i="4" s="1"/>
  <c r="AD74" i="4"/>
  <c r="A74" i="4" s="1"/>
  <c r="AE130" i="4"/>
  <c r="B130" i="4" s="1"/>
  <c r="AF186" i="4"/>
  <c r="AF42" i="4"/>
  <c r="C42" i="4" s="1"/>
  <c r="AD193" i="4"/>
  <c r="AD49" i="4"/>
  <c r="A49" i="4" s="1"/>
  <c r="AE105" i="4"/>
  <c r="B105" i="4" s="1"/>
  <c r="AF101" i="4"/>
  <c r="C101" i="4" s="1"/>
  <c r="AD108" i="4"/>
  <c r="A108" i="4" s="1"/>
  <c r="AE164" i="4"/>
  <c r="AE20" i="4"/>
  <c r="B20" i="4" s="1"/>
  <c r="AF76" i="4"/>
  <c r="C76" i="4" s="1"/>
  <c r="AE125" i="4"/>
  <c r="B125" i="4" s="1"/>
  <c r="AD131" i="4"/>
  <c r="AE187" i="4"/>
  <c r="AE43" i="4"/>
  <c r="B43" i="4" s="1"/>
  <c r="AF99" i="4"/>
  <c r="C99" i="4" s="1"/>
  <c r="AD33" i="4"/>
  <c r="A33" i="4" s="1"/>
  <c r="AD130" i="4"/>
  <c r="A130" i="4" s="1"/>
  <c r="AE186" i="4"/>
  <c r="AE42" i="4"/>
  <c r="B42" i="4" s="1"/>
  <c r="AF98" i="4"/>
  <c r="C98" i="4" s="1"/>
  <c r="AD45" i="4"/>
  <c r="A45" i="4" s="1"/>
  <c r="AF181" i="4"/>
  <c r="AD79" i="4"/>
  <c r="A79" i="4" s="1"/>
  <c r="AE135" i="4"/>
  <c r="AF191" i="4"/>
  <c r="AF47" i="4"/>
  <c r="C47" i="4" s="1"/>
  <c r="AF180" i="4"/>
  <c r="AD32" i="4"/>
  <c r="A32" i="4" s="1"/>
  <c r="AD128" i="4"/>
  <c r="A128" i="4" s="1"/>
  <c r="AD104" i="4"/>
  <c r="A104" i="4" s="1"/>
  <c r="AH154" i="4"/>
  <c r="AH91" i="4"/>
  <c r="E91" i="4" s="1"/>
  <c r="AH105" i="4"/>
  <c r="E105" i="4" s="1"/>
  <c r="AH164" i="4"/>
  <c r="AH20" i="4"/>
  <c r="E20" i="4" s="1"/>
  <c r="AH162" i="4"/>
  <c r="AH137" i="4"/>
  <c r="AH123" i="4"/>
  <c r="E123" i="4" s="1"/>
  <c r="AH88" i="4"/>
  <c r="E88" i="4" s="1"/>
  <c r="AH132" i="4"/>
  <c r="AH99" i="4"/>
  <c r="E99" i="4" s="1"/>
  <c r="AH182" i="4"/>
  <c r="AH38" i="4"/>
  <c r="E38" i="4" s="1"/>
  <c r="AH85" i="4"/>
  <c r="E85" i="4" s="1"/>
  <c r="AH42" i="4"/>
  <c r="E42" i="4" s="1"/>
  <c r="AH59" i="4"/>
  <c r="E59" i="4" s="1"/>
  <c r="AH55" i="4"/>
  <c r="E55" i="4" s="1"/>
  <c r="AF55" i="4"/>
  <c r="C55" i="4" s="1"/>
  <c r="AF52" i="4"/>
  <c r="C52" i="4" s="1"/>
  <c r="AE163" i="4"/>
  <c r="AF75" i="4"/>
  <c r="C75" i="4" s="1"/>
  <c r="AE77" i="4"/>
  <c r="B77" i="4" s="1"/>
  <c r="AE162" i="4"/>
  <c r="AF74" i="4"/>
  <c r="C74" i="4" s="1"/>
  <c r="AD199" i="4"/>
  <c r="AE111" i="4"/>
  <c r="B111" i="4" s="1"/>
  <c r="AF23" i="4"/>
  <c r="C23" i="4" s="1"/>
  <c r="AE160" i="4"/>
  <c r="AH118" i="4"/>
  <c r="E118" i="4" s="1"/>
  <c r="AH81" i="4"/>
  <c r="E81" i="4" s="1"/>
  <c r="AH187" i="4"/>
  <c r="AH138" i="4"/>
  <c r="AH64" i="4"/>
  <c r="E64" i="4" s="1"/>
  <c r="AH75" i="4"/>
  <c r="E75" i="4" s="1"/>
  <c r="AH158" i="4"/>
  <c r="AD126" i="4"/>
  <c r="A126" i="4" s="1"/>
  <c r="AE182" i="4"/>
  <c r="AE38" i="4"/>
  <c r="B38" i="4" s="1"/>
  <c r="AF94" i="4"/>
  <c r="C94" i="4" s="1"/>
  <c r="AD197" i="4"/>
  <c r="AD53" i="4"/>
  <c r="A53" i="4" s="1"/>
  <c r="AE109" i="4"/>
  <c r="B109" i="4" s="1"/>
  <c r="AF165" i="4"/>
  <c r="AF21" i="4"/>
  <c r="C21" i="4" s="1"/>
  <c r="AD172" i="4"/>
  <c r="AD28" i="4"/>
  <c r="A28" i="4" s="1"/>
  <c r="AE84" i="4"/>
  <c r="B84" i="4" s="1"/>
  <c r="AF56" i="4"/>
  <c r="C56" i="4" s="1"/>
  <c r="AD99" i="4"/>
  <c r="A99" i="4" s="1"/>
  <c r="AE155" i="4"/>
  <c r="AE11" i="4"/>
  <c r="B11" i="4" s="1"/>
  <c r="AF67" i="4"/>
  <c r="C67" i="4" s="1"/>
  <c r="AF25" i="4"/>
  <c r="C25" i="4" s="1"/>
  <c r="AD62" i="4"/>
  <c r="A62" i="4" s="1"/>
  <c r="AE118" i="4"/>
  <c r="B118" i="4" s="1"/>
  <c r="AF174" i="4"/>
  <c r="AF30" i="4"/>
  <c r="C30" i="4" s="1"/>
  <c r="AD181" i="4"/>
  <c r="AD37" i="4"/>
  <c r="A37" i="4" s="1"/>
  <c r="AE93" i="4"/>
  <c r="B93" i="4" s="1"/>
  <c r="AF77" i="4"/>
  <c r="C77" i="4" s="1"/>
  <c r="AD96" i="4"/>
  <c r="A96" i="4" s="1"/>
  <c r="AE152" i="4"/>
  <c r="AE8" i="4"/>
  <c r="B8" i="4" s="1"/>
  <c r="AF64" i="4"/>
  <c r="C64" i="4" s="1"/>
  <c r="AE53" i="4"/>
  <c r="B53" i="4" s="1"/>
  <c r="AD119" i="4"/>
  <c r="A119" i="4" s="1"/>
  <c r="AE175" i="4"/>
  <c r="AE31" i="4"/>
  <c r="B31" i="4" s="1"/>
  <c r="AF87" i="4"/>
  <c r="C87" i="4" s="1"/>
  <c r="AE137" i="4"/>
  <c r="AD118" i="4"/>
  <c r="A118" i="4" s="1"/>
  <c r="AE174" i="4"/>
  <c r="AE30" i="4"/>
  <c r="B30" i="4" s="1"/>
  <c r="AF86" i="4"/>
  <c r="C86" i="4" s="1"/>
  <c r="AE185" i="4"/>
  <c r="AF73" i="4"/>
  <c r="C73" i="4" s="1"/>
  <c r="AD67" i="4"/>
  <c r="A67" i="4" s="1"/>
  <c r="AE123" i="4"/>
  <c r="B123" i="4" s="1"/>
  <c r="AF179" i="4"/>
  <c r="AF35" i="4"/>
  <c r="C35" i="4" s="1"/>
  <c r="AF36" i="4"/>
  <c r="C36" i="4" s="1"/>
  <c r="AE88" i="4"/>
  <c r="B88" i="4" s="1"/>
  <c r="AF96" i="4"/>
  <c r="C96" i="4" s="1"/>
  <c r="AD80" i="4"/>
  <c r="A80" i="4" s="1"/>
  <c r="AH130" i="4"/>
  <c r="E130" i="4" s="1"/>
  <c r="AH67" i="4"/>
  <c r="E67" i="4" s="1"/>
  <c r="AH93" i="4"/>
  <c r="E93" i="4" s="1"/>
  <c r="AH152" i="4"/>
  <c r="AH8" i="4"/>
  <c r="E8" i="4" s="1"/>
  <c r="AH150" i="4"/>
  <c r="AH125" i="4"/>
  <c r="E125" i="4" s="1"/>
  <c r="AH156" i="4"/>
  <c r="AH76" i="4"/>
  <c r="E76" i="4" s="1"/>
  <c r="AH96" i="4"/>
  <c r="E96" i="4" s="1"/>
  <c r="AH87" i="4"/>
  <c r="E87" i="4" s="1"/>
  <c r="AH170" i="4"/>
  <c r="AH26" i="4"/>
  <c r="E26" i="4" s="1"/>
  <c r="AH73" i="4"/>
  <c r="E73" i="4" s="1"/>
  <c r="AH191" i="4"/>
  <c r="AH47" i="4"/>
  <c r="E47" i="4" s="1"/>
  <c r="AH31" i="4"/>
  <c r="E31" i="4" s="1"/>
  <c r="AD25" i="4"/>
  <c r="A25" i="4" s="1"/>
  <c r="AD56" i="4"/>
  <c r="A56" i="4" s="1"/>
  <c r="AH48" i="4"/>
  <c r="E48" i="4" s="1"/>
  <c r="AD114" i="4"/>
  <c r="A114" i="4" s="1"/>
  <c r="AE170" i="4"/>
  <c r="AE26" i="4"/>
  <c r="B26" i="4" s="1"/>
  <c r="AF82" i="4"/>
  <c r="C82" i="4" s="1"/>
  <c r="AD185" i="4"/>
  <c r="AD41" i="4"/>
  <c r="A41" i="4" s="1"/>
  <c r="AE97" i="4"/>
  <c r="B97" i="4" s="1"/>
  <c r="AF153" i="4"/>
  <c r="AF9" i="4"/>
  <c r="C9" i="4" s="1"/>
  <c r="AD160" i="4"/>
  <c r="AD16" i="4"/>
  <c r="A16" i="4" s="1"/>
  <c r="AE60" i="4"/>
  <c r="B60" i="4" s="1"/>
  <c r="AF32" i="4"/>
  <c r="C32" i="4" s="1"/>
  <c r="AD87" i="4"/>
  <c r="A87" i="4" s="1"/>
  <c r="AE143" i="4"/>
  <c r="AF199" i="4"/>
  <c r="AD194" i="4"/>
  <c r="AD50" i="4"/>
  <c r="A50" i="4" s="1"/>
  <c r="AE106" i="4"/>
  <c r="B106" i="4" s="1"/>
  <c r="AF162" i="4"/>
  <c r="AF18" i="4"/>
  <c r="C18" i="4" s="1"/>
  <c r="AD169" i="4"/>
  <c r="AE81" i="4"/>
  <c r="B81" i="4" s="1"/>
  <c r="AF53" i="4"/>
  <c r="C53" i="4" s="1"/>
  <c r="AD84" i="4"/>
  <c r="A84" i="4" s="1"/>
  <c r="AE140" i="4"/>
  <c r="AF196" i="4"/>
  <c r="AF193" i="4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F167" i="4"/>
  <c r="AF144" i="4"/>
  <c r="AE136" i="4"/>
  <c r="AH19" i="4"/>
  <c r="E19" i="4" s="1"/>
  <c r="AH140" i="4"/>
  <c r="AH113" i="4"/>
  <c r="E113" i="4" s="1"/>
  <c r="AH84" i="4"/>
  <c r="E84" i="4" s="1"/>
  <c r="AD102" i="4"/>
  <c r="A102" i="4" s="1"/>
  <c r="AE158" i="4"/>
  <c r="AE14" i="4"/>
  <c r="B14" i="4" s="1"/>
  <c r="AF58" i="4"/>
  <c r="C58" i="4" s="1"/>
  <c r="AD173" i="4"/>
  <c r="AD29" i="4"/>
  <c r="A29" i="4" s="1"/>
  <c r="AE85" i="4"/>
  <c r="B85" i="4" s="1"/>
  <c r="AF141" i="4"/>
  <c r="AE72" i="4"/>
  <c r="B72" i="4" s="1"/>
  <c r="AD148" i="4"/>
  <c r="AD4" i="4"/>
  <c r="A4" i="4" s="1"/>
  <c r="AE48" i="4"/>
  <c r="B48" i="4" s="1"/>
  <c r="AE173" i="4"/>
  <c r="AD75" i="4"/>
  <c r="A75" i="4" s="1"/>
  <c r="AE131" i="4"/>
  <c r="AF187" i="4"/>
  <c r="AF43" i="4"/>
  <c r="C43" i="4" s="1"/>
  <c r="AD182" i="4"/>
  <c r="AD38" i="4"/>
  <c r="A38" i="4" s="1"/>
  <c r="AE94" i="4"/>
  <c r="B94" i="4" s="1"/>
  <c r="AF150" i="4"/>
  <c r="AF6" i="4"/>
  <c r="C6" i="4" s="1"/>
  <c r="AD157" i="4"/>
  <c r="AD13" i="4"/>
  <c r="A13" i="4" s="1"/>
  <c r="AE57" i="4"/>
  <c r="B57" i="4" s="1"/>
  <c r="AF17" i="4"/>
  <c r="C17" i="4" s="1"/>
  <c r="AD72" i="4"/>
  <c r="A72" i="4" s="1"/>
  <c r="AE128" i="4"/>
  <c r="B128" i="4" s="1"/>
  <c r="AF184" i="4"/>
  <c r="AF40" i="4"/>
  <c r="C40" i="4" s="1"/>
  <c r="AF157" i="4"/>
  <c r="AD95" i="4"/>
  <c r="A95" i="4" s="1"/>
  <c r="AE151" i="4"/>
  <c r="AE7" i="4"/>
  <c r="B7" i="4" s="1"/>
  <c r="AF63" i="4"/>
  <c r="C63" i="4" s="1"/>
  <c r="AE5" i="4"/>
  <c r="B5" i="4" s="1"/>
  <c r="AD94" i="4"/>
  <c r="A94" i="4" s="1"/>
  <c r="AE150" i="4"/>
  <c r="AE6" i="4"/>
  <c r="B6" i="4" s="1"/>
  <c r="AF62" i="4"/>
  <c r="C62" i="4" s="1"/>
  <c r="AE65" i="4"/>
  <c r="B65" i="4" s="1"/>
  <c r="AD187" i="4"/>
  <c r="AD43" i="4"/>
  <c r="A43" i="4" s="1"/>
  <c r="AE99" i="4"/>
  <c r="B99" i="4" s="1"/>
  <c r="AF155" i="4"/>
  <c r="AF11" i="4"/>
  <c r="C11" i="4" s="1"/>
  <c r="AE112" i="4"/>
  <c r="B112" i="4" s="1"/>
  <c r="AE184" i="4"/>
  <c r="AD140" i="4"/>
  <c r="AF192" i="4"/>
  <c r="AH106" i="4"/>
  <c r="E106" i="4" s="1"/>
  <c r="AH78" i="4"/>
  <c r="E78" i="4" s="1"/>
  <c r="AH69" i="4"/>
  <c r="E69" i="4" s="1"/>
  <c r="AH128" i="4"/>
  <c r="E128" i="4" s="1"/>
  <c r="AH163" i="4"/>
  <c r="AH126" i="4"/>
  <c r="E126" i="4" s="1"/>
  <c r="AH101" i="4"/>
  <c r="E101" i="4" s="1"/>
  <c r="AH196" i="4"/>
  <c r="AH52" i="4"/>
  <c r="E52" i="4" s="1"/>
  <c r="AH36" i="4"/>
  <c r="E36" i="4" s="1"/>
  <c r="AH63" i="4"/>
  <c r="E63" i="4" s="1"/>
  <c r="AH146" i="4"/>
  <c r="AH193" i="4"/>
  <c r="AH49" i="4"/>
  <c r="E49" i="4" s="1"/>
  <c r="AH167" i="4"/>
  <c r="AH23" i="4"/>
  <c r="E23" i="4" s="1"/>
  <c r="AH102" i="4"/>
  <c r="E10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D158" i="4"/>
  <c r="AE70" i="4"/>
  <c r="B70" i="4" s="1"/>
  <c r="AF173" i="4"/>
  <c r="AE189" i="4"/>
  <c r="AE21" i="4"/>
  <c r="B21" i="4" s="1"/>
  <c r="AD48" i="4"/>
  <c r="A48" i="4" s="1"/>
  <c r="AF160" i="4"/>
  <c r="AF37" i="4"/>
  <c r="C37" i="4" s="1"/>
  <c r="AD71" i="4"/>
  <c r="A71" i="4" s="1"/>
  <c r="AF183" i="4"/>
  <c r="AD90" i="4"/>
  <c r="A90" i="4" s="1"/>
  <c r="AE146" i="4"/>
  <c r="AF202" i="4"/>
  <c r="AF46" i="4"/>
  <c r="C46" i="4" s="1"/>
  <c r="AD161" i="4"/>
  <c r="AD17" i="4"/>
  <c r="A17" i="4" s="1"/>
  <c r="AE73" i="4"/>
  <c r="B73" i="4" s="1"/>
  <c r="AF129" i="4"/>
  <c r="C129" i="4" s="1"/>
  <c r="AF176" i="4"/>
  <c r="AD136" i="4"/>
  <c r="AE192" i="4"/>
  <c r="AE36" i="4"/>
  <c r="B36" i="4" s="1"/>
  <c r="AF13" i="4"/>
  <c r="C13" i="4" s="1"/>
  <c r="AD63" i="4"/>
  <c r="A63" i="4" s="1"/>
  <c r="AE119" i="4"/>
  <c r="B119" i="4" s="1"/>
  <c r="AF175" i="4"/>
  <c r="AF31" i="4"/>
  <c r="C31" i="4" s="1"/>
  <c r="AD170" i="4"/>
  <c r="AD26" i="4"/>
  <c r="A26" i="4" s="1"/>
  <c r="AE82" i="4"/>
  <c r="B82" i="4" s="1"/>
  <c r="AF138" i="4"/>
  <c r="AE69" i="4"/>
  <c r="B69" i="4" s="1"/>
  <c r="AD145" i="4"/>
  <c r="AE201" i="4"/>
  <c r="AE33" i="4"/>
  <c r="B33" i="4" s="1"/>
  <c r="AE149" i="4"/>
  <c r="AD60" i="4"/>
  <c r="A60" i="4" s="1"/>
  <c r="AE116" i="4"/>
  <c r="B116" i="4" s="1"/>
  <c r="AF172" i="4"/>
  <c r="AF28" i="4"/>
  <c r="C28" i="4" s="1"/>
  <c r="AF109" i="4"/>
  <c r="C109" i="4" s="1"/>
  <c r="AD83" i="4"/>
  <c r="A83" i="4" s="1"/>
  <c r="AE139" i="4"/>
  <c r="AF195" i="4"/>
  <c r="AF51" i="4"/>
  <c r="C51" i="4" s="1"/>
  <c r="AF145" i="4"/>
  <c r="AD82" i="4"/>
  <c r="A82" i="4" s="1"/>
  <c r="AE138" i="4"/>
  <c r="AF194" i="4"/>
  <c r="AF50" i="4"/>
  <c r="C50" i="4" s="1"/>
  <c r="AE17" i="4"/>
  <c r="B17" i="4" s="1"/>
  <c r="AD175" i="4"/>
  <c r="AD31" i="4"/>
  <c r="A31" i="4" s="1"/>
  <c r="AE87" i="4"/>
  <c r="B87" i="4" s="1"/>
  <c r="AF143" i="4"/>
  <c r="AF70" i="4"/>
  <c r="C70" i="4" s="1"/>
  <c r="AF168" i="4"/>
  <c r="AD92" i="4"/>
  <c r="A92" i="4" s="1"/>
  <c r="AE196" i="4"/>
  <c r="AF48" i="4"/>
  <c r="C48" i="4" s="1"/>
  <c r="AH94" i="4"/>
  <c r="E94" i="4" s="1"/>
  <c r="AH201" i="4"/>
  <c r="AH57" i="4"/>
  <c r="E57" i="4" s="1"/>
  <c r="AH116" i="4"/>
  <c r="E116" i="4" s="1"/>
  <c r="AH103" i="4"/>
  <c r="E103" i="4" s="1"/>
  <c r="AH114" i="4"/>
  <c r="E114" i="4" s="1"/>
  <c r="AH89" i="4"/>
  <c r="E89" i="4" s="1"/>
  <c r="AH184" i="4"/>
  <c r="AH40" i="4"/>
  <c r="E40" i="4" s="1"/>
  <c r="AH12" i="4"/>
  <c r="E12" i="4" s="1"/>
  <c r="AH39" i="4"/>
  <c r="E39" i="4" s="1"/>
  <c r="AH134" i="4"/>
  <c r="AH181" i="4"/>
  <c r="AH37" i="4"/>
  <c r="E37" i="4" s="1"/>
  <c r="AH155" i="4"/>
  <c r="AH11" i="4"/>
  <c r="E11" i="4" s="1"/>
  <c r="AE134" i="4"/>
  <c r="AF190" i="4"/>
  <c r="AD149" i="4"/>
  <c r="AE61" i="4"/>
  <c r="B61" i="4" s="1"/>
  <c r="AF128" i="4"/>
  <c r="C128" i="4" s="1"/>
  <c r="AE180" i="4"/>
  <c r="AD195" i="4"/>
  <c r="AD51" i="4"/>
  <c r="A51" i="4" s="1"/>
  <c r="AF163" i="4"/>
  <c r="AD14" i="4"/>
  <c r="A14" i="4" s="1"/>
  <c r="AF126" i="4"/>
  <c r="C126" i="4" s="1"/>
  <c r="AD133" i="4"/>
  <c r="AD192" i="4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178" i="4"/>
  <c r="AF22" i="4"/>
  <c r="C22" i="4" s="1"/>
  <c r="AD137" i="4"/>
  <c r="AE193" i="4"/>
  <c r="AE49" i="4"/>
  <c r="B49" i="4" s="1"/>
  <c r="AF105" i="4"/>
  <c r="C105" i="4" s="1"/>
  <c r="AF80" i="4"/>
  <c r="C80" i="4" s="1"/>
  <c r="AD112" i="4"/>
  <c r="A112" i="4" s="1"/>
  <c r="AE168" i="4"/>
  <c r="AE12" i="4"/>
  <c r="B12" i="4" s="1"/>
  <c r="AD183" i="4"/>
  <c r="AD39" i="4"/>
  <c r="A39" i="4" s="1"/>
  <c r="AE95" i="4"/>
  <c r="B95" i="4" s="1"/>
  <c r="AF151" i="4"/>
  <c r="AF7" i="4"/>
  <c r="C7" i="4" s="1"/>
  <c r="AD146" i="4"/>
  <c r="AE202" i="4"/>
  <c r="AE58" i="4"/>
  <c r="B58" i="4" s="1"/>
  <c r="AF114" i="4"/>
  <c r="C114" i="4" s="1"/>
  <c r="AF137" i="4"/>
  <c r="AD121" i="4"/>
  <c r="A121" i="4" s="1"/>
  <c r="AE177" i="4"/>
  <c r="AE9" i="4"/>
  <c r="B9" i="4" s="1"/>
  <c r="AD180" i="4"/>
  <c r="AD36" i="4"/>
  <c r="A36" i="4" s="1"/>
  <c r="AE92" i="4"/>
  <c r="B92" i="4" s="1"/>
  <c r="AF148" i="4"/>
  <c r="AF4" i="4"/>
  <c r="C4" i="4" s="1"/>
  <c r="AD188" i="4"/>
  <c r="AD59" i="4"/>
  <c r="A59" i="4" s="1"/>
  <c r="AE115" i="4"/>
  <c r="B115" i="4" s="1"/>
  <c r="AF171" i="4"/>
  <c r="AF27" i="4"/>
  <c r="C27" i="4" s="1"/>
  <c r="AD202" i="4"/>
  <c r="AD58" i="4"/>
  <c r="A58" i="4" s="1"/>
  <c r="AE114" i="4"/>
  <c r="B114" i="4" s="1"/>
  <c r="AF170" i="4"/>
  <c r="AF26" i="4"/>
  <c r="C26" i="4" s="1"/>
  <c r="AF133" i="4"/>
  <c r="AD151" i="4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H70" i="4"/>
  <c r="E70" i="4" s="1"/>
  <c r="AH177" i="4"/>
  <c r="AH33" i="4"/>
  <c r="E33" i="4" s="1"/>
  <c r="AH92" i="4"/>
  <c r="E92" i="4" s="1"/>
  <c r="AH90" i="4"/>
  <c r="E90" i="4" s="1"/>
  <c r="AH6" i="4"/>
  <c r="E6" i="4" s="1"/>
  <c r="AH65" i="4"/>
  <c r="E65" i="4" s="1"/>
  <c r="AH160" i="4"/>
  <c r="AH16" i="4"/>
  <c r="E16" i="4" s="1"/>
  <c r="AH195" i="4"/>
  <c r="AH15" i="4"/>
  <c r="E15" i="4" s="1"/>
  <c r="AH110" i="4"/>
  <c r="E110" i="4" s="1"/>
  <c r="AH157" i="4"/>
  <c r="AH13" i="4"/>
  <c r="E13" i="4" s="1"/>
  <c r="AH131" i="4"/>
  <c r="AH46" i="4"/>
  <c r="E46" i="4" s="1"/>
  <c r="AD171" i="4"/>
  <c r="AD177" i="4"/>
  <c r="AF159" i="4"/>
  <c r="AD190" i="4"/>
  <c r="AE102" i="4"/>
  <c r="B102" i="4" s="1"/>
  <c r="AF14" i="4"/>
  <c r="C14" i="4" s="1"/>
  <c r="AD139" i="4"/>
  <c r="AE51" i="4"/>
  <c r="B51" i="4" s="1"/>
  <c r="AE101" i="4"/>
  <c r="B101" i="4" s="1"/>
  <c r="AF132" i="4"/>
  <c r="AE148" i="4"/>
  <c r="AH58" i="4"/>
  <c r="E58" i="4" s="1"/>
  <c r="AH165" i="4"/>
  <c r="AH80" i="4"/>
  <c r="E80" i="4" s="1"/>
  <c r="AH18" i="4"/>
  <c r="E18" i="4" s="1"/>
  <c r="AH53" i="4"/>
  <c r="E53" i="4" s="1"/>
  <c r="AH148" i="4"/>
  <c r="AH183" i="4"/>
  <c r="AF90" i="4"/>
  <c r="C90" i="4" s="1"/>
  <c r="AE91" i="4"/>
  <c r="B91" i="4" s="1"/>
  <c r="AF110" i="4"/>
  <c r="C110" i="4" s="1"/>
  <c r="AE147" i="4"/>
  <c r="AF60" i="4"/>
  <c r="C60" i="4" s="1"/>
  <c r="AH139" i="4"/>
  <c r="AH174" i="4"/>
  <c r="AH192" i="4"/>
  <c r="AH169" i="4"/>
  <c r="AH107" i="4"/>
  <c r="E107" i="4" s="1"/>
  <c r="AF65" i="4"/>
  <c r="C65" i="4" s="1"/>
  <c r="AF147" i="4"/>
  <c r="AF38" i="4"/>
  <c r="C38" i="4" s="1"/>
  <c r="AE75" i="4"/>
  <c r="B75" i="4" s="1"/>
  <c r="AD20" i="4"/>
  <c r="A20" i="4" s="1"/>
  <c r="AH189" i="4"/>
  <c r="AH30" i="4"/>
  <c r="E30" i="4" s="1"/>
  <c r="AH66" i="4"/>
  <c r="E66" i="4" s="1"/>
  <c r="AH145" i="4"/>
  <c r="AH71" i="4"/>
  <c r="E71" i="4" s="1"/>
  <c r="AD178" i="4"/>
  <c r="AH61" i="4"/>
  <c r="E61" i="4" s="1"/>
  <c r="AH143" i="4"/>
  <c r="AH119" i="4"/>
  <c r="E119" i="4" s="1"/>
  <c r="AD97" i="4"/>
  <c r="A97" i="4" s="1"/>
  <c r="AF3" i="4"/>
  <c r="C3" i="4" s="1"/>
  <c r="AD201" i="4"/>
  <c r="AE39" i="4"/>
  <c r="B39" i="4" s="1"/>
  <c r="AD8" i="4"/>
  <c r="A8" i="4" s="1"/>
  <c r="AH153" i="4"/>
  <c r="AH185" i="4"/>
  <c r="AH171" i="4"/>
  <c r="AH133" i="4"/>
  <c r="AH35" i="4"/>
  <c r="E35" i="4" s="1"/>
  <c r="AH45" i="4"/>
  <c r="E45" i="4" s="1"/>
  <c r="AH175" i="4"/>
  <c r="AH28" i="4"/>
  <c r="E28" i="4" s="1"/>
  <c r="AH147" i="4"/>
  <c r="AE153" i="4"/>
  <c r="AF85" i="4"/>
  <c r="C85" i="4" s="1"/>
  <c r="AD81" i="4"/>
  <c r="A81" i="4" s="1"/>
  <c r="AE3" i="4"/>
  <c r="B3" i="4" s="1"/>
  <c r="AF108" i="4"/>
  <c r="C108" i="4" s="1"/>
  <c r="AH117" i="4"/>
  <c r="E117" i="4" s="1"/>
  <c r="AH149" i="4"/>
  <c r="AH111" i="4"/>
  <c r="E111" i="4" s="1"/>
  <c r="AH97" i="4"/>
  <c r="E97" i="4" s="1"/>
  <c r="AH142" i="4"/>
  <c r="AF131" i="4"/>
  <c r="AH27" i="4"/>
  <c r="E27" i="4" s="1"/>
  <c r="AH10" i="4"/>
  <c r="E10" i="4" s="1"/>
  <c r="AH25" i="4"/>
  <c r="E25" i="4" s="1"/>
  <c r="AF146" i="4"/>
  <c r="AF185" i="4"/>
  <c r="AF169" i="4"/>
  <c r="AE52" i="4"/>
  <c r="B52" i="4" s="1"/>
  <c r="AH77" i="4"/>
  <c r="E77" i="4" s="1"/>
  <c r="AH34" i="4"/>
  <c r="E34" i="4" s="1"/>
  <c r="AD156" i="4"/>
  <c r="AD70" i="4"/>
  <c r="A70" i="4" s="1"/>
  <c r="AD176" i="4"/>
  <c r="AF95" i="4"/>
  <c r="C95" i="4" s="1"/>
  <c r="AD116" i="4"/>
  <c r="A116" i="4" s="1"/>
  <c r="AH9" i="4"/>
  <c r="E9" i="4" s="1"/>
  <c r="AH41" i="4"/>
  <c r="E41" i="4" s="1"/>
  <c r="AH120" i="4"/>
  <c r="E120" i="4" s="1"/>
  <c r="AH14" i="4"/>
  <c r="E14" i="4" s="1"/>
  <c r="AD12" i="4"/>
  <c r="A12" i="4" s="1"/>
  <c r="AD34" i="4"/>
  <c r="A34" i="4" s="1"/>
  <c r="AE89" i="4"/>
  <c r="B89" i="4" s="1"/>
  <c r="AF59" i="4"/>
  <c r="C59" i="4" s="1"/>
  <c r="AF84" i="4"/>
  <c r="C84" i="4" s="1"/>
  <c r="AH176" i="4"/>
  <c r="AH5" i="4"/>
  <c r="E5" i="4" s="1"/>
  <c r="AH194" i="4"/>
  <c r="AH168" i="4"/>
  <c r="AH79" i="4"/>
  <c r="E79" i="4" s="1"/>
  <c r="AD35" i="4"/>
  <c r="A35" i="4" s="1"/>
  <c r="AE68" i="4"/>
  <c r="B68" i="4" s="1"/>
  <c r="AE126" i="4"/>
  <c r="B126" i="4" s="1"/>
  <c r="AD163" i="4"/>
  <c r="AF152" i="4"/>
  <c r="AF72" i="4"/>
  <c r="C72" i="4" s="1"/>
  <c r="AH104" i="4"/>
  <c r="E104" i="4" s="1"/>
  <c r="AH172" i="4"/>
  <c r="AH122" i="4"/>
  <c r="E122" i="4" s="1"/>
  <c r="AH144" i="4"/>
  <c r="AH7" i="4"/>
  <c r="E7" i="4" s="1"/>
  <c r="AD127" i="4"/>
  <c r="A127" i="4" s="1"/>
  <c r="AH136" i="4"/>
  <c r="AF182" i="4"/>
  <c r="AH50" i="4"/>
  <c r="E50" i="4" s="1"/>
  <c r="AH115" i="4"/>
  <c r="E115" i="4" s="1"/>
  <c r="AF124" i="4"/>
  <c r="C124" i="4" s="1"/>
  <c r="AE90" i="4"/>
  <c r="B90" i="4" s="1"/>
  <c r="AF97" i="4"/>
  <c r="C97" i="4" s="1"/>
  <c r="AH202" i="4"/>
  <c r="AH68" i="4"/>
  <c r="E68" i="4" s="1"/>
  <c r="AH98" i="4"/>
  <c r="E98" i="4" s="1"/>
  <c r="AH24" i="4"/>
  <c r="E24" i="4" s="1"/>
  <c r="AF24" i="4"/>
  <c r="C24" i="4" s="1"/>
  <c r="AF156" i="4"/>
  <c r="AD129" i="4"/>
  <c r="A129" i="4" s="1"/>
  <c r="AE54" i="4"/>
  <c r="B54" i="4" s="1"/>
  <c r="AD91" i="4"/>
  <c r="A91" i="4" s="1"/>
  <c r="AE124" i="4"/>
  <c r="B124" i="4" s="1"/>
  <c r="AH166" i="4"/>
  <c r="AH32" i="4"/>
  <c r="E32" i="4" s="1"/>
  <c r="AH100" i="4"/>
  <c r="E100" i="4" s="1"/>
  <c r="AH86" i="4"/>
  <c r="E86" i="4" s="1"/>
  <c r="AH179" i="4"/>
  <c r="AD179" i="4"/>
  <c r="AD19" i="4"/>
  <c r="A19" i="4" s="1"/>
  <c r="AH82" i="4"/>
  <c r="E82" i="4" s="1"/>
  <c r="AH43" i="4"/>
  <c r="E43" i="4" s="1"/>
  <c r="AE183" i="4"/>
  <c r="AG76" i="4"/>
  <c r="D76" i="4" s="1"/>
  <c r="AG158" i="4"/>
  <c r="AG57" i="4"/>
  <c r="D57" i="4" s="1"/>
  <c r="AG187" i="4"/>
  <c r="AG58" i="4"/>
  <c r="D58" i="4" s="1"/>
  <c r="AG189" i="4"/>
  <c r="AG92" i="4"/>
  <c r="D92" i="4" s="1"/>
  <c r="AG178" i="4"/>
  <c r="AG59" i="4"/>
  <c r="D59" i="4" s="1"/>
  <c r="AG32" i="4"/>
  <c r="D32" i="4" s="1"/>
  <c r="AG195" i="4"/>
  <c r="AG192" i="4"/>
  <c r="AG60" i="4"/>
  <c r="D60" i="4" s="1"/>
  <c r="AG194" i="4"/>
  <c r="AG193" i="4"/>
  <c r="AG70" i="4"/>
  <c r="D70" i="4" s="1"/>
  <c r="AG144" i="4"/>
  <c r="AG127" i="4"/>
  <c r="D127" i="4" s="1"/>
  <c r="AG104" i="4"/>
  <c r="D104" i="4" s="1"/>
  <c r="AG51" i="4"/>
  <c r="D51" i="4" s="1"/>
  <c r="AG176" i="4"/>
  <c r="AG179" i="4"/>
  <c r="AG94" i="4"/>
  <c r="D94" i="4" s="1"/>
  <c r="AG12" i="4"/>
  <c r="D12" i="4" s="1"/>
  <c r="AG84" i="4"/>
  <c r="D84" i="4" s="1"/>
  <c r="AG109" i="4"/>
  <c r="D109" i="4" s="1"/>
  <c r="AG21" i="4"/>
  <c r="D21" i="4" s="1"/>
  <c r="AG172" i="4"/>
  <c r="AG191" i="4"/>
  <c r="AG145" i="4"/>
  <c r="AG188" i="4"/>
  <c r="AG132" i="4"/>
  <c r="AG69" i="4"/>
  <c r="D69" i="4" s="1"/>
  <c r="AG156" i="4"/>
  <c r="AG4" i="4"/>
  <c r="D4" i="4" s="1"/>
  <c r="AG129" i="4"/>
  <c r="D129" i="4" s="1"/>
  <c r="AG167" i="4"/>
  <c r="AG20" i="4"/>
  <c r="D20" i="4" s="1"/>
  <c r="AG11" i="4"/>
  <c r="D11" i="4" s="1"/>
  <c r="AG13" i="4"/>
  <c r="D13" i="4" s="1"/>
  <c r="AG159" i="4"/>
  <c r="AG118" i="4"/>
  <c r="D118" i="4" s="1"/>
  <c r="AG53" i="4"/>
  <c r="D53" i="4" s="1"/>
  <c r="AG133" i="4"/>
  <c r="AG122" i="4"/>
  <c r="D122" i="4" s="1"/>
  <c r="AG150" i="4"/>
  <c r="AG125" i="4"/>
  <c r="D125" i="4" s="1"/>
  <c r="AG38" i="4"/>
  <c r="D38" i="4" s="1"/>
  <c r="AG85" i="4"/>
  <c r="D85" i="4" s="1"/>
  <c r="AG163" i="4"/>
  <c r="AG116" i="4"/>
  <c r="D116" i="4" s="1"/>
  <c r="AG175" i="4"/>
  <c r="AG46" i="4"/>
  <c r="D46" i="4" s="1"/>
  <c r="AG75" i="4"/>
  <c r="D75" i="4" s="1"/>
  <c r="AG135" i="4"/>
  <c r="AG138" i="4"/>
  <c r="AG111" i="4"/>
  <c r="D111" i="4" s="1"/>
  <c r="AG136" i="4"/>
  <c r="AG197" i="4"/>
  <c r="AG81" i="4"/>
  <c r="D81" i="4" s="1"/>
  <c r="AG10" i="4"/>
  <c r="D10" i="4" s="1"/>
  <c r="AG152" i="4"/>
  <c r="AG155" i="4"/>
  <c r="AG54" i="4"/>
  <c r="D54" i="4" s="1"/>
  <c r="AG173" i="4"/>
  <c r="AG91" i="4"/>
  <c r="D91" i="4" s="1"/>
  <c r="AG160" i="4"/>
  <c r="AG41" i="4"/>
  <c r="D41" i="4" s="1"/>
  <c r="AG33" i="4"/>
  <c r="D33" i="4" s="1"/>
  <c r="AG123" i="4"/>
  <c r="D123" i="4" s="1"/>
  <c r="AG184" i="4"/>
  <c r="AG77" i="4"/>
  <c r="D77" i="4" s="1"/>
  <c r="AG96" i="4"/>
  <c r="D96" i="4" s="1"/>
  <c r="AG198" i="4"/>
  <c r="AG73" i="4"/>
  <c r="D73" i="4" s="1"/>
  <c r="AG112" i="4"/>
  <c r="D112" i="4" s="1"/>
  <c r="AG37" i="4"/>
  <c r="D37" i="4" s="1"/>
  <c r="AG17" i="4"/>
  <c r="D17" i="4" s="1"/>
  <c r="AG83" i="4"/>
  <c r="D83" i="4" s="1"/>
  <c r="AG151" i="4"/>
  <c r="AG9" i="4"/>
  <c r="D9" i="4" s="1"/>
  <c r="AG196" i="4"/>
  <c r="AG124" i="4"/>
  <c r="D124" i="4" s="1"/>
  <c r="AG67" i="4"/>
  <c r="D67" i="4" s="1"/>
  <c r="AG105" i="4"/>
  <c r="D105" i="4" s="1"/>
  <c r="AG119" i="4"/>
  <c r="D119" i="4" s="1"/>
  <c r="AG43" i="4"/>
  <c r="D43" i="4" s="1"/>
  <c r="AG201" i="4"/>
  <c r="AG110" i="4"/>
  <c r="D110" i="4" s="1"/>
  <c r="AG139" i="4"/>
  <c r="AG185" i="4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9" i="4"/>
  <c r="AG134" i="4"/>
  <c r="AG153" i="4"/>
  <c r="AG14" i="4"/>
  <c r="D14" i="4" s="1"/>
  <c r="AG101" i="4"/>
  <c r="D101" i="4" s="1"/>
  <c r="AG102" i="4"/>
  <c r="D102" i="4" s="1"/>
  <c r="AG190" i="4"/>
  <c r="AG34" i="4"/>
  <c r="D34" i="4" s="1"/>
  <c r="AG39" i="4"/>
  <c r="D39" i="4" s="1"/>
  <c r="AG177" i="4"/>
  <c r="AG142" i="4"/>
  <c r="AG166" i="4"/>
  <c r="AG8" i="4"/>
  <c r="D8" i="4" s="1"/>
  <c r="AG87" i="4"/>
  <c r="D87" i="4" s="1"/>
  <c r="AG23" i="4"/>
  <c r="D23" i="4" s="1"/>
  <c r="AG130" i="4"/>
  <c r="D130" i="4" s="1"/>
  <c r="AG171" i="4"/>
  <c r="AG157" i="4"/>
  <c r="AG181" i="4"/>
  <c r="AG61" i="4"/>
  <c r="D61" i="4" s="1"/>
  <c r="AG100" i="4"/>
  <c r="D100" i="4" s="1"/>
  <c r="AG161" i="4"/>
  <c r="AG86" i="4"/>
  <c r="D86" i="4" s="1"/>
  <c r="AG5" i="4"/>
  <c r="D5" i="4" s="1"/>
  <c r="AG16" i="4"/>
  <c r="D16" i="4" s="1"/>
  <c r="AG174" i="4"/>
  <c r="AG19" i="4"/>
  <c r="D19" i="4" s="1"/>
  <c r="AG168" i="4"/>
  <c r="AG49" i="4"/>
  <c r="D49" i="4" s="1"/>
  <c r="AG141" i="4"/>
  <c r="AG50" i="4"/>
  <c r="D50" i="4" s="1"/>
  <c r="AG97" i="4"/>
  <c r="D97" i="4" s="1"/>
  <c r="AG115" i="4"/>
  <c r="D115" i="4" s="1"/>
  <c r="AG131" i="4"/>
  <c r="AG30" i="4"/>
  <c r="D30" i="4" s="1"/>
  <c r="AG82" i="4"/>
  <c r="D82" i="4" s="1"/>
  <c r="AG56" i="4"/>
  <c r="D56" i="4" s="1"/>
  <c r="AG140" i="4"/>
  <c r="AG106" i="4"/>
  <c r="D106" i="4" s="1"/>
  <c r="AG18" i="4"/>
  <c r="D18" i="4" s="1"/>
  <c r="AG36" i="4"/>
  <c r="D36" i="4" s="1"/>
  <c r="AG98" i="4"/>
  <c r="D98" i="4" s="1"/>
  <c r="AG66" i="4"/>
  <c r="D66" i="4" s="1"/>
  <c r="AG182" i="4"/>
  <c r="AG27" i="4"/>
  <c r="D27" i="4" s="1"/>
  <c r="AG15" i="4"/>
  <c r="D15" i="4" s="1"/>
  <c r="AG25" i="4"/>
  <c r="D25" i="4" s="1"/>
  <c r="AG154" i="4"/>
  <c r="AG28" i="4"/>
  <c r="D28" i="4" s="1"/>
  <c r="AG143" i="4"/>
  <c r="AG186" i="4"/>
  <c r="AG202" i="4"/>
  <c r="AG95" i="4"/>
  <c r="D95" i="4" s="1"/>
  <c r="AG31" i="4"/>
  <c r="D31" i="4" s="1"/>
  <c r="AG29" i="4"/>
  <c r="D29" i="4" s="1"/>
  <c r="AG148" i="4"/>
  <c r="AG72" i="4"/>
  <c r="D72" i="4" s="1"/>
  <c r="AG44" i="4"/>
  <c r="D44" i="4" s="1"/>
  <c r="AG147" i="4"/>
  <c r="AG180" i="4"/>
  <c r="AG117" i="4"/>
  <c r="D117" i="4" s="1"/>
  <c r="AG170" i="4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AG3" i="4"/>
  <c r="D3" i="4" s="1"/>
  <c r="AG199" i="4"/>
  <c r="AG183" i="4"/>
  <c r="AG114" i="4"/>
  <c r="D114" i="4" s="1"/>
  <c r="AG162" i="4"/>
  <c r="AG165" i="4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137" i="4"/>
  <c r="AG52" i="4"/>
  <c r="D52" i="4" s="1"/>
  <c r="AG79" i="4"/>
  <c r="D79" i="4" s="1"/>
  <c r="AG45" i="4"/>
  <c r="D45" i="4" s="1"/>
  <c r="AG169" i="4"/>
  <c r="AG40" i="4"/>
  <c r="D40" i="4" s="1"/>
  <c r="AG99" i="4"/>
  <c r="D99" i="4" s="1"/>
  <c r="AG68" i="4"/>
  <c r="D68" i="4" s="1"/>
  <c r="AG22" i="4"/>
  <c r="D22" i="4" s="1"/>
  <c r="AG64" i="4"/>
  <c r="D64" i="4" s="1"/>
  <c r="AG200" i="4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164" i="4"/>
  <c r="AG146" i="4"/>
  <c r="AG55" i="4"/>
  <c r="D55" i="4" s="1"/>
  <c r="AG71" i="4"/>
  <c r="D71" i="4" s="1"/>
  <c r="AG26" i="4"/>
  <c r="D26" i="4" s="1"/>
  <c r="C2" i="6"/>
  <c r="C3" i="9" l="1" a="1"/>
  <c r="C3" i="9" s="1"/>
  <c r="K3" i="7" a="1"/>
  <c r="K3" i="7" s="1"/>
  <c r="H3" i="7" a="1"/>
  <c r="H3" i="7" s="1"/>
  <c r="J3" i="7" a="1"/>
  <c r="J3" i="7" s="1"/>
  <c r="I3" i="7" a="1"/>
  <c r="I3" i="7" s="1"/>
  <c r="F3" i="7" a="1"/>
  <c r="F3" i="7" s="1"/>
  <c r="G3" i="7" a="1"/>
  <c r="G3" i="7" s="1"/>
  <c r="E3" i="7" a="1"/>
  <c r="E3" i="7" s="1"/>
  <c r="D3" i="7" a="1"/>
  <c r="D3" i="7" s="1"/>
  <c r="M3" i="7" a="1"/>
  <c r="M3" i="7" s="1"/>
  <c r="L3" i="7" a="1"/>
  <c r="L3" i="7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7" l="1"/>
  <c r="C5" i="7" s="1"/>
  <c r="AL5" i="9" s="1"/>
  <c r="A124" i="9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AU3" i="9"/>
  <c r="L16" i="7" a="1"/>
  <c r="L16" i="7" s="1"/>
  <c r="AU16" i="9" s="1"/>
  <c r="L15" i="7" a="1"/>
  <c r="L15" i="7" s="1"/>
  <c r="AU15" i="9" s="1"/>
  <c r="L14" i="7" a="1"/>
  <c r="L14" i="7" s="1"/>
  <c r="AU14" i="9" s="1"/>
  <c r="L13" i="7" a="1"/>
  <c r="L13" i="7" s="1"/>
  <c r="AU13" i="9" s="1"/>
  <c r="L12" i="7" a="1"/>
  <c r="L12" i="7" s="1"/>
  <c r="AU12" i="9" s="1"/>
  <c r="L18" i="7" a="1"/>
  <c r="L18" i="7" s="1"/>
  <c r="AU18" i="9" s="1"/>
  <c r="L19" i="7" a="1"/>
  <c r="L19" i="7" s="1"/>
  <c r="AU19" i="9" s="1"/>
  <c r="L17" i="7" a="1"/>
  <c r="L17" i="7" s="1"/>
  <c r="AU17" i="9" s="1"/>
  <c r="AQ3" i="9"/>
  <c r="H13" i="7" a="1"/>
  <c r="H13" i="7" s="1"/>
  <c r="AQ13" i="9" s="1"/>
  <c r="H15" i="7" a="1"/>
  <c r="H15" i="7" s="1"/>
  <c r="AQ15" i="9" s="1"/>
  <c r="H12" i="7" a="1"/>
  <c r="H12" i="7" s="1"/>
  <c r="AQ12" i="9" s="1"/>
  <c r="H19" i="7" a="1"/>
  <c r="H19" i="7" s="1"/>
  <c r="AQ19" i="9" s="1"/>
  <c r="H18" i="7" a="1"/>
  <c r="H18" i="7" s="1"/>
  <c r="AQ18" i="9" s="1"/>
  <c r="H17" i="7" a="1"/>
  <c r="H17" i="7" s="1"/>
  <c r="AQ17" i="9" s="1"/>
  <c r="H16" i="7" a="1"/>
  <c r="H16" i="7" s="1"/>
  <c r="AQ16" i="9" s="1"/>
  <c r="H14" i="7" a="1"/>
  <c r="H14" i="7" s="1"/>
  <c r="AQ14" i="9" s="1"/>
  <c r="AN3" i="9"/>
  <c r="E18" i="7" a="1"/>
  <c r="E18" i="7" s="1"/>
  <c r="AN18" i="9" s="1"/>
  <c r="E17" i="7" a="1"/>
  <c r="E17" i="7" s="1"/>
  <c r="AN17" i="9" s="1"/>
  <c r="E16" i="7" a="1"/>
  <c r="E16" i="7" s="1"/>
  <c r="AN16" i="9" s="1"/>
  <c r="E15" i="7" a="1"/>
  <c r="E15" i="7" s="1"/>
  <c r="AN15" i="9" s="1"/>
  <c r="E14" i="7" a="1"/>
  <c r="E14" i="7" s="1"/>
  <c r="AN14" i="9" s="1"/>
  <c r="E13" i="7" a="1"/>
  <c r="E13" i="7" s="1"/>
  <c r="AN13" i="9" s="1"/>
  <c r="E12" i="7" a="1"/>
  <c r="E12" i="7" s="1"/>
  <c r="AN12" i="9" s="1"/>
  <c r="E19" i="7" a="1"/>
  <c r="E19" i="7" s="1"/>
  <c r="AN19" i="9" s="1"/>
  <c r="AT3" i="9"/>
  <c r="K13" i="7" a="1"/>
  <c r="K13" i="7" s="1"/>
  <c r="AT13" i="9" s="1"/>
  <c r="K17" i="7" a="1"/>
  <c r="K17" i="7" s="1"/>
  <c r="AT17" i="9" s="1"/>
  <c r="K19" i="7" a="1"/>
  <c r="K19" i="7" s="1"/>
  <c r="AT19" i="9" s="1"/>
  <c r="K15" i="7" a="1"/>
  <c r="K15" i="7" s="1"/>
  <c r="AT15" i="9" s="1"/>
  <c r="K12" i="7" a="1"/>
  <c r="K12" i="7" s="1"/>
  <c r="AT12" i="9" s="1"/>
  <c r="K14" i="7" a="1"/>
  <c r="K14" i="7" s="1"/>
  <c r="AT14" i="9" s="1"/>
  <c r="K16" i="7" a="1"/>
  <c r="K16" i="7" s="1"/>
  <c r="AT16" i="9" s="1"/>
  <c r="K18" i="7" a="1"/>
  <c r="K18" i="7" s="1"/>
  <c r="AT18" i="9" s="1"/>
  <c r="AV3" i="9"/>
  <c r="M19" i="7" a="1"/>
  <c r="M19" i="7" s="1"/>
  <c r="AV19" i="9" s="1"/>
  <c r="M18" i="7" a="1"/>
  <c r="M18" i="7" s="1"/>
  <c r="AV18" i="9" s="1"/>
  <c r="M17" i="7" a="1"/>
  <c r="M17" i="7" s="1"/>
  <c r="AV17" i="9" s="1"/>
  <c r="M16" i="7" a="1"/>
  <c r="M16" i="7" s="1"/>
  <c r="AV16" i="9" s="1"/>
  <c r="M15" i="7" a="1"/>
  <c r="M15" i="7" s="1"/>
  <c r="AV15" i="9" s="1"/>
  <c r="M14" i="7" a="1"/>
  <c r="M14" i="7" s="1"/>
  <c r="AV14" i="9" s="1"/>
  <c r="M13" i="7" a="1"/>
  <c r="M13" i="7" s="1"/>
  <c r="AV13" i="9" s="1"/>
  <c r="M12" i="7" a="1"/>
  <c r="M12" i="7" s="1"/>
  <c r="AV12" i="9" s="1"/>
  <c r="AM3" i="9"/>
  <c r="D16" i="7" a="1"/>
  <c r="D16" i="7" s="1"/>
  <c r="AM16" i="9" s="1"/>
  <c r="D15" i="7" a="1"/>
  <c r="D15" i="7" s="1"/>
  <c r="AM15" i="9" s="1"/>
  <c r="D14" i="7" a="1"/>
  <c r="D14" i="7" s="1"/>
  <c r="AM14" i="9" s="1"/>
  <c r="D13" i="7" a="1"/>
  <c r="D13" i="7" s="1"/>
  <c r="AM13" i="9" s="1"/>
  <c r="D12" i="7" a="1"/>
  <c r="D12" i="7" s="1"/>
  <c r="AM12" i="9" s="1"/>
  <c r="D18" i="7" a="1"/>
  <c r="D18" i="7" s="1"/>
  <c r="AM18" i="9" s="1"/>
  <c r="D19" i="7" a="1"/>
  <c r="D19" i="7" s="1"/>
  <c r="AM19" i="9" s="1"/>
  <c r="D17" i="7" a="1"/>
  <c r="D17" i="7" s="1"/>
  <c r="AM17" i="9" s="1"/>
  <c r="AP3" i="9"/>
  <c r="G16" i="7" a="1"/>
  <c r="G16" i="7" s="1"/>
  <c r="AP16" i="9" s="1"/>
  <c r="G14" i="7" a="1"/>
  <c r="G14" i="7" s="1"/>
  <c r="AP14" i="9" s="1"/>
  <c r="G13" i="7" a="1"/>
  <c r="G13" i="7" s="1"/>
  <c r="AP13" i="9" s="1"/>
  <c r="G12" i="7" a="1"/>
  <c r="G12" i="7" s="1"/>
  <c r="AP12" i="9" s="1"/>
  <c r="G19" i="7" a="1"/>
  <c r="G19" i="7" s="1"/>
  <c r="AP19" i="9" s="1"/>
  <c r="G18" i="7" a="1"/>
  <c r="G18" i="7" s="1"/>
  <c r="AP18" i="9" s="1"/>
  <c r="G17" i="7" a="1"/>
  <c r="G17" i="7" s="1"/>
  <c r="AP17" i="9" s="1"/>
  <c r="G15" i="7" a="1"/>
  <c r="G15" i="7" s="1"/>
  <c r="AP15" i="9" s="1"/>
  <c r="AO3" i="9"/>
  <c r="F16" i="7" a="1"/>
  <c r="F16" i="7" s="1"/>
  <c r="AO16" i="9" s="1"/>
  <c r="F15" i="7" a="1"/>
  <c r="F15" i="7" s="1"/>
  <c r="AO15" i="9" s="1"/>
  <c r="F14" i="7" a="1"/>
  <c r="F14" i="7" s="1"/>
  <c r="AO14" i="9" s="1"/>
  <c r="F13" i="7" a="1"/>
  <c r="F13" i="7" s="1"/>
  <c r="AO13" i="9" s="1"/>
  <c r="F12" i="7" a="1"/>
  <c r="F12" i="7" s="1"/>
  <c r="AO12" i="9" s="1"/>
  <c r="F19" i="7" a="1"/>
  <c r="F19" i="7" s="1"/>
  <c r="AO19" i="9" s="1"/>
  <c r="F17" i="7" a="1"/>
  <c r="F17" i="7" s="1"/>
  <c r="AO17" i="9" s="1"/>
  <c r="F18" i="7" a="1"/>
  <c r="F18" i="7" s="1"/>
  <c r="AO18" i="9" s="1"/>
  <c r="AR3" i="9"/>
  <c r="I12" i="7" a="1"/>
  <c r="I12" i="7" s="1"/>
  <c r="AR12" i="9" s="1"/>
  <c r="I19" i="7" a="1"/>
  <c r="I19" i="7" s="1"/>
  <c r="AR19" i="9" s="1"/>
  <c r="I17" i="7" a="1"/>
  <c r="I17" i="7" s="1"/>
  <c r="AR17" i="9" s="1"/>
  <c r="I14" i="7" a="1"/>
  <c r="I14" i="7" s="1"/>
  <c r="AR14" i="9" s="1"/>
  <c r="I18" i="7" a="1"/>
  <c r="I18" i="7" s="1"/>
  <c r="AR18" i="9" s="1"/>
  <c r="I16" i="7" a="1"/>
  <c r="I16" i="7" s="1"/>
  <c r="AR16" i="9" s="1"/>
  <c r="I15" i="7" a="1"/>
  <c r="I15" i="7" s="1"/>
  <c r="AR15" i="9" s="1"/>
  <c r="I13" i="7" a="1"/>
  <c r="I13" i="7" s="1"/>
  <c r="AR13" i="9" s="1"/>
  <c r="AS3" i="9"/>
  <c r="J19" i="7" a="1"/>
  <c r="J19" i="7" s="1"/>
  <c r="AS19" i="9" s="1"/>
  <c r="J15" i="7" a="1"/>
  <c r="J15" i="7" s="1"/>
  <c r="AS15" i="9" s="1"/>
  <c r="J18" i="7" a="1"/>
  <c r="J18" i="7" s="1"/>
  <c r="AS18" i="9" s="1"/>
  <c r="J16" i="7" a="1"/>
  <c r="J16" i="7" s="1"/>
  <c r="AS16" i="9" s="1"/>
  <c r="J17" i="7" a="1"/>
  <c r="J17" i="7" s="1"/>
  <c r="AS17" i="9" s="1"/>
  <c r="J12" i="7" a="1"/>
  <c r="J12" i="7" s="1"/>
  <c r="AS12" i="9" s="1"/>
  <c r="J13" i="7" a="1"/>
  <c r="J13" i="7" s="1"/>
  <c r="AS13" i="9" s="1"/>
  <c r="J14" i="7" a="1"/>
  <c r="J14" i="7" s="1"/>
  <c r="AS14" i="9" s="1"/>
  <c r="H11" i="7" a="1"/>
  <c r="H11" i="7" s="1"/>
  <c r="AQ11" i="9" s="1"/>
  <c r="H5" i="7"/>
  <c r="AQ5" i="9" s="1"/>
  <c r="H6" i="7"/>
  <c r="AQ6" i="9" s="1"/>
  <c r="H7" i="7"/>
  <c r="AQ7" i="9" s="1"/>
  <c r="H4" i="7"/>
  <c r="AQ4" i="9" s="1"/>
  <c r="H8" i="7"/>
  <c r="AQ8" i="9" s="1"/>
  <c r="L11" i="7" a="1"/>
  <c r="L11" i="7" s="1"/>
  <c r="AU11" i="9" s="1"/>
  <c r="L7" i="7"/>
  <c r="AU7" i="9" s="1"/>
  <c r="L4" i="7"/>
  <c r="AU4" i="9" s="1"/>
  <c r="L8" i="7"/>
  <c r="AU8" i="9" s="1"/>
  <c r="L6" i="7"/>
  <c r="AU6" i="9" s="1"/>
  <c r="L5" i="7"/>
  <c r="AU5" i="9" s="1"/>
  <c r="J11" i="7" a="1"/>
  <c r="J11" i="7" s="1"/>
  <c r="AS11" i="9" s="1"/>
  <c r="J4" i="7"/>
  <c r="AS4" i="9" s="1"/>
  <c r="J5" i="7"/>
  <c r="AS5" i="9" s="1"/>
  <c r="J6" i="7"/>
  <c r="AS6" i="9" s="1"/>
  <c r="J8" i="7"/>
  <c r="AS8" i="9" s="1"/>
  <c r="J7" i="7"/>
  <c r="AS7" i="9" s="1"/>
  <c r="M11" i="7" a="1"/>
  <c r="M11" i="7" s="1"/>
  <c r="AV11" i="9" s="1"/>
  <c r="M4" i="7"/>
  <c r="AV4" i="9" s="1"/>
  <c r="M8" i="7"/>
  <c r="AV8" i="9" s="1"/>
  <c r="M6" i="7"/>
  <c r="AV6" i="9" s="1"/>
  <c r="M5" i="7"/>
  <c r="AV5" i="9" s="1"/>
  <c r="M7" i="7"/>
  <c r="AV7" i="9" s="1"/>
  <c r="E11" i="7" a="1"/>
  <c r="E11" i="7" s="1"/>
  <c r="AN11" i="9" s="1"/>
  <c r="E8" i="7"/>
  <c r="AN8" i="9" s="1"/>
  <c r="E7" i="7"/>
  <c r="AN7" i="9" s="1"/>
  <c r="E4" i="7"/>
  <c r="AN4" i="9" s="1"/>
  <c r="E5" i="7"/>
  <c r="AN5" i="9" s="1"/>
  <c r="E6" i="7"/>
  <c r="AN6" i="9" s="1"/>
  <c r="K11" i="7" a="1"/>
  <c r="K11" i="7" s="1"/>
  <c r="AT11" i="9" s="1"/>
  <c r="K8" i="7"/>
  <c r="AT8" i="9" s="1"/>
  <c r="K4" i="7"/>
  <c r="AT4" i="9" s="1"/>
  <c r="K7" i="7"/>
  <c r="AT7" i="9" s="1"/>
  <c r="K5" i="7"/>
  <c r="AT5" i="9" s="1"/>
  <c r="K6" i="7"/>
  <c r="AT6" i="9" s="1"/>
  <c r="D11" i="7" a="1"/>
  <c r="D11" i="7" s="1"/>
  <c r="AM11" i="9" s="1"/>
  <c r="D5" i="7"/>
  <c r="AM5" i="9" s="1"/>
  <c r="D4" i="7"/>
  <c r="AM4" i="9" s="1"/>
  <c r="D6" i="7"/>
  <c r="AM6" i="9" s="1"/>
  <c r="D8" i="7"/>
  <c r="AM8" i="9" s="1"/>
  <c r="D7" i="7"/>
  <c r="AM7" i="9" s="1"/>
  <c r="G11" i="7" a="1"/>
  <c r="G11" i="7" s="1"/>
  <c r="AP11" i="9" s="1"/>
  <c r="G4" i="7"/>
  <c r="AP4" i="9" s="1"/>
  <c r="G8" i="7"/>
  <c r="AP8" i="9" s="1"/>
  <c r="G6" i="7"/>
  <c r="AP6" i="9" s="1"/>
  <c r="G5" i="7"/>
  <c r="AP5" i="9" s="1"/>
  <c r="G7" i="7"/>
  <c r="AP7" i="9" s="1"/>
  <c r="F11" i="7" a="1"/>
  <c r="F11" i="7" s="1"/>
  <c r="AO11" i="9" s="1"/>
  <c r="F6" i="7"/>
  <c r="AO6" i="9" s="1"/>
  <c r="F4" i="7"/>
  <c r="AO4" i="9" s="1"/>
  <c r="F7" i="7"/>
  <c r="AO7" i="9" s="1"/>
  <c r="F5" i="7"/>
  <c r="AO5" i="9" s="1"/>
  <c r="F8" i="7"/>
  <c r="AO8" i="9" s="1"/>
  <c r="I11" i="7" a="1"/>
  <c r="I11" i="7" s="1"/>
  <c r="AR11" i="9" s="1"/>
  <c r="I8" i="7"/>
  <c r="AR8" i="9" s="1"/>
  <c r="I4" i="7"/>
  <c r="AR4" i="9" s="1"/>
  <c r="I6" i="7"/>
  <c r="AR6" i="9" s="1"/>
  <c r="I7" i="7"/>
  <c r="AR7" i="9" s="1"/>
  <c r="I5" i="7"/>
  <c r="AR5" i="9" s="1"/>
  <c r="S205" i="4"/>
  <c r="S204" i="4"/>
  <c r="R205" i="4"/>
  <c r="R204" i="4"/>
  <c r="AL3" i="9" l="1"/>
  <c r="C8" i="7"/>
  <c r="AL8" i="9" s="1"/>
  <c r="C6" i="7"/>
  <c r="AL6" i="9" s="1"/>
  <c r="C4" i="7"/>
  <c r="AL4" i="9" s="1"/>
  <c r="C7" i="7"/>
  <c r="AL7" i="9" s="1"/>
  <c r="C11" i="7" a="1"/>
  <c r="C11" i="7" s="1"/>
  <c r="AL11" i="9" s="1"/>
  <c r="C9" i="7"/>
  <c r="C13" i="7" a="1"/>
  <c r="C13" i="7" s="1"/>
  <c r="AL13" i="9" s="1"/>
  <c r="C14" i="7" a="1"/>
  <c r="C14" i="7" s="1"/>
  <c r="AL14" i="9" s="1"/>
  <c r="C16" i="7" a="1"/>
  <c r="C16" i="7" s="1"/>
  <c r="AL16" i="9" s="1"/>
  <c r="C18" i="7" a="1"/>
  <c r="C18" i="7" s="1"/>
  <c r="AL18" i="9" s="1"/>
  <c r="C15" i="7" a="1"/>
  <c r="C15" i="7" s="1"/>
  <c r="AL15" i="9" s="1"/>
  <c r="C12" i="7" a="1"/>
  <c r="C12" i="7" s="1"/>
  <c r="AL12" i="9" s="1"/>
  <c r="C19" i="7" a="1"/>
  <c r="C19" i="7" s="1"/>
  <c r="AL19" i="9" s="1"/>
  <c r="C17" i="7" a="1"/>
  <c r="C17" i="7" s="1"/>
  <c r="AL17" i="9" s="1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<sst xmlns="http://schemas.openxmlformats.org/spreadsheetml/2006/main" count="3890" uniqueCount="2736">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</sst>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>
      <selection activeCell="E10" sqref="E10"/>
    </sheetView>
  </sheetViews>
  <sheetFormatPr defaultRowHeight="14.5" x14ac:dyDescent="0.35"/>
  <cols>
    <col min="2" max="2" width="15.81640625" customWidth="1"/>
    <col min="21" max="21" width="23.36328125" bestFit="1" customWidth="1"/>
    <col min="24" max="24" width="23.36328125" bestFit="1" customWidth="1"/>
    <col min="28" max="28" width="25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5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5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5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5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5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5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5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5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5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5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5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5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5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5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5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5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5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5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5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5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5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5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5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5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5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5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5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5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5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5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5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5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5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5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5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5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5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5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5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5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5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5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5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5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5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5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5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5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5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5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5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5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5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5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5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5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5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5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5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5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5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5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5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5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5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5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5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5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5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5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5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5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5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5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5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5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5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5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5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5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5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5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5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5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5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5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5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5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5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5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5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5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5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5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5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5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5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5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5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5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5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5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5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5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5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5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5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5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5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5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5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5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5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5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5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5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5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5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5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5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5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5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5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5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5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5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5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5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5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5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89" si="5">SUM($G131:$O131)</f>
        <v>-0.10999999999999965</v>
      </c>
      <c r="X131" s="4" t="s">
        <v>2566</v>
      </c>
      <c r="Y131" s="5" t="s">
        <v>621</v>
      </c>
    </row>
    <row r="132" spans="1:25" x14ac:dyDescent="0.35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5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5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5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5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5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5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5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5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5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5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5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5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5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5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5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5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5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5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5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5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5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5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5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5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5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5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5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5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5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5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5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5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5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5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5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5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5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5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5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5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5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5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5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5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5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5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5">
      <c r="B179" t="s">
        <v>2699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5">
      <c r="B180" t="s">
        <v>2700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5">
      <c r="B181" t="s">
        <v>2701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5">
      <c r="B182" t="s">
        <v>2702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5">
      <c r="B183" t="s">
        <v>2703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5">
      <c r="B184" t="s">
        <v>2704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5">
      <c r="B185" t="s">
        <v>2705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5">
      <c r="B186" t="s">
        <v>2706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5">
      <c r="B187" t="s">
        <v>2707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5">
      <c r="B188" t="s">
        <v>2708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5">
      <c r="A189">
        <v>414</v>
      </c>
      <c r="B189" t="s">
        <v>2709</v>
      </c>
      <c r="C189" t="e">
        <f>VLOOKUP($B189, $X$1:$Y$2000, 2, FALSE)</f>
        <v>#N/A</v>
      </c>
      <c r="D189" t="s">
        <v>36</v>
      </c>
      <c r="G189">
        <v>0.13</v>
      </c>
      <c r="H189">
        <v>-0.02</v>
      </c>
      <c r="I189">
        <v>-1.77</v>
      </c>
      <c r="J189">
        <v>-2.09</v>
      </c>
      <c r="K189">
        <v>-2.0499999999999998</v>
      </c>
      <c r="L189">
        <v>-1.46</v>
      </c>
      <c r="M189">
        <v>-2.4300000000000002</v>
      </c>
      <c r="N189">
        <v>-1.23</v>
      </c>
      <c r="O189">
        <v>1.87</v>
      </c>
      <c r="P189">
        <f t="shared" si="5"/>
        <v>-9.0500000000000007</v>
      </c>
      <c r="X189" s="4" t="s">
        <v>154</v>
      </c>
      <c r="Y189" s="5" t="s">
        <v>632</v>
      </c>
    </row>
    <row r="190" spans="1:25" x14ac:dyDescent="0.35">
      <c r="X190" s="6" t="s">
        <v>2565</v>
      </c>
      <c r="Y190" s="7" t="s">
        <v>2650</v>
      </c>
    </row>
    <row r="191" spans="1:25" x14ac:dyDescent="0.35">
      <c r="X191" s="4" t="s">
        <v>139</v>
      </c>
      <c r="Y191" s="5" t="s">
        <v>632</v>
      </c>
    </row>
    <row r="192" spans="1:25" x14ac:dyDescent="0.35">
      <c r="X192" s="6" t="s">
        <v>660</v>
      </c>
      <c r="Y192" s="7" t="s">
        <v>2651</v>
      </c>
    </row>
    <row r="193" spans="24:25" x14ac:dyDescent="0.35">
      <c r="X193" s="4" t="s">
        <v>137</v>
      </c>
      <c r="Y193" s="5" t="s">
        <v>621</v>
      </c>
    </row>
    <row r="194" spans="24:25" x14ac:dyDescent="0.35">
      <c r="X194" s="6" t="s">
        <v>191</v>
      </c>
      <c r="Y194" s="7" t="s">
        <v>2650</v>
      </c>
    </row>
    <row r="195" spans="24:25" x14ac:dyDescent="0.35">
      <c r="X195" s="4" t="s">
        <v>141</v>
      </c>
      <c r="Y195" s="5" t="s">
        <v>2650</v>
      </c>
    </row>
    <row r="196" spans="24:25" x14ac:dyDescent="0.35">
      <c r="X196" s="6" t="s">
        <v>175</v>
      </c>
      <c r="Y196" s="7" t="s">
        <v>2653</v>
      </c>
    </row>
    <row r="197" spans="24:25" x14ac:dyDescent="0.35">
      <c r="X197" s="4" t="s">
        <v>648</v>
      </c>
      <c r="Y197" s="5" t="s">
        <v>626</v>
      </c>
    </row>
    <row r="198" spans="24:25" x14ac:dyDescent="0.35">
      <c r="X198" s="6" t="s">
        <v>120</v>
      </c>
      <c r="Y198" s="7" t="s">
        <v>632</v>
      </c>
    </row>
    <row r="199" spans="24:25" x14ac:dyDescent="0.35">
      <c r="X199" s="4" t="s">
        <v>644</v>
      </c>
      <c r="Y199" s="5" t="s">
        <v>632</v>
      </c>
    </row>
    <row r="200" spans="24:25" x14ac:dyDescent="0.35">
      <c r="X200" s="6" t="s">
        <v>646</v>
      </c>
      <c r="Y200" s="7" t="s">
        <v>669</v>
      </c>
    </row>
    <row r="201" spans="24:25" x14ac:dyDescent="0.35">
      <c r="X201" s="4" t="s">
        <v>2659</v>
      </c>
      <c r="Y201" s="5" t="s">
        <v>632</v>
      </c>
    </row>
    <row r="202" spans="24:25" x14ac:dyDescent="0.35">
      <c r="X202" s="6" t="s">
        <v>2598</v>
      </c>
      <c r="Y202" s="7" t="s">
        <v>632</v>
      </c>
    </row>
    <row r="203" spans="24:25" x14ac:dyDescent="0.35">
      <c r="X203" s="4" t="s">
        <v>2355</v>
      </c>
      <c r="Y203" s="5" t="s">
        <v>626</v>
      </c>
    </row>
    <row r="204" spans="24:25" x14ac:dyDescent="0.35">
      <c r="X204" s="6" t="s">
        <v>203</v>
      </c>
      <c r="Y204" s="7" t="s">
        <v>2650</v>
      </c>
    </row>
    <row r="205" spans="24:25" x14ac:dyDescent="0.35">
      <c r="X205" s="4" t="s">
        <v>2556</v>
      </c>
      <c r="Y205" s="5" t="s">
        <v>622</v>
      </c>
    </row>
    <row r="206" spans="24:25" x14ac:dyDescent="0.35">
      <c r="X206" s="6" t="s">
        <v>201</v>
      </c>
      <c r="Y206" s="7" t="s">
        <v>2654</v>
      </c>
    </row>
    <row r="207" spans="24:25" x14ac:dyDescent="0.35">
      <c r="X207" s="4" t="s">
        <v>144</v>
      </c>
      <c r="Y207" s="5" t="s">
        <v>669</v>
      </c>
    </row>
    <row r="208" spans="24:25" x14ac:dyDescent="0.35">
      <c r="X208" s="6" t="s">
        <v>2568</v>
      </c>
      <c r="Y208" s="7" t="s">
        <v>687</v>
      </c>
    </row>
    <row r="209" spans="24:25" x14ac:dyDescent="0.35">
      <c r="X209" s="4" t="s">
        <v>649</v>
      </c>
      <c r="Y209" s="5" t="s">
        <v>2654</v>
      </c>
    </row>
    <row r="210" spans="24:25" x14ac:dyDescent="0.35">
      <c r="X210" s="6" t="s">
        <v>2578</v>
      </c>
      <c r="Y210" s="7" t="s">
        <v>669</v>
      </c>
    </row>
    <row r="211" spans="24:25" x14ac:dyDescent="0.35">
      <c r="X211" s="4" t="s">
        <v>2593</v>
      </c>
      <c r="Y211" s="5" t="s">
        <v>626</v>
      </c>
    </row>
    <row r="212" spans="24:25" x14ac:dyDescent="0.35">
      <c r="X212" s="6" t="s">
        <v>2546</v>
      </c>
      <c r="Y212" s="7" t="s">
        <v>669</v>
      </c>
    </row>
    <row r="213" spans="24:25" x14ac:dyDescent="0.35">
      <c r="X213" s="4" t="s">
        <v>2577</v>
      </c>
      <c r="Y213" s="5" t="s">
        <v>632</v>
      </c>
    </row>
    <row r="214" spans="24:25" x14ac:dyDescent="0.35">
      <c r="X214" s="6" t="s">
        <v>2477</v>
      </c>
      <c r="Y214" s="7" t="s">
        <v>632</v>
      </c>
    </row>
    <row r="215" spans="24:25" x14ac:dyDescent="0.35">
      <c r="X215" s="4" t="s">
        <v>2605</v>
      </c>
      <c r="Y215" s="5" t="s">
        <v>2650</v>
      </c>
    </row>
    <row r="216" spans="24:25" x14ac:dyDescent="0.35">
      <c r="X216" s="6" t="s">
        <v>680</v>
      </c>
      <c r="Y216" s="7" t="s">
        <v>626</v>
      </c>
    </row>
    <row r="217" spans="24:25" x14ac:dyDescent="0.35">
      <c r="X217" s="4" t="s">
        <v>2586</v>
      </c>
      <c r="Y217" s="5" t="s">
        <v>687</v>
      </c>
    </row>
    <row r="218" spans="24:25" x14ac:dyDescent="0.35">
      <c r="X218" s="6" t="s">
        <v>2660</v>
      </c>
      <c r="Y218" s="7" t="s">
        <v>687</v>
      </c>
    </row>
    <row r="219" spans="24:25" x14ac:dyDescent="0.35">
      <c r="X219" s="4" t="s">
        <v>189</v>
      </c>
      <c r="Y219" s="5" t="s">
        <v>2654</v>
      </c>
    </row>
    <row r="220" spans="24:25" x14ac:dyDescent="0.35">
      <c r="X220" s="6" t="s">
        <v>645</v>
      </c>
      <c r="Y220" s="7" t="s">
        <v>626</v>
      </c>
    </row>
    <row r="221" spans="24:25" x14ac:dyDescent="0.35">
      <c r="X221" s="4" t="s">
        <v>714</v>
      </c>
      <c r="Y221" s="5" t="s">
        <v>630</v>
      </c>
    </row>
    <row r="222" spans="24:25" x14ac:dyDescent="0.35">
      <c r="X222" s="6" t="s">
        <v>662</v>
      </c>
      <c r="Y222" s="7" t="s">
        <v>2650</v>
      </c>
    </row>
    <row r="223" spans="24:25" x14ac:dyDescent="0.35">
      <c r="X223" s="4" t="s">
        <v>661</v>
      </c>
      <c r="Y223" s="5" t="s">
        <v>2650</v>
      </c>
    </row>
    <row r="224" spans="24:25" x14ac:dyDescent="0.35">
      <c r="X224" s="6" t="s">
        <v>135</v>
      </c>
      <c r="Y224" s="7" t="s">
        <v>669</v>
      </c>
    </row>
    <row r="225" spans="24:25" x14ac:dyDescent="0.35">
      <c r="X225" s="4" t="s">
        <v>2661</v>
      </c>
      <c r="Y225" s="5" t="s">
        <v>2650</v>
      </c>
    </row>
    <row r="226" spans="24:25" x14ac:dyDescent="0.35">
      <c r="X226" s="6" t="s">
        <v>710</v>
      </c>
      <c r="Y226" s="7" t="s">
        <v>2650</v>
      </c>
    </row>
    <row r="227" spans="24:25" x14ac:dyDescent="0.35">
      <c r="X227" s="4" t="s">
        <v>2589</v>
      </c>
      <c r="Y227" s="5" t="s">
        <v>2655</v>
      </c>
    </row>
    <row r="228" spans="24:25" x14ac:dyDescent="0.35">
      <c r="X228" s="6" t="s">
        <v>2585</v>
      </c>
      <c r="Y228" s="7" t="s">
        <v>687</v>
      </c>
    </row>
    <row r="229" spans="24:25" x14ac:dyDescent="0.35">
      <c r="X229" s="4" t="s">
        <v>2570</v>
      </c>
      <c r="Y229" s="5" t="s">
        <v>626</v>
      </c>
    </row>
    <row r="230" spans="24:25" x14ac:dyDescent="0.35">
      <c r="X230" s="6" t="s">
        <v>2599</v>
      </c>
      <c r="Y230" s="7" t="s">
        <v>2650</v>
      </c>
    </row>
    <row r="231" spans="24:25" x14ac:dyDescent="0.35">
      <c r="X231" s="4" t="s">
        <v>688</v>
      </c>
      <c r="Y231" s="5" t="s">
        <v>621</v>
      </c>
    </row>
    <row r="232" spans="24:25" x14ac:dyDescent="0.35">
      <c r="X232" s="6" t="s">
        <v>658</v>
      </c>
      <c r="Y232" s="7" t="s">
        <v>632</v>
      </c>
    </row>
    <row r="233" spans="24:25" x14ac:dyDescent="0.35">
      <c r="X233" s="4" t="s">
        <v>2597</v>
      </c>
      <c r="Y233" s="5" t="s">
        <v>687</v>
      </c>
    </row>
    <row r="234" spans="24:25" x14ac:dyDescent="0.35">
      <c r="X234" s="6" t="s">
        <v>650</v>
      </c>
      <c r="Y234" s="7" t="s">
        <v>687</v>
      </c>
    </row>
    <row r="235" spans="24:25" x14ac:dyDescent="0.35">
      <c r="X235" s="4" t="s">
        <v>2662</v>
      </c>
      <c r="Y235" s="5" t="s">
        <v>2650</v>
      </c>
    </row>
    <row r="236" spans="24:25" x14ac:dyDescent="0.35">
      <c r="X236" s="6" t="s">
        <v>647</v>
      </c>
      <c r="Y236" s="7" t="s">
        <v>632</v>
      </c>
    </row>
    <row r="237" spans="24:25" x14ac:dyDescent="0.35">
      <c r="X237" s="4" t="s">
        <v>2663</v>
      </c>
      <c r="Y237" s="5" t="s">
        <v>687</v>
      </c>
    </row>
    <row r="238" spans="24:25" x14ac:dyDescent="0.35">
      <c r="X238" s="6" t="s">
        <v>2601</v>
      </c>
      <c r="Y238" s="7" t="s">
        <v>687</v>
      </c>
    </row>
    <row r="239" spans="24:25" x14ac:dyDescent="0.35">
      <c r="X239" s="4" t="s">
        <v>697</v>
      </c>
      <c r="Y239" s="5" t="s">
        <v>2650</v>
      </c>
    </row>
    <row r="240" spans="24:25" x14ac:dyDescent="0.35">
      <c r="X240" s="6" t="s">
        <v>2592</v>
      </c>
      <c r="Y240" s="7" t="s">
        <v>626</v>
      </c>
    </row>
    <row r="241" spans="21:25" x14ac:dyDescent="0.35">
      <c r="X241" s="4" t="s">
        <v>653</v>
      </c>
      <c r="Y241" s="5" t="s">
        <v>626</v>
      </c>
    </row>
    <row r="242" spans="21:25" x14ac:dyDescent="0.35">
      <c r="X242" s="6" t="s">
        <v>701</v>
      </c>
      <c r="Y242" s="7" t="s">
        <v>669</v>
      </c>
    </row>
    <row r="243" spans="21:25" x14ac:dyDescent="0.35">
      <c r="X243" s="4" t="s">
        <v>2569</v>
      </c>
      <c r="Y243" s="5" t="s">
        <v>687</v>
      </c>
    </row>
    <row r="244" spans="21:25" x14ac:dyDescent="0.35">
      <c r="X244" s="6" t="s">
        <v>711</v>
      </c>
      <c r="Y244" s="7" t="s">
        <v>2650</v>
      </c>
    </row>
    <row r="245" spans="21:25" x14ac:dyDescent="0.35">
      <c r="X245" s="4" t="s">
        <v>2561</v>
      </c>
      <c r="Y245" s="5" t="s">
        <v>632</v>
      </c>
    </row>
    <row r="246" spans="21:25" x14ac:dyDescent="0.35">
      <c r="X246" s="6" t="s">
        <v>2579</v>
      </c>
      <c r="Y246" s="7" t="s">
        <v>2655</v>
      </c>
    </row>
    <row r="247" spans="21:25" x14ac:dyDescent="0.35">
      <c r="X247" s="4" t="s">
        <v>659</v>
      </c>
      <c r="Y247" s="5" t="s">
        <v>632</v>
      </c>
    </row>
    <row r="248" spans="21:25" x14ac:dyDescent="0.35">
      <c r="X248" s="6" t="s">
        <v>675</v>
      </c>
      <c r="Y248" s="7" t="s">
        <v>687</v>
      </c>
    </row>
    <row r="249" spans="21:25" ht="15.5" x14ac:dyDescent="0.35">
      <c r="U249" s="2"/>
      <c r="X249" s="4" t="s">
        <v>665</v>
      </c>
      <c r="Y249" s="5" t="s">
        <v>669</v>
      </c>
    </row>
    <row r="250" spans="21:25" x14ac:dyDescent="0.35">
      <c r="X250" s="6" t="s">
        <v>700</v>
      </c>
      <c r="Y250" s="7" t="s">
        <v>626</v>
      </c>
    </row>
    <row r="251" spans="21:25" x14ac:dyDescent="0.35">
      <c r="X251" s="4" t="s">
        <v>2587</v>
      </c>
      <c r="Y251" s="5" t="s">
        <v>669</v>
      </c>
    </row>
    <row r="252" spans="21:25" x14ac:dyDescent="0.35">
      <c r="X252" s="6" t="s">
        <v>2558</v>
      </c>
      <c r="Y252" s="7" t="s">
        <v>669</v>
      </c>
    </row>
    <row r="253" spans="21:25" x14ac:dyDescent="0.35">
      <c r="X253" s="4" t="s">
        <v>2580</v>
      </c>
      <c r="Y253" s="5" t="s">
        <v>630</v>
      </c>
    </row>
    <row r="254" spans="21:25" x14ac:dyDescent="0.35">
      <c r="X254" s="6" t="s">
        <v>148</v>
      </c>
      <c r="Y254" s="7" t="s">
        <v>632</v>
      </c>
    </row>
    <row r="255" spans="21:25" x14ac:dyDescent="0.35">
      <c r="X255" s="4" t="s">
        <v>160</v>
      </c>
      <c r="Y255" s="5" t="s">
        <v>626</v>
      </c>
    </row>
    <row r="256" spans="21:25" x14ac:dyDescent="0.35">
      <c r="X256" s="6" t="s">
        <v>2594</v>
      </c>
      <c r="Y256" s="7" t="s">
        <v>669</v>
      </c>
    </row>
    <row r="257" spans="24:25" x14ac:dyDescent="0.35">
      <c r="X257" s="4" t="s">
        <v>2664</v>
      </c>
      <c r="Y257" s="5" t="s">
        <v>630</v>
      </c>
    </row>
    <row r="258" spans="24:25" x14ac:dyDescent="0.35">
      <c r="X258" s="6" t="s">
        <v>2548</v>
      </c>
      <c r="Y258" s="7" t="s">
        <v>2654</v>
      </c>
    </row>
    <row r="259" spans="24:25" x14ac:dyDescent="0.35">
      <c r="X259" s="4" t="s">
        <v>2600</v>
      </c>
      <c r="Y259" s="5" t="s">
        <v>687</v>
      </c>
    </row>
    <row r="260" spans="24:25" x14ac:dyDescent="0.35">
      <c r="X260" s="6" t="s">
        <v>2560</v>
      </c>
      <c r="Y260" s="7" t="s">
        <v>687</v>
      </c>
    </row>
    <row r="261" spans="24:25" x14ac:dyDescent="0.35">
      <c r="X261" s="4" t="s">
        <v>706</v>
      </c>
      <c r="Y261" s="5" t="s">
        <v>632</v>
      </c>
    </row>
    <row r="262" spans="24:25" x14ac:dyDescent="0.35">
      <c r="X262" s="6" t="s">
        <v>2665</v>
      </c>
      <c r="Y262" s="7" t="s">
        <v>2650</v>
      </c>
    </row>
    <row r="263" spans="24:25" x14ac:dyDescent="0.35">
      <c r="X263" s="4" t="s">
        <v>667</v>
      </c>
      <c r="Y263" s="5" t="s">
        <v>2650</v>
      </c>
    </row>
    <row r="264" spans="24:25" x14ac:dyDescent="0.35">
      <c r="X264" s="6" t="s">
        <v>2595</v>
      </c>
      <c r="Y264" s="7" t="s">
        <v>621</v>
      </c>
    </row>
    <row r="265" spans="24:25" x14ac:dyDescent="0.35">
      <c r="X265" s="4" t="s">
        <v>652</v>
      </c>
      <c r="Y265" s="5" t="s">
        <v>632</v>
      </c>
    </row>
    <row r="266" spans="24:25" x14ac:dyDescent="0.35">
      <c r="X266" s="6" t="s">
        <v>2666</v>
      </c>
      <c r="Y266" s="7" t="s">
        <v>632</v>
      </c>
    </row>
    <row r="267" spans="24:25" x14ac:dyDescent="0.35">
      <c r="X267" s="4" t="s">
        <v>712</v>
      </c>
      <c r="Y267" s="5" t="s">
        <v>630</v>
      </c>
    </row>
    <row r="268" spans="24:25" x14ac:dyDescent="0.35">
      <c r="X268" s="6" t="s">
        <v>656</v>
      </c>
      <c r="Y268" s="7" t="s">
        <v>632</v>
      </c>
    </row>
    <row r="269" spans="24:25" x14ac:dyDescent="0.35">
      <c r="X269" s="4" t="s">
        <v>2667</v>
      </c>
      <c r="Y269" s="5" t="s">
        <v>669</v>
      </c>
    </row>
    <row r="270" spans="24:25" x14ac:dyDescent="0.35">
      <c r="X270" s="6" t="s">
        <v>705</v>
      </c>
      <c r="Y270" s="7" t="s">
        <v>2653</v>
      </c>
    </row>
    <row r="271" spans="24:25" x14ac:dyDescent="0.35">
      <c r="X271" s="4" t="s">
        <v>161</v>
      </c>
      <c r="Y271" s="5" t="s">
        <v>626</v>
      </c>
    </row>
    <row r="272" spans="24:25" x14ac:dyDescent="0.35">
      <c r="X272" s="6" t="s">
        <v>176</v>
      </c>
      <c r="Y272" s="7" t="s">
        <v>669</v>
      </c>
    </row>
    <row r="273" spans="24:25" x14ac:dyDescent="0.35">
      <c r="X273" s="4" t="s">
        <v>2668</v>
      </c>
      <c r="Y273" s="5" t="s">
        <v>669</v>
      </c>
    </row>
    <row r="274" spans="24:25" x14ac:dyDescent="0.35">
      <c r="X274" s="6" t="s">
        <v>2669</v>
      </c>
      <c r="Y274" s="7" t="s">
        <v>687</v>
      </c>
    </row>
    <row r="275" spans="24:25" x14ac:dyDescent="0.35">
      <c r="X275" s="4" t="s">
        <v>672</v>
      </c>
      <c r="Y275" s="5" t="s">
        <v>687</v>
      </c>
    </row>
    <row r="276" spans="24:25" x14ac:dyDescent="0.35">
      <c r="X276" s="6" t="s">
        <v>2670</v>
      </c>
      <c r="Y276" s="7" t="s">
        <v>669</v>
      </c>
    </row>
    <row r="277" spans="24:25" x14ac:dyDescent="0.35">
      <c r="X277" s="4" t="s">
        <v>2671</v>
      </c>
      <c r="Y277" s="5" t="s">
        <v>626</v>
      </c>
    </row>
    <row r="278" spans="24:25" x14ac:dyDescent="0.35">
      <c r="X278" s="6" t="s">
        <v>703</v>
      </c>
      <c r="Y278" s="7" t="s">
        <v>2650</v>
      </c>
    </row>
    <row r="279" spans="24:25" x14ac:dyDescent="0.35">
      <c r="X279" s="4" t="s">
        <v>2353</v>
      </c>
      <c r="Y279" s="5" t="s">
        <v>630</v>
      </c>
    </row>
    <row r="280" spans="24:25" x14ac:dyDescent="0.35">
      <c r="X280" s="6" t="s">
        <v>2672</v>
      </c>
      <c r="Y280" s="7" t="s">
        <v>669</v>
      </c>
    </row>
    <row r="281" spans="24:25" x14ac:dyDescent="0.35">
      <c r="X281" s="4" t="s">
        <v>2673</v>
      </c>
      <c r="Y281" s="5" t="s">
        <v>626</v>
      </c>
    </row>
    <row r="282" spans="24:25" x14ac:dyDescent="0.35">
      <c r="X282" s="6" t="s">
        <v>693</v>
      </c>
      <c r="Y282" s="7" t="s">
        <v>626</v>
      </c>
    </row>
    <row r="283" spans="24:25" x14ac:dyDescent="0.35">
      <c r="X283" s="4" t="s">
        <v>2674</v>
      </c>
      <c r="Y283" s="5" t="s">
        <v>632</v>
      </c>
    </row>
    <row r="284" spans="24:25" x14ac:dyDescent="0.35">
      <c r="X284" s="6" t="s">
        <v>2675</v>
      </c>
      <c r="Y284" s="7" t="s">
        <v>687</v>
      </c>
    </row>
    <row r="285" spans="24:25" x14ac:dyDescent="0.35">
      <c r="X285" s="4" t="s">
        <v>682</v>
      </c>
      <c r="Y285" s="5" t="s">
        <v>687</v>
      </c>
    </row>
    <row r="286" spans="24:25" x14ac:dyDescent="0.35">
      <c r="X286" s="6" t="s">
        <v>692</v>
      </c>
      <c r="Y286" s="7" t="s">
        <v>632</v>
      </c>
    </row>
    <row r="287" spans="24:25" x14ac:dyDescent="0.35">
      <c r="X287" s="4" t="s">
        <v>2676</v>
      </c>
      <c r="Y287" s="5" t="s">
        <v>687</v>
      </c>
    </row>
    <row r="288" spans="24:25" x14ac:dyDescent="0.35">
      <c r="X288" s="6" t="s">
        <v>654</v>
      </c>
      <c r="Y288" s="7" t="s">
        <v>687</v>
      </c>
    </row>
    <row r="289" spans="24:25" x14ac:dyDescent="0.35">
      <c r="X289" s="4" t="s">
        <v>2677</v>
      </c>
      <c r="Y289" s="5" t="s">
        <v>687</v>
      </c>
    </row>
    <row r="290" spans="24:25" x14ac:dyDescent="0.35">
      <c r="X290" s="6" t="s">
        <v>126</v>
      </c>
      <c r="Y290" s="7" t="s">
        <v>687</v>
      </c>
    </row>
    <row r="291" spans="24:25" x14ac:dyDescent="0.35">
      <c r="X291" s="4" t="s">
        <v>668</v>
      </c>
      <c r="Y291" s="5" t="s">
        <v>687</v>
      </c>
    </row>
    <row r="292" spans="24:25" x14ac:dyDescent="0.35">
      <c r="X292" s="6" t="s">
        <v>2574</v>
      </c>
      <c r="Y292" s="7" t="s">
        <v>626</v>
      </c>
    </row>
    <row r="293" spans="24:25" x14ac:dyDescent="0.35">
      <c r="X293" s="4" t="s">
        <v>2486</v>
      </c>
      <c r="Y293" s="5" t="s">
        <v>626</v>
      </c>
    </row>
    <row r="294" spans="24:25" x14ac:dyDescent="0.35">
      <c r="X294" s="6" t="s">
        <v>2678</v>
      </c>
      <c r="Y294" s="7" t="s">
        <v>626</v>
      </c>
    </row>
    <row r="295" spans="24:25" x14ac:dyDescent="0.35">
      <c r="X295" s="4" t="s">
        <v>684</v>
      </c>
      <c r="Y295" s="5" t="s">
        <v>2650</v>
      </c>
    </row>
    <row r="296" spans="24:25" x14ac:dyDescent="0.35">
      <c r="X296" s="6" t="s">
        <v>2513</v>
      </c>
      <c r="Y296" s="7" t="s">
        <v>2650</v>
      </c>
    </row>
    <row r="297" spans="24:25" x14ac:dyDescent="0.35">
      <c r="X297" s="4" t="s">
        <v>678</v>
      </c>
      <c r="Y297" s="5" t="s">
        <v>2650</v>
      </c>
    </row>
    <row r="298" spans="24:25" x14ac:dyDescent="0.35">
      <c r="X298" s="6" t="s">
        <v>2575</v>
      </c>
      <c r="Y298" s="7" t="s">
        <v>687</v>
      </c>
    </row>
    <row r="299" spans="24:25" x14ac:dyDescent="0.35">
      <c r="X299" s="4" t="s">
        <v>2679</v>
      </c>
      <c r="Y299" s="5" t="s">
        <v>632</v>
      </c>
    </row>
    <row r="300" spans="24:25" x14ac:dyDescent="0.35">
      <c r="X300" s="6" t="s">
        <v>2571</v>
      </c>
      <c r="Y300" s="7" t="s">
        <v>687</v>
      </c>
    </row>
    <row r="301" spans="24:25" x14ac:dyDescent="0.35">
      <c r="X301" s="4" t="s">
        <v>689</v>
      </c>
      <c r="Y301" s="5" t="s">
        <v>687</v>
      </c>
    </row>
    <row r="302" spans="24:25" x14ac:dyDescent="0.35">
      <c r="X302" s="6" t="s">
        <v>2680</v>
      </c>
      <c r="Y302" s="7" t="s">
        <v>687</v>
      </c>
    </row>
    <row r="303" spans="24:25" x14ac:dyDescent="0.35">
      <c r="X303" s="4" t="s">
        <v>2681</v>
      </c>
      <c r="Y303" s="5" t="s">
        <v>687</v>
      </c>
    </row>
    <row r="304" spans="24:25" x14ac:dyDescent="0.35">
      <c r="X304" s="6" t="s">
        <v>709</v>
      </c>
      <c r="Y304" s="7" t="s">
        <v>2650</v>
      </c>
    </row>
    <row r="305" spans="24:25" x14ac:dyDescent="0.35">
      <c r="X305" s="4" t="s">
        <v>676</v>
      </c>
      <c r="Y305" s="5" t="s">
        <v>687</v>
      </c>
    </row>
    <row r="306" spans="24:25" x14ac:dyDescent="0.35">
      <c r="X306" s="6" t="s">
        <v>2682</v>
      </c>
      <c r="Y306" s="7" t="s">
        <v>2650</v>
      </c>
    </row>
    <row r="307" spans="24:25" x14ac:dyDescent="0.35">
      <c r="X307" s="4" t="s">
        <v>2683</v>
      </c>
      <c r="Y307" s="5" t="s">
        <v>669</v>
      </c>
    </row>
    <row r="308" spans="24:25" x14ac:dyDescent="0.35">
      <c r="X308" s="6" t="s">
        <v>123</v>
      </c>
      <c r="Y308" s="7" t="s">
        <v>687</v>
      </c>
    </row>
    <row r="309" spans="24:25" x14ac:dyDescent="0.35">
      <c r="X309" s="4" t="s">
        <v>2684</v>
      </c>
      <c r="Y309" s="5" t="s">
        <v>687</v>
      </c>
    </row>
    <row r="310" spans="24:25" x14ac:dyDescent="0.35">
      <c r="X310" s="6" t="s">
        <v>2602</v>
      </c>
      <c r="Y310" s="7" t="s">
        <v>669</v>
      </c>
    </row>
    <row r="311" spans="24:25" x14ac:dyDescent="0.35">
      <c r="X311" s="4" t="s">
        <v>673</v>
      </c>
      <c r="Y311" s="5" t="s">
        <v>669</v>
      </c>
    </row>
    <row r="312" spans="24:25" x14ac:dyDescent="0.35">
      <c r="X312" s="6" t="s">
        <v>2583</v>
      </c>
      <c r="Y312" s="7" t="s">
        <v>669</v>
      </c>
    </row>
    <row r="313" spans="24:25" x14ac:dyDescent="0.35">
      <c r="X313" s="4" t="s">
        <v>694</v>
      </c>
      <c r="Y313" s="5" t="s">
        <v>2650</v>
      </c>
    </row>
    <row r="314" spans="24:25" x14ac:dyDescent="0.35">
      <c r="X314" s="6" t="s">
        <v>187</v>
      </c>
      <c r="Y314" s="7" t="s">
        <v>626</v>
      </c>
    </row>
    <row r="315" spans="24:25" x14ac:dyDescent="0.35">
      <c r="X315" s="4" t="s">
        <v>2685</v>
      </c>
      <c r="Y315" s="5" t="s">
        <v>2650</v>
      </c>
    </row>
    <row r="316" spans="24:25" x14ac:dyDescent="0.35">
      <c r="X316" s="6" t="s">
        <v>2576</v>
      </c>
      <c r="Y316" s="7" t="s">
        <v>687</v>
      </c>
    </row>
    <row r="317" spans="24:25" x14ac:dyDescent="0.35">
      <c r="X317" s="4" t="s">
        <v>2581</v>
      </c>
      <c r="Y317" s="5" t="s">
        <v>669</v>
      </c>
    </row>
    <row r="318" spans="24:25" x14ac:dyDescent="0.35">
      <c r="X318" s="6" t="s">
        <v>683</v>
      </c>
      <c r="Y318" s="7" t="s">
        <v>2650</v>
      </c>
    </row>
    <row r="319" spans="24:25" x14ac:dyDescent="0.35">
      <c r="X319" s="4" t="s">
        <v>677</v>
      </c>
      <c r="Y319" s="5" t="s">
        <v>687</v>
      </c>
    </row>
    <row r="320" spans="24:25" x14ac:dyDescent="0.35">
      <c r="X320" s="6" t="s">
        <v>666</v>
      </c>
      <c r="Y320" s="7" t="s">
        <v>626</v>
      </c>
    </row>
    <row r="321" spans="24:25" x14ac:dyDescent="0.35">
      <c r="X321" s="4" t="s">
        <v>2686</v>
      </c>
      <c r="Y321" s="5" t="s">
        <v>626</v>
      </c>
    </row>
    <row r="322" spans="24:25" x14ac:dyDescent="0.35">
      <c r="X322" s="6" t="s">
        <v>2567</v>
      </c>
      <c r="Y322" s="7" t="s">
        <v>2651</v>
      </c>
    </row>
    <row r="323" spans="24:25" x14ac:dyDescent="0.35">
      <c r="X323" s="4" t="s">
        <v>169</v>
      </c>
      <c r="Y323" s="5" t="s">
        <v>626</v>
      </c>
    </row>
    <row r="324" spans="24:25" x14ac:dyDescent="0.35">
      <c r="X324" s="6" t="s">
        <v>2687</v>
      </c>
      <c r="Y324" s="7" t="s">
        <v>669</v>
      </c>
    </row>
    <row r="325" spans="24:25" x14ac:dyDescent="0.35">
      <c r="X325" s="4" t="s">
        <v>2688</v>
      </c>
      <c r="Y325" s="5" t="s">
        <v>626</v>
      </c>
    </row>
    <row r="326" spans="24:25" x14ac:dyDescent="0.35">
      <c r="X326" s="6" t="s">
        <v>2584</v>
      </c>
      <c r="Y326" s="7" t="s">
        <v>2653</v>
      </c>
    </row>
    <row r="327" spans="24:25" x14ac:dyDescent="0.35">
      <c r="X327" s="4" t="s">
        <v>2689</v>
      </c>
      <c r="Y327" s="5" t="s">
        <v>632</v>
      </c>
    </row>
    <row r="328" spans="24:25" x14ac:dyDescent="0.35">
      <c r="X328" s="6" t="s">
        <v>2690</v>
      </c>
      <c r="Y328" s="7" t="s">
        <v>669</v>
      </c>
    </row>
    <row r="329" spans="24:25" x14ac:dyDescent="0.35">
      <c r="X329" s="4" t="s">
        <v>708</v>
      </c>
      <c r="Y329" s="5" t="s">
        <v>2650</v>
      </c>
    </row>
    <row r="330" spans="24:25" x14ac:dyDescent="0.35">
      <c r="X330" s="6" t="s">
        <v>184</v>
      </c>
      <c r="Y330" s="7" t="s">
        <v>2650</v>
      </c>
    </row>
    <row r="331" spans="24:25" x14ac:dyDescent="0.35">
      <c r="X331" s="4" t="s">
        <v>2691</v>
      </c>
      <c r="Y331" s="5" t="s">
        <v>669</v>
      </c>
    </row>
    <row r="332" spans="24:25" x14ac:dyDescent="0.35">
      <c r="X332" s="6" t="s">
        <v>655</v>
      </c>
      <c r="Y332" s="7" t="s">
        <v>2650</v>
      </c>
    </row>
    <row r="333" spans="24:25" x14ac:dyDescent="0.35">
      <c r="X333" s="4" t="s">
        <v>2604</v>
      </c>
      <c r="Y333" s="5" t="s">
        <v>687</v>
      </c>
    </row>
    <row r="334" spans="24:25" x14ac:dyDescent="0.35">
      <c r="X334" s="6" t="s">
        <v>2692</v>
      </c>
      <c r="Y334" s="7" t="s">
        <v>669</v>
      </c>
    </row>
    <row r="335" spans="24:25" x14ac:dyDescent="0.35">
      <c r="X335" s="4" t="s">
        <v>2573</v>
      </c>
      <c r="Y335" s="5" t="s">
        <v>2650</v>
      </c>
    </row>
    <row r="336" spans="24:25" x14ac:dyDescent="0.35">
      <c r="X336" s="6" t="s">
        <v>690</v>
      </c>
      <c r="Y336" s="7" t="s">
        <v>626</v>
      </c>
    </row>
    <row r="337" spans="24:25" x14ac:dyDescent="0.35">
      <c r="X337" s="4" t="s">
        <v>2596</v>
      </c>
      <c r="Y337" s="5" t="s">
        <v>687</v>
      </c>
    </row>
    <row r="338" spans="24:25" x14ac:dyDescent="0.35">
      <c r="X338" s="6" t="s">
        <v>2563</v>
      </c>
      <c r="Y338" s="7" t="s">
        <v>632</v>
      </c>
    </row>
    <row r="339" spans="24:25" x14ac:dyDescent="0.35">
      <c r="X339" s="4" t="s">
        <v>2590</v>
      </c>
      <c r="Y339" s="5" t="s">
        <v>2650</v>
      </c>
    </row>
    <row r="340" spans="24:25" x14ac:dyDescent="0.35">
      <c r="X340" s="6" t="s">
        <v>2693</v>
      </c>
      <c r="Y340" s="7" t="s">
        <v>669</v>
      </c>
    </row>
    <row r="341" spans="24:25" x14ac:dyDescent="0.35">
      <c r="X341" s="4" t="s">
        <v>174</v>
      </c>
      <c r="Y341" s="5" t="s">
        <v>630</v>
      </c>
    </row>
    <row r="342" spans="24:25" x14ac:dyDescent="0.35">
      <c r="X342" s="6" t="s">
        <v>2694</v>
      </c>
      <c r="Y342" s="7" t="s">
        <v>626</v>
      </c>
    </row>
    <row r="343" spans="24:25" x14ac:dyDescent="0.35">
      <c r="X343" s="4" t="s">
        <v>2695</v>
      </c>
      <c r="Y343" s="5" t="s">
        <v>626</v>
      </c>
    </row>
    <row r="344" spans="24:25" x14ac:dyDescent="0.35">
      <c r="X344" s="6" t="s">
        <v>681</v>
      </c>
      <c r="Y344" s="7" t="s">
        <v>2650</v>
      </c>
    </row>
    <row r="345" spans="24:25" x14ac:dyDescent="0.35">
      <c r="X345" s="4" t="s">
        <v>674</v>
      </c>
      <c r="Y345" s="5" t="s">
        <v>669</v>
      </c>
    </row>
    <row r="346" spans="24:25" x14ac:dyDescent="0.35">
      <c r="X346" s="6" t="s">
        <v>2696</v>
      </c>
      <c r="Y346" s="7" t="s">
        <v>687</v>
      </c>
    </row>
    <row r="347" spans="24:25" x14ac:dyDescent="0.35">
      <c r="X347" s="4" t="s">
        <v>2603</v>
      </c>
      <c r="Y347" s="5" t="s">
        <v>669</v>
      </c>
    </row>
    <row r="348" spans="24:25" x14ac:dyDescent="0.35">
      <c r="X348" s="6" t="s">
        <v>2697</v>
      </c>
      <c r="Y348" s="7" t="s">
        <v>626</v>
      </c>
    </row>
    <row r="349" spans="24:25" x14ac:dyDescent="0.35">
      <c r="X349" s="4" t="s">
        <v>2698</v>
      </c>
      <c r="Y349" s="5" t="s">
        <v>626</v>
      </c>
    </row>
    <row r="350" spans="24:25" x14ac:dyDescent="0.35">
      <c r="X350" s="6" t="s">
        <v>2557</v>
      </c>
      <c r="Y350" s="7" t="s">
        <v>2650</v>
      </c>
    </row>
    <row r="351" spans="24:25" x14ac:dyDescent="0.35">
      <c r="X351" s="4" t="s">
        <v>686</v>
      </c>
      <c r="Y351" s="5" t="s">
        <v>687</v>
      </c>
    </row>
    <row r="352" spans="24:25" x14ac:dyDescent="0.35">
      <c r="X352" s="6" t="s">
        <v>695</v>
      </c>
      <c r="Y352" s="7" t="s">
        <v>669</v>
      </c>
    </row>
    <row r="353" spans="24:25" x14ac:dyDescent="0.35">
      <c r="X353" s="4" t="s">
        <v>2615</v>
      </c>
      <c r="Y353" s="5" t="s">
        <v>687</v>
      </c>
    </row>
    <row r="354" spans="24:25" x14ac:dyDescent="0.35">
      <c r="X354" s="6" t="s">
        <v>2616</v>
      </c>
      <c r="Y354" s="7" t="s">
        <v>2650</v>
      </c>
    </row>
    <row r="355" spans="24:25" x14ac:dyDescent="0.35">
      <c r="X355" s="4" t="s">
        <v>2617</v>
      </c>
      <c r="Y355" s="5" t="s">
        <v>669</v>
      </c>
    </row>
    <row r="356" spans="24:25" x14ac:dyDescent="0.35">
      <c r="X356" s="6" t="s">
        <v>2582</v>
      </c>
      <c r="Y356" s="7" t="s">
        <v>632</v>
      </c>
    </row>
    <row r="357" spans="24:25" x14ac:dyDescent="0.35">
      <c r="X357" s="4" t="s">
        <v>2618</v>
      </c>
      <c r="Y357" s="5" t="s">
        <v>687</v>
      </c>
    </row>
    <row r="358" spans="24:25" x14ac:dyDescent="0.35">
      <c r="X358" s="6" t="s">
        <v>2619</v>
      </c>
      <c r="Y358" s="7" t="s">
        <v>687</v>
      </c>
    </row>
    <row r="359" spans="24:25" x14ac:dyDescent="0.35">
      <c r="X359" s="4" t="s">
        <v>2620</v>
      </c>
      <c r="Y359" s="5" t="s">
        <v>632</v>
      </c>
    </row>
    <row r="360" spans="24:25" x14ac:dyDescent="0.35">
      <c r="X360" s="6" t="s">
        <v>696</v>
      </c>
      <c r="Y360" s="7" t="s">
        <v>2650</v>
      </c>
    </row>
    <row r="361" spans="24:25" x14ac:dyDescent="0.35">
      <c r="X361" s="4" t="s">
        <v>2621</v>
      </c>
      <c r="Y361" s="5" t="s">
        <v>669</v>
      </c>
    </row>
    <row r="362" spans="24:25" x14ac:dyDescent="0.35">
      <c r="X362" s="6" t="s">
        <v>2622</v>
      </c>
      <c r="Y362" s="7" t="s">
        <v>632</v>
      </c>
    </row>
    <row r="363" spans="24:25" x14ac:dyDescent="0.35">
      <c r="X363" s="4" t="s">
        <v>2623</v>
      </c>
      <c r="Y363" s="5" t="s">
        <v>626</v>
      </c>
    </row>
    <row r="364" spans="24:25" x14ac:dyDescent="0.35">
      <c r="X364" s="6" t="s">
        <v>2533</v>
      </c>
      <c r="Y364" s="7" t="s">
        <v>669</v>
      </c>
    </row>
    <row r="365" spans="24:25" x14ac:dyDescent="0.35">
      <c r="X365" s="4" t="s">
        <v>2624</v>
      </c>
      <c r="Y365" s="5" t="s">
        <v>687</v>
      </c>
    </row>
    <row r="366" spans="24:25" x14ac:dyDescent="0.35">
      <c r="X366" s="6" t="s">
        <v>2625</v>
      </c>
      <c r="Y366" s="7" t="s">
        <v>2650</v>
      </c>
    </row>
    <row r="367" spans="24:25" x14ac:dyDescent="0.35">
      <c r="X367" s="4" t="s">
        <v>2626</v>
      </c>
      <c r="Y367" s="5" t="s">
        <v>687</v>
      </c>
    </row>
    <row r="368" spans="24:25" x14ac:dyDescent="0.35">
      <c r="X368" s="6" t="s">
        <v>2627</v>
      </c>
      <c r="Y368" s="7" t="s">
        <v>669</v>
      </c>
    </row>
    <row r="369" spans="24:25" x14ac:dyDescent="0.35">
      <c r="X369" s="4" t="s">
        <v>702</v>
      </c>
      <c r="Y369" s="5" t="s">
        <v>687</v>
      </c>
    </row>
    <row r="370" spans="24:25" x14ac:dyDescent="0.35">
      <c r="X370" s="6" t="s">
        <v>2628</v>
      </c>
      <c r="Y370" s="7" t="s">
        <v>687</v>
      </c>
    </row>
    <row r="371" spans="24:25" x14ac:dyDescent="0.35">
      <c r="X371" s="4" t="s">
        <v>2559</v>
      </c>
      <c r="Y371" s="5" t="s">
        <v>687</v>
      </c>
    </row>
    <row r="372" spans="24:25" x14ac:dyDescent="0.35">
      <c r="X372" s="6" t="s">
        <v>2629</v>
      </c>
      <c r="Y372" s="7" t="s">
        <v>2650</v>
      </c>
    </row>
    <row r="373" spans="24:25" x14ac:dyDescent="0.35">
      <c r="X373" s="4" t="s">
        <v>2630</v>
      </c>
      <c r="Y373" s="5" t="s">
        <v>669</v>
      </c>
    </row>
    <row r="374" spans="24:25" x14ac:dyDescent="0.35">
      <c r="X374" s="6" t="s">
        <v>2631</v>
      </c>
      <c r="Y374" s="7" t="s">
        <v>632</v>
      </c>
    </row>
    <row r="375" spans="24:25" x14ac:dyDescent="0.35">
      <c r="X375" s="4" t="s">
        <v>2632</v>
      </c>
      <c r="Y375" s="5" t="s">
        <v>632</v>
      </c>
    </row>
    <row r="376" spans="24:25" x14ac:dyDescent="0.35">
      <c r="X376" s="6" t="s">
        <v>699</v>
      </c>
      <c r="Y376" s="7" t="s">
        <v>626</v>
      </c>
    </row>
    <row r="377" spans="24:25" x14ac:dyDescent="0.35">
      <c r="X377" s="4" t="s">
        <v>671</v>
      </c>
      <c r="Y377" s="5" t="s">
        <v>632</v>
      </c>
    </row>
    <row r="378" spans="24:25" x14ac:dyDescent="0.35">
      <c r="X378" s="6" t="s">
        <v>2633</v>
      </c>
      <c r="Y378" s="7" t="s">
        <v>687</v>
      </c>
    </row>
    <row r="379" spans="24:25" x14ac:dyDescent="0.35">
      <c r="X379" s="4" t="s">
        <v>2634</v>
      </c>
      <c r="Y379" s="5" t="s">
        <v>687</v>
      </c>
    </row>
    <row r="380" spans="24:25" x14ac:dyDescent="0.35">
      <c r="X380" s="6" t="s">
        <v>2635</v>
      </c>
      <c r="Y380" s="7" t="s">
        <v>669</v>
      </c>
    </row>
    <row r="381" spans="24:25" x14ac:dyDescent="0.35">
      <c r="X381" s="4" t="s">
        <v>2636</v>
      </c>
      <c r="Y381" s="5" t="s">
        <v>669</v>
      </c>
    </row>
    <row r="382" spans="24:25" x14ac:dyDescent="0.35">
      <c r="X382" s="6" t="s">
        <v>2637</v>
      </c>
      <c r="Y382" s="7" t="s">
        <v>632</v>
      </c>
    </row>
    <row r="383" spans="24:25" x14ac:dyDescent="0.35">
      <c r="X383" s="4" t="s">
        <v>2638</v>
      </c>
      <c r="Y383" s="5" t="s">
        <v>632</v>
      </c>
    </row>
    <row r="384" spans="24:25" x14ac:dyDescent="0.35">
      <c r="X384" s="6" t="s">
        <v>685</v>
      </c>
      <c r="Y384" s="7" t="s">
        <v>626</v>
      </c>
    </row>
    <row r="385" spans="24:25" x14ac:dyDescent="0.35">
      <c r="X385" s="4" t="s">
        <v>2639</v>
      </c>
      <c r="Y385" s="5" t="s">
        <v>687</v>
      </c>
    </row>
    <row r="386" spans="24:25" x14ac:dyDescent="0.35">
      <c r="X386" s="6" t="s">
        <v>698</v>
      </c>
      <c r="Y386" s="7" t="s">
        <v>687</v>
      </c>
    </row>
    <row r="387" spans="24:25" x14ac:dyDescent="0.35">
      <c r="X387" s="4" t="s">
        <v>704</v>
      </c>
      <c r="Y387" s="5" t="s">
        <v>632</v>
      </c>
    </row>
    <row r="388" spans="24:25" x14ac:dyDescent="0.35">
      <c r="X388" s="6" t="s">
        <v>2640</v>
      </c>
      <c r="Y388" s="7" t="s">
        <v>626</v>
      </c>
    </row>
    <row r="389" spans="24:25" x14ac:dyDescent="0.35">
      <c r="X389" s="4" t="s">
        <v>2641</v>
      </c>
      <c r="Y389" s="5" t="s">
        <v>2650</v>
      </c>
    </row>
    <row r="390" spans="24:25" x14ac:dyDescent="0.35">
      <c r="X390" s="6" t="s">
        <v>2642</v>
      </c>
      <c r="Y390" s="7" t="s">
        <v>669</v>
      </c>
    </row>
    <row r="391" spans="24:25" x14ac:dyDescent="0.35">
      <c r="X391" s="4" t="s">
        <v>2591</v>
      </c>
      <c r="Y391" s="5" t="s">
        <v>687</v>
      </c>
    </row>
    <row r="392" spans="24:25" x14ac:dyDescent="0.35">
      <c r="X392" s="6" t="s">
        <v>2643</v>
      </c>
      <c r="Y392" s="7" t="s">
        <v>632</v>
      </c>
    </row>
    <row r="393" spans="24:25" x14ac:dyDescent="0.35">
      <c r="X393" s="4" t="s">
        <v>2588</v>
      </c>
      <c r="Y393" s="5" t="s">
        <v>687</v>
      </c>
    </row>
    <row r="394" spans="24:25" x14ac:dyDescent="0.35">
      <c r="X394" s="6" t="s">
        <v>2644</v>
      </c>
      <c r="Y394" s="7" t="s">
        <v>2650</v>
      </c>
    </row>
    <row r="395" spans="24:25" x14ac:dyDescent="0.35">
      <c r="X395" s="4" t="s">
        <v>2645</v>
      </c>
      <c r="Y395" s="5" t="s">
        <v>687</v>
      </c>
    </row>
    <row r="396" spans="24:25" x14ac:dyDescent="0.35">
      <c r="X396" s="6" t="s">
        <v>2646</v>
      </c>
      <c r="Y396" s="7" t="s">
        <v>687</v>
      </c>
    </row>
    <row r="397" spans="24:25" x14ac:dyDescent="0.35">
      <c r="X397" s="4" t="s">
        <v>2647</v>
      </c>
      <c r="Y397" s="5" t="s">
        <v>687</v>
      </c>
    </row>
    <row r="398" spans="24:25" x14ac:dyDescent="0.35">
      <c r="X398" s="6" t="s">
        <v>691</v>
      </c>
      <c r="Y398" s="7" t="s">
        <v>687</v>
      </c>
    </row>
    <row r="399" spans="24:25" x14ac:dyDescent="0.35">
      <c r="X399" s="4" t="s">
        <v>2648</v>
      </c>
      <c r="Y399" s="5" t="s">
        <v>687</v>
      </c>
    </row>
    <row r="400" spans="24:25" x14ac:dyDescent="0.35">
      <c r="X400" s="6" t="s">
        <v>2649</v>
      </c>
      <c r="Y400" s="7" t="s">
        <v>632</v>
      </c>
    </row>
    <row r="401" spans="24:25" x14ac:dyDescent="0.35">
      <c r="X401" t="s">
        <v>179</v>
      </c>
      <c r="Y401" s="8" t="s">
        <v>620</v>
      </c>
    </row>
    <row r="402" spans="24:25" x14ac:dyDescent="0.35">
      <c r="X402" t="s">
        <v>707</v>
      </c>
      <c r="Y402" s="9" t="s">
        <v>105</v>
      </c>
    </row>
    <row r="403" spans="24:25" x14ac:dyDescent="0.35">
      <c r="X403" t="s">
        <v>185</v>
      </c>
      <c r="Y403" s="8" t="s">
        <v>13</v>
      </c>
    </row>
    <row r="404" spans="24:25" x14ac:dyDescent="0.35">
      <c r="X404" t="s">
        <v>145</v>
      </c>
      <c r="Y404" s="9" t="s">
        <v>105</v>
      </c>
    </row>
    <row r="405" spans="24:25" x14ac:dyDescent="0.35">
      <c r="X405" t="s">
        <v>164</v>
      </c>
      <c r="Y405" s="8" t="s">
        <v>618</v>
      </c>
    </row>
    <row r="406" spans="24:25" x14ac:dyDescent="0.35">
      <c r="X406" t="s">
        <v>150</v>
      </c>
      <c r="Y406" s="9" t="s">
        <v>172</v>
      </c>
    </row>
    <row r="407" spans="24:25" x14ac:dyDescent="0.35">
      <c r="X407" t="s">
        <v>2521</v>
      </c>
      <c r="Y407" s="8" t="s">
        <v>619</v>
      </c>
    </row>
    <row r="408" spans="24:25" x14ac:dyDescent="0.35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179"/>
  <sheetViews>
    <sheetView workbookViewId="0">
      <selection activeCell="H14" sqref="H14"/>
    </sheetView>
  </sheetViews>
  <sheetFormatPr defaultRowHeight="14.5" x14ac:dyDescent="0.35"/>
  <cols>
    <col min="1" max="1" width="21.81640625" bestFit="1" customWidth="1"/>
    <col min="2" max="2" width="12" bestFit="1" customWidth="1"/>
    <col min="11" max="11" width="12" bestFit="1" customWidth="1"/>
    <col min="12" max="12" width="12.453125" bestFit="1" customWidth="1"/>
    <col min="13" max="13" width="12" bestFit="1" customWidth="1"/>
    <col min="14" max="14" width="11" bestFit="1" customWidth="1"/>
    <col min="17" max="17" width="10" bestFit="1" customWidth="1"/>
    <col min="18" max="18" width="9.81640625" bestFit="1" customWidth="1"/>
    <col min="19" max="19" width="10.08984375" bestFit="1" customWidth="1"/>
    <col min="20" max="20" width="9.36328125" bestFit="1" customWidth="1"/>
    <col min="21" max="21" width="9.54296875" bestFit="1" customWidth="1"/>
    <col min="22" max="22" width="9.453125" bestFit="1" customWidth="1"/>
    <col min="23" max="23" width="9.08984375" bestFit="1" customWidth="1"/>
    <col min="24" max="24" width="9.36328125" bestFit="1" customWidth="1"/>
    <col min="25" max="25" width="8.81640625" bestFit="1" customWidth="1"/>
  </cols>
  <sheetData>
    <row r="2" spans="1:25" x14ac:dyDescent="0.35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5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5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5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5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5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5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5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5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5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5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5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5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5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5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5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5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5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5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5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5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5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5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5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5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5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5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5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5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5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5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5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5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5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5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5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5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5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5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5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5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5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5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5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5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5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5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5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5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5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5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5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5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5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5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5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5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5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5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5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5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5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5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5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5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5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5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5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5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5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5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5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5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5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5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5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5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5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5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5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5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5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5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5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5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5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5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5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5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5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5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5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5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5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5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5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5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5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5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5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5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5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5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5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5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5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5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5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5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5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5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5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5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5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5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5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5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5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5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5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5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5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5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5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5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5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5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5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5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5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5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5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5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5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5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5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5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5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5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5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5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5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5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5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5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5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5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5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5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5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5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5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5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5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5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5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5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5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5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5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5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5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5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5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5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5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5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5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5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5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5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5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5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5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5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5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5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5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5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8"/>
  <sheetViews>
    <sheetView topLeftCell="A2" workbookViewId="0">
      <selection activeCell="P3" sqref="P3"/>
    </sheetView>
  </sheetViews>
  <sheetFormatPr defaultRowHeight="14.5" x14ac:dyDescent="0.35"/>
  <cols>
    <col min="1" max="1" width="21.36328125" bestFit="1" customWidth="1"/>
    <col min="2" max="10" width="5.453125" customWidth="1"/>
    <col min="11" max="14" width="5" customWidth="1"/>
    <col min="15" max="15" width="4.81640625" customWidth="1"/>
    <col min="22" max="22" width="5.81640625" customWidth="1"/>
    <col min="23" max="30" width="4.08984375" customWidth="1"/>
    <col min="31" max="31" width="4" customWidth="1"/>
    <col min="32" max="32" width="4.08984375" bestFit="1" customWidth="1"/>
    <col min="33" max="33" width="4.90625" customWidth="1"/>
  </cols>
  <sheetData>
    <row r="1" spans="1:56" x14ac:dyDescent="0.35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1</v>
      </c>
      <c r="J1">
        <f>AVs_avail!Q1</f>
        <v>1</v>
      </c>
    </row>
    <row r="2" spans="1:56" x14ac:dyDescent="0.35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</row>
    <row r="3" spans="1:56" x14ac:dyDescent="0.35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in'!$A$2:$C$201, 3, FALSE)</f>
        <v>rob</v>
      </c>
      <c r="Q3" s="3">
        <f>VLOOKUP($A3, 'auction in'!$A$2:$B$201, 2, FALSE)</f>
        <v>72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G12" si="0">IF(EXACT($P3, W$2), 1, 0)</f>
        <v>0</v>
      </c>
      <c r="X3">
        <f t="shared" si="0"/>
        <v>1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T3">
        <f t="shared" ref="AT3:AT34" si="1">IF(EXACT($P3, W$2), $N3, 0)</f>
        <v>0</v>
      </c>
      <c r="AU3">
        <f t="shared" ref="AU3:AU34" si="2">IF(EXACT($P3, X$2), $N3, 0)</f>
        <v>12.671585365853657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6" x14ac:dyDescent="0.35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in'!$A$2:$C$201, 3, FALSE)</f>
        <v>rain</v>
      </c>
      <c r="Q4" s="3">
        <f>VLOOKUP($A4, 'auction in'!$A$2:$B$201,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0</v>
      </c>
      <c r="Y4">
        <f t="shared" si="0"/>
        <v>1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T4">
        <f t="shared" si="1"/>
        <v>0</v>
      </c>
      <c r="AU4">
        <f t="shared" si="2"/>
        <v>0</v>
      </c>
      <c r="AV4">
        <f t="shared" si="3"/>
        <v>9.0971951219512182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6" x14ac:dyDescent="0.35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in'!$A$2:$C$201, 3, FALSE)</f>
        <v>death</v>
      </c>
      <c r="Q5" s="3">
        <f>VLOOKUP($A5, 'auction in'!$A$2:$B$201,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1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T5">
        <f t="shared" si="1"/>
        <v>0</v>
      </c>
      <c r="AU5">
        <f t="shared" si="2"/>
        <v>0</v>
      </c>
      <c r="AV5">
        <f t="shared" si="3"/>
        <v>0</v>
      </c>
      <c r="AW5">
        <f t="shared" si="4"/>
        <v>8.8895121951219522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6" x14ac:dyDescent="0.35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in'!$A$2:$C$201, 3, FALSE)</f>
        <v>weed</v>
      </c>
      <c r="Q6" s="3">
        <f>VLOOKUP($A6, 'auction in'!$A$2:$B$201,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1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7.618048780487805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6" x14ac:dyDescent="0.35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in'!$A$2:$C$201, 3, FALSE)</f>
        <v>other</v>
      </c>
      <c r="Q7" s="3">
        <f>VLOOKUP($A7, 'auction in'!$A$2:$B$201,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1</v>
      </c>
      <c r="AG7">
        <f t="shared" si="0"/>
        <v>0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8.2121951219512201</v>
      </c>
      <c r="BD7">
        <f t="shared" si="11"/>
        <v>0</v>
      </c>
    </row>
    <row r="8" spans="1:56" x14ac:dyDescent="0.35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in'!$A$2:$C$201, 3, FALSE)</f>
        <v>ja</v>
      </c>
      <c r="Q8" s="3">
        <f>VLOOKUP($A8, 'auction in'!$A$2:$B$201,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1</v>
      </c>
      <c r="AF8">
        <f t="shared" si="0"/>
        <v>0</v>
      </c>
      <c r="AG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0</v>
      </c>
      <c r="BB8">
        <f t="shared" si="9"/>
        <v>7.3707317073170735</v>
      </c>
      <c r="BC8">
        <f t="shared" si="10"/>
        <v>0</v>
      </c>
      <c r="BD8">
        <f t="shared" si="11"/>
        <v>0</v>
      </c>
    </row>
    <row r="9" spans="1:56" x14ac:dyDescent="0.35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in'!$A$2:$C$201, 3, FALSE)</f>
        <v>choi</v>
      </c>
      <c r="Q9" s="3">
        <f>VLOOKUP($A9, 'auction in'!$A$2:$B$201,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1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6.8909756097560955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6" x14ac:dyDescent="0.35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in'!$A$2:$C$201, 3, FALSE)</f>
        <v>car</v>
      </c>
      <c r="Q10" s="3">
        <f>VLOOKUP($A10, 'auction in'!$A$2:$B$201,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1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6.7487804878048783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6" x14ac:dyDescent="0.35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in'!$A$2:$C$201, 3, FALSE)</f>
        <v>_______</v>
      </c>
      <c r="Q11" s="3">
        <f>VLOOKUP($A11, 'auction in'!$A$2:$B$201,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1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T11">
        <f t="shared" si="1"/>
        <v>5.2654471544715449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6" x14ac:dyDescent="0.35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in'!$A$2:$C$201, 3, FALSE)</f>
        <v>cock</v>
      </c>
      <c r="Q12" s="3">
        <f>VLOOKUP($A12, 'auction in'!$A$2:$B$201,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1</v>
      </c>
      <c r="AE12">
        <f t="shared" si="0"/>
        <v>0</v>
      </c>
      <c r="AF12">
        <f t="shared" si="0"/>
        <v>0</v>
      </c>
      <c r="AG12">
        <f t="shared" si="0"/>
        <v>0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5.5693902439024399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6" x14ac:dyDescent="0.35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in'!$A$2:$C$201, 3, FALSE)</f>
        <v>ii</v>
      </c>
      <c r="Q13" s="3">
        <f>VLOOKUP($A13, 'auction in'!$A$2:$B$201,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G22" si="17">IF(EXACT($P13, W$2), 1, 0)</f>
        <v>0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1</v>
      </c>
      <c r="AT13">
        <f t="shared" si="1"/>
        <v>0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5.4968292682926823</v>
      </c>
    </row>
    <row r="14" spans="1:56" x14ac:dyDescent="0.35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in'!$A$2:$C$201, 3, FALSE)</f>
        <v>_______</v>
      </c>
      <c r="Q14" s="3">
        <f>VLOOKUP($A14, 'auction in'!$A$2:$B$201,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6" x14ac:dyDescent="0.35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in'!$A$2:$C$201, 3, FALSE)</f>
        <v>_______</v>
      </c>
      <c r="Q15" s="3">
        <f>VLOOKUP($A15, 'auction in'!$A$2:$B$201,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1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T15">
        <f t="shared" si="1"/>
        <v>5.409756097560976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6" x14ac:dyDescent="0.35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in'!$A$2:$C$201, 3, FALSE)</f>
        <v>_______</v>
      </c>
      <c r="Q16" s="3">
        <f>VLOOKUP($A16, 'auction in'!$A$2:$B$201,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5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in'!$A$2:$C$201, 3, FALSE)</f>
        <v>_______</v>
      </c>
      <c r="Q17" s="3">
        <f>VLOOKUP($A17, 'auction in'!$A$2:$B$201,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5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in'!$A$2:$C$201, 3, FALSE)</f>
        <v>_______</v>
      </c>
      <c r="Q18" s="3">
        <f>VLOOKUP($A18, 'auction in'!$A$2:$B$201,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5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in'!$A$2:$C$201, 3, FALSE)</f>
        <v>_______</v>
      </c>
      <c r="Q19" s="3">
        <f>VLOOKUP($A19, 'auction in'!$A$2:$B$201,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5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in'!$A$2:$C$201, 3, FALSE)</f>
        <v>_______</v>
      </c>
      <c r="Q20" s="3">
        <f>VLOOKUP($A20, 'auction in'!$A$2:$B$201,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5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in'!$A$2:$C$201, 3, FALSE)</f>
        <v>_______</v>
      </c>
      <c r="Q21" s="3">
        <f>VLOOKUP($A21, 'auction in'!$A$2:$B$201,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5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in'!$A$2:$C$201, 3, FALSE)</f>
        <v>_______</v>
      </c>
      <c r="Q22" s="3">
        <f>VLOOKUP($A22, 'auction in'!$A$2:$B$201,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5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in'!$A$2:$C$201, 3, FALSE)</f>
        <v>_______</v>
      </c>
      <c r="Q23" s="3">
        <f>VLOOKUP($A23, 'auction in'!$A$2:$B$201,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G32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5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in'!$A$2:$C$201, 3, FALSE)</f>
        <v>_______</v>
      </c>
      <c r="Q24" s="3">
        <f>VLOOKUP($A24, 'auction in'!$A$2:$B$201,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5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in'!$A$2:$C$201, 3, FALSE)</f>
        <v>_______</v>
      </c>
      <c r="Q25" s="3">
        <f>VLOOKUP($A25, 'auction in'!$A$2:$B$201,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5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in'!$A$2:$C$201, 3, FALSE)</f>
        <v>_______</v>
      </c>
      <c r="Q26" s="3">
        <f>VLOOKUP($A26, 'auction in'!$A$2:$B$201,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5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in'!$A$2:$C$201, 3, FALSE)</f>
        <v>_______</v>
      </c>
      <c r="Q27" s="3">
        <f>VLOOKUP($A27, 'auction in'!$A$2:$B$201,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5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in'!$A$2:$C$201, 3, FALSE)</f>
        <v>_______</v>
      </c>
      <c r="Q28" s="3">
        <f>VLOOKUP($A28, 'auction in'!$A$2:$B$201,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5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in'!$A$2:$C$201, 3, FALSE)</f>
        <v>_______</v>
      </c>
      <c r="Q29" s="3">
        <f>VLOOKUP($A29, 'auction in'!$A$2:$B$201,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5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in'!$A$2:$C$201, 3, FALSE)</f>
        <v>_______</v>
      </c>
      <c r="Q30" s="3">
        <f>VLOOKUP($A30, 'auction in'!$A$2:$B$201,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5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in'!$A$2:$C$201, 3, FALSE)</f>
        <v>_______</v>
      </c>
      <c r="Q31" s="3">
        <f>VLOOKUP($A31, 'auction in'!$A$2:$B$201,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5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in'!$A$2:$C$201, 3, FALSE)</f>
        <v>_______</v>
      </c>
      <c r="Q32" s="3">
        <f>VLOOKUP($A32, 'auction in'!$A$2:$B$201,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5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in'!$A$2:$C$201, 3, FALSE)</f>
        <v>_______</v>
      </c>
      <c r="Q33" s="3">
        <f>VLOOKUP($A33, 'auction in'!$A$2:$B$201,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G42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5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in'!$A$2:$C$201, 3, FALSE)</f>
        <v>_______</v>
      </c>
      <c r="Q34" s="3">
        <f>VLOOKUP($A34, 'auction in'!$A$2:$B$201,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5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in'!$A$2:$C$201, 3, FALSE)</f>
        <v>_______</v>
      </c>
      <c r="Q35" s="3">
        <f>VLOOKUP($A35, 'auction in'!$A$2:$B$201,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5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in'!$A$2:$C$201, 3, FALSE)</f>
        <v>_______</v>
      </c>
      <c r="Q36" s="3">
        <f>VLOOKUP($A36, 'auction in'!$A$2:$B$201,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5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in'!$A$2:$C$201, 3, FALSE)</f>
        <v>_______</v>
      </c>
      <c r="Q37" s="3">
        <f>VLOOKUP($A37, 'auction in'!$A$2:$B$201,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5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in'!$A$2:$C$201, 3, FALSE)</f>
        <v>_______</v>
      </c>
      <c r="Q38" s="3">
        <f>VLOOKUP($A38, 'auction in'!$A$2:$B$201,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5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in'!$A$2:$C$201, 3, FALSE)</f>
        <v>_______</v>
      </c>
      <c r="Q39" s="3">
        <f>VLOOKUP($A39, 'auction in'!$A$2:$B$201,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5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in'!$A$2:$C$201, 3, FALSE)</f>
        <v>_______</v>
      </c>
      <c r="Q40" s="3">
        <f>VLOOKUP($A40, 'auction in'!$A$2:$B$201,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5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in'!$A$2:$C$201, 3, FALSE)</f>
        <v>_______</v>
      </c>
      <c r="Q41" s="3">
        <f>VLOOKUP($A41, 'auction in'!$A$2:$B$201,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5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in'!$A$2:$C$201, 3, FALSE)</f>
        <v>_______</v>
      </c>
      <c r="Q42" s="3">
        <f>VLOOKUP($A42, 'auction in'!$A$2:$B$201,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5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in'!$A$2:$C$201, 3, FALSE)</f>
        <v>_______</v>
      </c>
      <c r="Q43" s="3">
        <f>VLOOKUP($A43, 'auction in'!$A$2:$B$201,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G52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5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in'!$A$2:$C$201, 3, FALSE)</f>
        <v>_______</v>
      </c>
      <c r="Q44" s="3">
        <f>VLOOKUP($A44, 'auction in'!$A$2:$B$201,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5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in'!$A$2:$C$201, 3, FALSE)</f>
        <v>_______</v>
      </c>
      <c r="Q45" s="3">
        <f>VLOOKUP($A45, 'auction in'!$A$2:$B$201,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5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in'!$A$2:$C$201, 3, FALSE)</f>
        <v>_______</v>
      </c>
      <c r="Q46" s="3">
        <f>VLOOKUP($A46, 'auction in'!$A$2:$B$201,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5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in'!$A$2:$C$201, 3, FALSE)</f>
        <v>_______</v>
      </c>
      <c r="Q47" s="3">
        <f>VLOOKUP($A47, 'auction in'!$A$2:$B$201,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5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in'!$A$2:$C$201, 3, FALSE)</f>
        <v>_______</v>
      </c>
      <c r="Q48" s="3">
        <f>VLOOKUP($A48, 'auction in'!$A$2:$B$201,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5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in'!$A$2:$C$201, 3, FALSE)</f>
        <v>_______</v>
      </c>
      <c r="Q49" s="3">
        <f>VLOOKUP($A49, 'auction in'!$A$2:$B$201,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5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in'!$A$2:$C$201, 3, FALSE)</f>
        <v>_______</v>
      </c>
      <c r="Q50" s="3">
        <f>VLOOKUP($A50, 'auction in'!$A$2:$B$201,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5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in'!$A$2:$C$201, 3, FALSE)</f>
        <v>_______</v>
      </c>
      <c r="Q51" s="3">
        <f>VLOOKUP($A51, 'auction in'!$A$2:$B$201,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5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in'!$A$2:$C$201, 3, FALSE)</f>
        <v>_______</v>
      </c>
      <c r="Q52" s="3">
        <f>VLOOKUP($A52, 'auction in'!$A$2:$B$201,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5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in'!$A$2:$C$201, 3, FALSE)</f>
        <v>_______</v>
      </c>
      <c r="Q53" s="3">
        <f>VLOOKUP($A53, 'auction in'!$A$2:$B$201,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G62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5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in'!$A$2:$C$201, 3, FALSE)</f>
        <v>_______</v>
      </c>
      <c r="Q54" s="3">
        <f>VLOOKUP($A54, 'auction in'!$A$2:$B$201,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5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in'!$A$2:$C$201, 3, FALSE)</f>
        <v>_______</v>
      </c>
      <c r="Q55" s="3">
        <f>VLOOKUP($A55, 'auction in'!$A$2:$B$201,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5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in'!$A$2:$C$201, 3, FALSE)</f>
        <v>_______</v>
      </c>
      <c r="Q56" s="3">
        <f>VLOOKUP($A56, 'auction in'!$A$2:$B$201,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5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in'!$A$2:$C$201, 3, FALSE)</f>
        <v>_______</v>
      </c>
      <c r="Q57" s="3">
        <f>VLOOKUP($A57, 'auction in'!$A$2:$B$201,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5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in'!$A$2:$C$201, 3, FALSE)</f>
        <v>_______</v>
      </c>
      <c r="Q58" s="3">
        <f>VLOOKUP($A58, 'auction in'!$A$2:$B$201,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5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in'!$A$2:$C$201, 3, FALSE)</f>
        <v>_______</v>
      </c>
      <c r="Q59" s="3">
        <f>VLOOKUP($A59, 'auction in'!$A$2:$B$201,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5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in'!$A$2:$C$201, 3, FALSE)</f>
        <v>_______</v>
      </c>
      <c r="Q60" s="3">
        <f>VLOOKUP($A60, 'auction in'!$A$2:$B$201,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5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in'!$A$2:$C$201, 3, FALSE)</f>
        <v>_______</v>
      </c>
      <c r="Q61" s="3">
        <f>VLOOKUP($A61, 'auction in'!$A$2:$B$201,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5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in'!$A$2:$C$201, 3, FALSE)</f>
        <v>_______</v>
      </c>
      <c r="Q62" s="3">
        <f>VLOOKUP($A62, 'auction in'!$A$2:$B$201,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5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in'!$A$2:$C$201, 3, FALSE)</f>
        <v>_______</v>
      </c>
      <c r="Q63" s="3">
        <f>VLOOKUP($A63, 'auction in'!$A$2:$B$201,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G72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5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in'!$A$2:$C$201, 3, FALSE)</f>
        <v>_______</v>
      </c>
      <c r="Q64" s="3">
        <f>VLOOKUP($A64, 'auction in'!$A$2:$B$201,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5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in'!$A$2:$C$201, 3, FALSE)</f>
        <v>_______</v>
      </c>
      <c r="Q65" s="3">
        <f>VLOOKUP($A65, 'auction in'!$A$2:$B$201,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5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in'!$A$2:$C$201, 3, FALSE)</f>
        <v>_______</v>
      </c>
      <c r="Q66" s="3">
        <f>VLOOKUP($A66, 'auction in'!$A$2:$B$201,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5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in'!$A$2:$C$201, 3, FALSE)</f>
        <v>_______</v>
      </c>
      <c r="Q67" s="3">
        <f>VLOOKUP($A67, 'auction in'!$A$2:$B$201,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5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in'!$A$2:$C$201, 3, FALSE)</f>
        <v>_______</v>
      </c>
      <c r="Q68" s="3">
        <f>VLOOKUP($A68, 'auction in'!$A$2:$B$201,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5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in'!$A$2:$C$201, 3, FALSE)</f>
        <v>_______</v>
      </c>
      <c r="Q69" s="3">
        <f>VLOOKUP($A69, 'auction in'!$A$2:$B$201,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5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in'!$A$2:$C$201, 3, FALSE)</f>
        <v>_______</v>
      </c>
      <c r="Q70" s="3">
        <f>VLOOKUP($A70, 'auction in'!$A$2:$B$201,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5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in'!$A$2:$C$201, 3, FALSE)</f>
        <v>_______</v>
      </c>
      <c r="Q71" s="3">
        <f>VLOOKUP($A71, 'auction in'!$A$2:$B$201,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5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in'!$A$2:$C$201, 3, FALSE)</f>
        <v>_______</v>
      </c>
      <c r="Q72" s="3">
        <f>VLOOKUP($A72, 'auction in'!$A$2:$B$201,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5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in'!$A$2:$C$201, 3, FALSE)</f>
        <v>_______</v>
      </c>
      <c r="Q73" s="3">
        <f>VLOOKUP($A73, 'auction in'!$A$2:$B$201,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G82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5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in'!$A$2:$C$201, 3, FALSE)</f>
        <v>_______</v>
      </c>
      <c r="Q74" s="3">
        <f>VLOOKUP($A74, 'auction in'!$A$2:$B$201,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5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in'!$A$2:$C$201, 3, FALSE)</f>
        <v>_______</v>
      </c>
      <c r="Q75" s="3">
        <f>VLOOKUP($A75, 'auction in'!$A$2:$B$201,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5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in'!$A$2:$C$201, 3, FALSE)</f>
        <v>_______</v>
      </c>
      <c r="Q76" s="3">
        <f>VLOOKUP($A76, 'auction in'!$A$2:$B$201,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5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in'!$A$2:$C$201, 3, FALSE)</f>
        <v>_______</v>
      </c>
      <c r="Q77" s="3">
        <f>VLOOKUP($A77, 'auction in'!$A$2:$B$201,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5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in'!$A$2:$C$201, 3, FALSE)</f>
        <v>_______</v>
      </c>
      <c r="Q78" s="3">
        <f>VLOOKUP($A78, 'auction in'!$A$2:$B$201,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5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in'!$A$2:$C$201, 3, FALSE)</f>
        <v>_______</v>
      </c>
      <c r="Q79" s="3">
        <f>VLOOKUP($A79, 'auction in'!$A$2:$B$201,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5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in'!$A$2:$C$201, 3, FALSE)</f>
        <v>_______</v>
      </c>
      <c r="Q80" s="3">
        <f>VLOOKUP($A80, 'auction in'!$A$2:$B$201,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5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in'!$A$2:$C$201, 3, FALSE)</f>
        <v>_______</v>
      </c>
      <c r="Q81" s="3">
        <f>VLOOKUP($A81, 'auction in'!$A$2:$B$201,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5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in'!$A$2:$C$201, 3, FALSE)</f>
        <v>_______</v>
      </c>
      <c r="Q82" s="3">
        <f>VLOOKUP($A82, 'auction in'!$A$2:$B$201,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5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in'!$A$2:$C$201, 3, FALSE)</f>
        <v>_______</v>
      </c>
      <c r="Q83" s="3">
        <f>VLOOKUP($A83, 'auction in'!$A$2:$B$201,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G92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5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in'!$A$2:$C$201, 3, FALSE)</f>
        <v>_______</v>
      </c>
      <c r="Q84" s="3">
        <f>VLOOKUP($A84, 'auction in'!$A$2:$B$201,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5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in'!$A$2:$C$201, 3, FALSE)</f>
        <v>_______</v>
      </c>
      <c r="Q85" s="3">
        <f>VLOOKUP($A85, 'auction in'!$A$2:$B$201,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5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in'!$A$2:$C$201, 3, FALSE)</f>
        <v>_______</v>
      </c>
      <c r="Q86" s="3">
        <f>VLOOKUP($A86, 'auction in'!$A$2:$B$201,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5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in'!$A$2:$C$201, 3, FALSE)</f>
        <v>_______</v>
      </c>
      <c r="Q87" s="3">
        <f>VLOOKUP($A87, 'auction in'!$A$2:$B$201,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5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in'!$A$2:$C$201, 3, FALSE)</f>
        <v>_______</v>
      </c>
      <c r="Q88" s="3">
        <f>VLOOKUP($A88, 'auction in'!$A$2:$B$201,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5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in'!$A$2:$C$201, 3, FALSE)</f>
        <v>_______</v>
      </c>
      <c r="Q89" s="3">
        <f>VLOOKUP($A89, 'auction in'!$A$2:$B$201,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5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in'!$A$2:$C$201, 3, FALSE)</f>
        <v>_______</v>
      </c>
      <c r="Q90" s="3">
        <f>VLOOKUP($A90, 'auction in'!$A$2:$B$201,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5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in'!$A$2:$C$201, 3, FALSE)</f>
        <v>_______</v>
      </c>
      <c r="Q91" s="3">
        <f>VLOOKUP($A91, 'auction in'!$A$2:$B$201,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5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in'!$A$2:$C$201, 3, FALSE)</f>
        <v>_______</v>
      </c>
      <c r="Q92" s="3">
        <f>VLOOKUP($A92, 'auction in'!$A$2:$B$201,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5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in'!$A$2:$C$201, 3, FALSE)</f>
        <v>_______</v>
      </c>
      <c r="Q93" s="3">
        <f>VLOOKUP($A93, 'auction in'!$A$2:$B$201,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G102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5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in'!$A$2:$C$201, 3, FALSE)</f>
        <v>_______</v>
      </c>
      <c r="Q94" s="3">
        <f>VLOOKUP($A94, 'auction in'!$A$2:$B$201,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5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in'!$A$2:$C$201, 3, FALSE)</f>
        <v>_______</v>
      </c>
      <c r="Q95" s="3">
        <f>VLOOKUP($A95, 'auction in'!$A$2:$B$201,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5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in'!$A$2:$C$201, 3, FALSE)</f>
        <v>_______</v>
      </c>
      <c r="Q96" s="3">
        <f>VLOOKUP($A96, 'auction in'!$A$2:$B$201,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5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in'!$A$2:$C$201, 3, FALSE)</f>
        <v>_______</v>
      </c>
      <c r="Q97" s="3">
        <f>VLOOKUP($A97, 'auction in'!$A$2:$B$201,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5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in'!$A$2:$C$201, 3, FALSE)</f>
        <v>_______</v>
      </c>
      <c r="Q98" s="3">
        <f>VLOOKUP($A98, 'auction in'!$A$2:$B$201,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5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in'!$A$2:$C$201, 3, FALSE)</f>
        <v>_______</v>
      </c>
      <c r="Q99" s="3">
        <f>VLOOKUP($A99, 'auction in'!$A$2:$B$201,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5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in'!$A$2:$C$201, 3, FALSE)</f>
        <v>_______</v>
      </c>
      <c r="Q100" s="3">
        <f>VLOOKUP($A100, 'auction in'!$A$2:$B$201,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5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in'!$A$2:$C$201, 3, FALSE)</f>
        <v>_______</v>
      </c>
      <c r="Q101" s="3">
        <f>VLOOKUP($A101, 'auction in'!$A$2:$B$201,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5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in'!$A$2:$C$201, 3, FALSE)</f>
        <v>_______</v>
      </c>
      <c r="Q102" s="3">
        <f>VLOOKUP($A102, 'auction in'!$A$2:$B$201,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5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in'!$A$2:$C$201, 3, FALSE)</f>
        <v>_______</v>
      </c>
      <c r="Q103" s="3">
        <f>VLOOKUP($A103, 'auction in'!$A$2:$B$201,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G112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5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in'!$A$2:$C$201, 3, FALSE)</f>
        <v>_______</v>
      </c>
      <c r="Q104" s="3">
        <f>VLOOKUP($A104, 'auction in'!$A$2:$B$201,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5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in'!$A$2:$C$201, 3, FALSE)</f>
        <v>_______</v>
      </c>
      <c r="Q105" s="3">
        <f>VLOOKUP($A105, 'auction in'!$A$2:$B$201,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5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in'!$A$2:$C$201, 3, FALSE)</f>
        <v>_______</v>
      </c>
      <c r="Q106" s="3">
        <f>VLOOKUP($A106, 'auction in'!$A$2:$B$201,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5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in'!$A$2:$C$201, 3, FALSE)</f>
        <v>_______</v>
      </c>
      <c r="Q107" s="3">
        <f>VLOOKUP($A107, 'auction in'!$A$2:$B$201,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5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in'!$A$2:$C$201, 3, FALSE)</f>
        <v>_______</v>
      </c>
      <c r="Q108" s="3">
        <f>VLOOKUP($A108, 'auction in'!$A$2:$B$201,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5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in'!$A$2:$C$201, 3, FALSE)</f>
        <v>_______</v>
      </c>
      <c r="Q109" s="3">
        <f>VLOOKUP($A109, 'auction in'!$A$2:$B$201,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5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in'!$A$2:$C$201, 3, FALSE)</f>
        <v>_______</v>
      </c>
      <c r="Q110" s="3">
        <f>VLOOKUP($A110, 'auction in'!$A$2:$B$201,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5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in'!$A$2:$C$201, 3, FALSE)</f>
        <v>_______</v>
      </c>
      <c r="Q111" s="3">
        <f>VLOOKUP($A111, 'auction in'!$A$2:$B$201,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5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in'!$A$2:$C$201, 3, FALSE)</f>
        <v>_______</v>
      </c>
      <c r="Q112" s="3">
        <f>VLOOKUP($A112, 'auction in'!$A$2:$B$201,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5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in'!$A$2:$C$201, 3, FALSE)</f>
        <v>_______</v>
      </c>
      <c r="Q113" s="3">
        <f>VLOOKUP($A113, 'auction in'!$A$2:$B$201,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G122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5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in'!$A$2:$C$201, 3, FALSE)</f>
        <v>_______</v>
      </c>
      <c r="Q114" s="3">
        <f>VLOOKUP($A114, 'auction in'!$A$2:$B$201,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5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in'!$A$2:$C$201, 3, FALSE)</f>
        <v>_______</v>
      </c>
      <c r="Q115" s="3">
        <f>VLOOKUP($A115, 'auction in'!$A$2:$B$201,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5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in'!$A$2:$C$201, 3, FALSE)</f>
        <v>_______</v>
      </c>
      <c r="Q116" s="3">
        <f>VLOOKUP($A116, 'auction in'!$A$2:$B$201,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5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in'!$A$2:$C$201, 3, FALSE)</f>
        <v>_______</v>
      </c>
      <c r="Q117" s="3">
        <f>VLOOKUP($A117, 'auction in'!$A$2:$B$201,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5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in'!$A$2:$C$201, 3, FALSE)</f>
        <v>_______</v>
      </c>
      <c r="Q118" s="3">
        <f>VLOOKUP($A118, 'auction in'!$A$2:$B$201,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5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in'!$A$2:$C$201, 3, FALSE)</f>
        <v>_______</v>
      </c>
      <c r="Q119" s="3">
        <f>VLOOKUP($A119, 'auction in'!$A$2:$B$201,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5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in'!$A$2:$C$201, 3, FALSE)</f>
        <v>_______</v>
      </c>
      <c r="Q120" s="3">
        <f>VLOOKUP($A120, 'auction in'!$A$2:$B$201,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5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in'!$A$2:$C$201, 3, FALSE)</f>
        <v>_______</v>
      </c>
      <c r="Q121" s="3">
        <f>VLOOKUP($A121, 'auction in'!$A$2:$B$201,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5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in'!$A$2:$C$201, 3, FALSE)</f>
        <v>_______</v>
      </c>
      <c r="Q122" s="3">
        <f>VLOOKUP($A122, 'auction in'!$A$2:$B$201,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5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in'!$A$2:$C$201, 3, FALSE)</f>
        <v>_______</v>
      </c>
      <c r="Q123" s="3">
        <f>VLOOKUP($A123, 'auction in'!$A$2:$B$201,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H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5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in'!$A$2:$C$201, 3, FALSE)</f>
        <v>_______</v>
      </c>
      <c r="Q124" s="3">
        <f>VLOOKUP($A124, 'auction in'!$A$2:$B$201,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5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in'!$A$2:$C$201, 3, FALSE)</f>
        <v>_______</v>
      </c>
      <c r="Q125" s="3">
        <f>VLOOKUP($A125, 'auction in'!$A$2:$B$201,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5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in'!$A$2:$C$201, 3, FALSE)</f>
        <v>_______</v>
      </c>
      <c r="Q126" s="3">
        <f>VLOOKUP($A126, 'auction in'!$A$2:$B$201,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5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in'!$A$2:$C$201, 3, FALSE)</f>
        <v>_______</v>
      </c>
      <c r="Q127" s="3">
        <f>VLOOKUP($A127, 'auction in'!$A$2:$B$201,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5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in'!$A$2:$C$201, 3, FALSE)</f>
        <v>_______</v>
      </c>
      <c r="Q128" s="3">
        <f>VLOOKUP($A128, 'auction in'!$A$2:$B$201,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5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in'!$A$2:$C$201, 3, FALSE)</f>
        <v>_______</v>
      </c>
      <c r="Q129" s="3">
        <f>VLOOKUP($A129, 'auction in'!$A$2:$B$201,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5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in'!$A$2:$C$201, 3, FALSE)</f>
        <v>_______</v>
      </c>
      <c r="Q130" s="3">
        <f>VLOOKUP($A130, 'auction in'!$A$2:$B$201,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5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in'!$A$2:$C$201, 3, FALSE)</f>
        <v>_______</v>
      </c>
      <c r="Q131" s="3">
        <f>VLOOKUP($A131, 'auction in'!$A$2:$B$201,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5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79" si="78">(SUM($D132:$J132) + $B132)</f>
        <v>-1.3806097560975608</v>
      </c>
      <c r="L132">
        <f t="shared" ref="L132:L179" si="79">SUM($B132:$I132)</f>
        <v>0.46548780487804908</v>
      </c>
      <c r="M132">
        <f t="shared" ref="M132:M179" si="80">(SUM($B132:$F132) + SUM($H132:$J132))</f>
        <v>-2.9995934959349593</v>
      </c>
      <c r="N132">
        <f t="shared" ref="N132:N179" si="81">SUM($B132:$J132)</f>
        <v>-1.060691056910569</v>
      </c>
      <c r="O132">
        <f t="shared" ref="O132:O179" si="82">SUMPRODUCT($B132:$J132, $B$1:$J$1)</f>
        <v>-1.060691056910569</v>
      </c>
      <c r="P132" s="1" t="str">
        <f>VLOOKUP($A132, 'auction in'!$A$2:$C$201, 3, FALSE)</f>
        <v>_______</v>
      </c>
      <c r="Q132" s="3">
        <f>VLOOKUP($A132, 'auction in'!$A$2:$B$201,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5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in'!$A$2:$C$201, 3, FALSE)</f>
        <v>_______</v>
      </c>
      <c r="Q133" s="3">
        <f>VLOOKUP($A133, 'auction in'!$A$2:$B$201,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5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in'!$A$2:$C$201, 3, FALSE)</f>
        <v>_______</v>
      </c>
      <c r="Q134" s="3">
        <f>VLOOKUP($A134, 'auction in'!$A$2:$B$201,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5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in'!$A$2:$C$201, 3, FALSE)</f>
        <v>_______</v>
      </c>
      <c r="Q135" s="3">
        <f>VLOOKUP($A135, 'auction in'!$A$2:$B$201,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5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in'!$A$2:$C$201, 3, FALSE)</f>
        <v>_______</v>
      </c>
      <c r="Q136" s="3">
        <f>VLOOKUP($A136, 'auction in'!$A$2:$B$201,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5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in'!$A$2:$C$201, 3, FALSE)</f>
        <v>_______</v>
      </c>
      <c r="Q137" s="3">
        <f>VLOOKUP($A137, 'auction in'!$A$2:$B$201,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5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in'!$A$2:$C$201, 3, FALSE)</f>
        <v>_______</v>
      </c>
      <c r="Q138" s="3">
        <f>VLOOKUP($A138, 'auction in'!$A$2:$B$201,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79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5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in'!$A$2:$C$201, 3, FALSE)</f>
        <v>_______</v>
      </c>
      <c r="Q139" s="3">
        <f>VLOOKUP($A139, 'auction in'!$A$2:$B$201,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5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in'!$A$2:$C$201, 3, FALSE)</f>
        <v>_______</v>
      </c>
      <c r="Q140" s="3">
        <f>VLOOKUP($A140, 'auction in'!$A$2:$B$201,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5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in'!$A$2:$C$201, 3, FALSE)</f>
        <v>_______</v>
      </c>
      <c r="Q141" s="3">
        <f>VLOOKUP($A141, 'auction in'!$A$2:$B$201,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5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in'!$A$2:$C$201, 3, FALSE)</f>
        <v>_______</v>
      </c>
      <c r="Q142" s="3">
        <f>VLOOKUP($A142, 'auction in'!$A$2:$B$201,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5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in'!$A$2:$C$201, 3, FALSE)</f>
        <v>_______</v>
      </c>
      <c r="Q143" s="3">
        <f>VLOOKUP($A143, 'auction in'!$A$2:$B$201,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5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in'!$A$2:$C$201, 3, FALSE)</f>
        <v>_______</v>
      </c>
      <c r="Q144" s="3">
        <f>VLOOKUP($A144, 'auction in'!$A$2:$B$201,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5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in'!$A$2:$C$201, 3, FALSE)</f>
        <v>_______</v>
      </c>
      <c r="Q145" s="3">
        <f>VLOOKUP($A145, 'auction in'!$A$2:$B$201,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5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in'!$A$2:$C$201, 3, FALSE)</f>
        <v>_______</v>
      </c>
      <c r="Q146" s="3">
        <f>VLOOKUP($A146, 'auction in'!$A$2:$B$201,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5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in'!$A$2:$C$201, 3, FALSE)</f>
        <v>_______</v>
      </c>
      <c r="Q147" s="3">
        <f>VLOOKUP($A147, 'auction in'!$A$2:$B$201,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5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in'!$A$2:$C$201, 3, FALSE)</f>
        <v>_______</v>
      </c>
      <c r="Q148" s="3">
        <f>VLOOKUP($A148, 'auction in'!$A$2:$B$201,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5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in'!$A$2:$C$201, 3, FALSE)</f>
        <v>_______</v>
      </c>
      <c r="Q149" s="3">
        <f>VLOOKUP($A149, 'auction in'!$A$2:$B$201,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5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in'!$A$2:$C$201, 3, FALSE)</f>
        <v>_______</v>
      </c>
      <c r="Q150" s="3">
        <f>VLOOKUP($A150, 'auction in'!$A$2:$B$201,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5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in'!$A$2:$C$201, 3, FALSE)</f>
        <v>_______</v>
      </c>
      <c r="Q151" s="3">
        <f>VLOOKUP($A151, 'auction in'!$A$2:$B$201,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5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in'!$A$2:$C$201, 3, FALSE)</f>
        <v>_______</v>
      </c>
      <c r="Q152" s="3">
        <f>VLOOKUP($A152, 'auction in'!$A$2:$B$201,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5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in'!$A$2:$C$201, 3, FALSE)</f>
        <v>_______</v>
      </c>
      <c r="Q153" s="3">
        <f>VLOOKUP($A153, 'auction in'!$A$2:$B$201,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5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in'!$A$2:$C$201, 3, FALSE)</f>
        <v>_______</v>
      </c>
      <c r="Q154" s="3">
        <f>VLOOKUP($A154, 'auction in'!$A$2:$B$201,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5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in'!$A$2:$C$201, 3, FALSE)</f>
        <v>_______</v>
      </c>
      <c r="Q155" s="3">
        <f>VLOOKUP($A155, 'auction in'!$A$2:$B$201,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5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in'!$A$2:$C$201, 3, FALSE)</f>
        <v>_______</v>
      </c>
      <c r="Q156" s="3">
        <f>VLOOKUP($A156, 'auction in'!$A$2:$B$201,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5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in'!$A$2:$C$201, 3, FALSE)</f>
        <v>_______</v>
      </c>
      <c r="Q157" s="3">
        <f>VLOOKUP($A157, 'auction in'!$A$2:$B$201,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5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in'!$A$2:$C$201, 3, FALSE)</f>
        <v>_______</v>
      </c>
      <c r="Q158" s="3">
        <f>VLOOKUP($A158, 'auction in'!$A$2:$B$201,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5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in'!$A$2:$C$201, 3, FALSE)</f>
        <v>_______</v>
      </c>
      <c r="Q159" s="3">
        <f>VLOOKUP($A159, 'auction in'!$A$2:$B$201,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5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in'!$A$2:$C$201, 3, FALSE)</f>
        <v>_______</v>
      </c>
      <c r="Q160" s="3">
        <f>VLOOKUP($A160, 'auction in'!$A$2:$B$201,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5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in'!$A$2:$C$201, 3, FALSE)</f>
        <v>_______</v>
      </c>
      <c r="Q161" s="3">
        <f>VLOOKUP($A161, 'auction in'!$A$2:$B$201,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79" si="84">IF(EXACT($P161, AA$2), 1, 0)</f>
        <v>0</v>
      </c>
      <c r="AB161">
        <f t="shared" si="84"/>
        <v>0</v>
      </c>
      <c r="AC161">
        <f t="shared" si="84"/>
        <v>0</v>
      </c>
      <c r="AD161">
        <f t="shared" si="84"/>
        <v>0</v>
      </c>
      <c r="AE161">
        <f t="shared" si="84"/>
        <v>0</v>
      </c>
      <c r="AF161">
        <f t="shared" si="84"/>
        <v>0</v>
      </c>
      <c r="AG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5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in'!$A$2:$C$201, 3, FALSE)</f>
        <v>_______</v>
      </c>
      <c r="Q162" s="3">
        <f>VLOOKUP($A162, 'auction in'!$A$2:$B$201,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4"/>
        <v>1</v>
      </c>
      <c r="X162">
        <f t="shared" si="84"/>
        <v>0</v>
      </c>
      <c r="Y162">
        <f t="shared" si="84"/>
        <v>0</v>
      </c>
      <c r="Z162">
        <f t="shared" si="84"/>
        <v>0</v>
      </c>
      <c r="AA162">
        <f t="shared" si="84"/>
        <v>0</v>
      </c>
      <c r="AB162">
        <f t="shared" si="84"/>
        <v>0</v>
      </c>
      <c r="AC162">
        <f t="shared" si="84"/>
        <v>0</v>
      </c>
      <c r="AD162">
        <f t="shared" si="84"/>
        <v>0</v>
      </c>
      <c r="AE162">
        <f t="shared" si="84"/>
        <v>0</v>
      </c>
      <c r="AF162">
        <f t="shared" si="84"/>
        <v>0</v>
      </c>
      <c r="AG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5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in'!$A$2:$C$201, 3, FALSE)</f>
        <v>_______</v>
      </c>
      <c r="Q163" s="3">
        <f>VLOOKUP($A163, 'auction in'!$A$2:$B$201,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4"/>
        <v>1</v>
      </c>
      <c r="X163">
        <f t="shared" si="84"/>
        <v>0</v>
      </c>
      <c r="Y163">
        <f t="shared" si="84"/>
        <v>0</v>
      </c>
      <c r="Z163">
        <f t="shared" si="84"/>
        <v>0</v>
      </c>
      <c r="AA163">
        <f t="shared" si="84"/>
        <v>0</v>
      </c>
      <c r="AB163">
        <f t="shared" si="84"/>
        <v>0</v>
      </c>
      <c r="AC163">
        <f t="shared" si="84"/>
        <v>0</v>
      </c>
      <c r="AD163">
        <f t="shared" si="84"/>
        <v>0</v>
      </c>
      <c r="AE163">
        <f t="shared" si="84"/>
        <v>0</v>
      </c>
      <c r="AF163">
        <f t="shared" si="84"/>
        <v>0</v>
      </c>
      <c r="AG163">
        <f t="shared" si="84"/>
        <v>0</v>
      </c>
      <c r="AT163">
        <f t="shared" ref="AT163:AT194" si="85">IF(EXACT($P163, W$2), $N163, 0)</f>
        <v>-4.2589837398373982</v>
      </c>
      <c r="AU163">
        <f t="shared" ref="AU163:AU194" si="86">IF(EXACT($P163, X$2), $N163, 0)</f>
        <v>0</v>
      </c>
      <c r="AV163">
        <f t="shared" ref="AV163:AV194" si="87">IF(EXACT($P163, Y$2), $N163, 0)</f>
        <v>0</v>
      </c>
      <c r="AW163">
        <f t="shared" ref="AW163:AW194" si="88">IF(EXACT($P163, Z$2), $N163, 0)</f>
        <v>0</v>
      </c>
      <c r="AX163">
        <f t="shared" ref="AX163:AX194" si="89">IF(EXACT($P163, AA$2), $N163, 0)</f>
        <v>0</v>
      </c>
      <c r="AY163">
        <f t="shared" ref="AY163:AY194" si="90">IF(EXACT($P163, AB$2), $N163, 0)</f>
        <v>0</v>
      </c>
      <c r="AZ163">
        <f t="shared" ref="AZ163:AZ194" si="91">IF(EXACT($P163, AC$2), $N163, 0)</f>
        <v>0</v>
      </c>
      <c r="BA163">
        <f t="shared" ref="BA163:BA194" si="92">IF(EXACT($P163, AD$2), $N163, 0)</f>
        <v>0</v>
      </c>
      <c r="BB163">
        <f t="shared" ref="BB163:BB194" si="93">IF(EXACT($P163, AE$2), $N163, 0)</f>
        <v>0</v>
      </c>
      <c r="BC163">
        <f t="shared" ref="BC163:BC194" si="94">IF(EXACT($P163, AF$2), $N163, 0)</f>
        <v>0</v>
      </c>
      <c r="BD163">
        <f t="shared" ref="BD163:BD194" si="95">IF(EXACT($P163, AG$2), $N163, 0)</f>
        <v>0</v>
      </c>
    </row>
    <row r="164" spans="1:56" x14ac:dyDescent="0.35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in'!$A$2:$C$201, 3, FALSE)</f>
        <v>_______</v>
      </c>
      <c r="Q164" s="3">
        <f>VLOOKUP($A164, 'auction in'!$A$2:$B$201,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4"/>
        <v>1</v>
      </c>
      <c r="X164">
        <f t="shared" si="84"/>
        <v>0</v>
      </c>
      <c r="Y164">
        <f t="shared" si="84"/>
        <v>0</v>
      </c>
      <c r="Z164">
        <f t="shared" si="84"/>
        <v>0</v>
      </c>
      <c r="AA164">
        <f t="shared" si="84"/>
        <v>0</v>
      </c>
      <c r="AB164">
        <f t="shared" si="84"/>
        <v>0</v>
      </c>
      <c r="AC164">
        <f t="shared" si="84"/>
        <v>0</v>
      </c>
      <c r="AD164">
        <f t="shared" si="84"/>
        <v>0</v>
      </c>
      <c r="AE164">
        <f t="shared" si="84"/>
        <v>0</v>
      </c>
      <c r="AF164">
        <f t="shared" si="84"/>
        <v>0</v>
      </c>
      <c r="AG164">
        <f t="shared" si="84"/>
        <v>0</v>
      </c>
      <c r="AT164">
        <f t="shared" si="85"/>
        <v>-1.8246341463414635</v>
      </c>
      <c r="AU164">
        <f t="shared" si="86"/>
        <v>0</v>
      </c>
      <c r="AV164">
        <f t="shared" si="87"/>
        <v>0</v>
      </c>
      <c r="AW164">
        <f t="shared" si="88"/>
        <v>0</v>
      </c>
      <c r="AX164">
        <f t="shared" si="89"/>
        <v>0</v>
      </c>
      <c r="AY164">
        <f t="shared" si="90"/>
        <v>0</v>
      </c>
      <c r="AZ164">
        <f t="shared" si="91"/>
        <v>0</v>
      </c>
      <c r="BA164">
        <f t="shared" si="92"/>
        <v>0</v>
      </c>
      <c r="BB164">
        <f t="shared" si="93"/>
        <v>0</v>
      </c>
      <c r="BC164">
        <f t="shared" si="94"/>
        <v>0</v>
      </c>
      <c r="BD164">
        <f t="shared" si="95"/>
        <v>0</v>
      </c>
    </row>
    <row r="165" spans="1:56" x14ac:dyDescent="0.35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in'!$A$2:$C$201, 3, FALSE)</f>
        <v>_______</v>
      </c>
      <c r="Q165" s="3">
        <f>VLOOKUP($A165, 'auction in'!$A$2:$B$201,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4"/>
        <v>1</v>
      </c>
      <c r="X165">
        <f t="shared" si="84"/>
        <v>0</v>
      </c>
      <c r="Y165">
        <f t="shared" si="84"/>
        <v>0</v>
      </c>
      <c r="Z165">
        <f t="shared" si="84"/>
        <v>0</v>
      </c>
      <c r="AA165">
        <f t="shared" si="84"/>
        <v>0</v>
      </c>
      <c r="AB165">
        <f t="shared" si="84"/>
        <v>0</v>
      </c>
      <c r="AC165">
        <f t="shared" si="84"/>
        <v>0</v>
      </c>
      <c r="AD165">
        <f t="shared" si="84"/>
        <v>0</v>
      </c>
      <c r="AE165">
        <f t="shared" si="84"/>
        <v>0</v>
      </c>
      <c r="AF165">
        <f t="shared" si="84"/>
        <v>0</v>
      </c>
      <c r="AG165">
        <f t="shared" si="84"/>
        <v>0</v>
      </c>
      <c r="AT165">
        <f t="shared" si="85"/>
        <v>-1.8626829268292675</v>
      </c>
      <c r="AU165">
        <f t="shared" si="86"/>
        <v>0</v>
      </c>
      <c r="AV165">
        <f t="shared" si="87"/>
        <v>0</v>
      </c>
      <c r="AW165">
        <f t="shared" si="88"/>
        <v>0</v>
      </c>
      <c r="AX165">
        <f t="shared" si="89"/>
        <v>0</v>
      </c>
      <c r="AY165">
        <f t="shared" si="90"/>
        <v>0</v>
      </c>
      <c r="AZ165">
        <f t="shared" si="91"/>
        <v>0</v>
      </c>
      <c r="BA165">
        <f t="shared" si="92"/>
        <v>0</v>
      </c>
      <c r="BB165">
        <f t="shared" si="93"/>
        <v>0</v>
      </c>
      <c r="BC165">
        <f t="shared" si="94"/>
        <v>0</v>
      </c>
      <c r="BD165">
        <f t="shared" si="95"/>
        <v>0</v>
      </c>
    </row>
    <row r="166" spans="1:56" x14ac:dyDescent="0.35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in'!$A$2:$C$201, 3, FALSE)</f>
        <v>_______</v>
      </c>
      <c r="Q166" s="3">
        <f>VLOOKUP($A166, 'auction in'!$A$2:$B$201,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4"/>
        <v>1</v>
      </c>
      <c r="X166">
        <f t="shared" si="84"/>
        <v>0</v>
      </c>
      <c r="Y166">
        <f t="shared" si="84"/>
        <v>0</v>
      </c>
      <c r="Z166">
        <f t="shared" si="84"/>
        <v>0</v>
      </c>
      <c r="AA166">
        <f t="shared" si="84"/>
        <v>0</v>
      </c>
      <c r="AB166">
        <f t="shared" si="84"/>
        <v>0</v>
      </c>
      <c r="AC166">
        <f t="shared" si="84"/>
        <v>0</v>
      </c>
      <c r="AD166">
        <f t="shared" si="84"/>
        <v>0</v>
      </c>
      <c r="AE166">
        <f t="shared" si="84"/>
        <v>0</v>
      </c>
      <c r="AF166">
        <f t="shared" si="84"/>
        <v>0</v>
      </c>
      <c r="AG166">
        <f t="shared" si="84"/>
        <v>0</v>
      </c>
      <c r="AT166">
        <f t="shared" si="85"/>
        <v>-1.9102439024390241</v>
      </c>
      <c r="AU166">
        <f t="shared" si="86"/>
        <v>0</v>
      </c>
      <c r="AV166">
        <f t="shared" si="87"/>
        <v>0</v>
      </c>
      <c r="AW166">
        <f t="shared" si="88"/>
        <v>0</v>
      </c>
      <c r="AX166">
        <f t="shared" si="89"/>
        <v>0</v>
      </c>
      <c r="AY166">
        <f t="shared" si="90"/>
        <v>0</v>
      </c>
      <c r="AZ166">
        <f t="shared" si="91"/>
        <v>0</v>
      </c>
      <c r="BA166">
        <f t="shared" si="92"/>
        <v>0</v>
      </c>
      <c r="BB166">
        <f t="shared" si="93"/>
        <v>0</v>
      </c>
      <c r="BC166">
        <f t="shared" si="94"/>
        <v>0</v>
      </c>
      <c r="BD166">
        <f t="shared" si="95"/>
        <v>0</v>
      </c>
    </row>
    <row r="167" spans="1:56" x14ac:dyDescent="0.35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in'!$A$2:$C$201, 3, FALSE)</f>
        <v>_______</v>
      </c>
      <c r="Q167" s="3">
        <f>VLOOKUP($A167, 'auction in'!$A$2:$B$201,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4"/>
        <v>1</v>
      </c>
      <c r="X167">
        <f t="shared" si="84"/>
        <v>0</v>
      </c>
      <c r="Y167">
        <f t="shared" si="84"/>
        <v>0</v>
      </c>
      <c r="Z167">
        <f t="shared" si="84"/>
        <v>0</v>
      </c>
      <c r="AA167">
        <f t="shared" si="84"/>
        <v>0</v>
      </c>
      <c r="AB167">
        <f t="shared" si="84"/>
        <v>0</v>
      </c>
      <c r="AC167">
        <f t="shared" si="84"/>
        <v>0</v>
      </c>
      <c r="AD167">
        <f t="shared" si="84"/>
        <v>0</v>
      </c>
      <c r="AE167">
        <f t="shared" si="84"/>
        <v>0</v>
      </c>
      <c r="AF167">
        <f t="shared" si="84"/>
        <v>0</v>
      </c>
      <c r="AG167">
        <f t="shared" si="84"/>
        <v>0</v>
      </c>
      <c r="AT167">
        <f t="shared" si="85"/>
        <v>-1.9292682926829268</v>
      </c>
      <c r="AU167">
        <f t="shared" si="86"/>
        <v>0</v>
      </c>
      <c r="AV167">
        <f t="shared" si="87"/>
        <v>0</v>
      </c>
      <c r="AW167">
        <f t="shared" si="88"/>
        <v>0</v>
      </c>
      <c r="AX167">
        <f t="shared" si="89"/>
        <v>0</v>
      </c>
      <c r="AY167">
        <f t="shared" si="90"/>
        <v>0</v>
      </c>
      <c r="AZ167">
        <f t="shared" si="91"/>
        <v>0</v>
      </c>
      <c r="BA167">
        <f t="shared" si="92"/>
        <v>0</v>
      </c>
      <c r="BB167">
        <f t="shared" si="93"/>
        <v>0</v>
      </c>
      <c r="BC167">
        <f t="shared" si="94"/>
        <v>0</v>
      </c>
      <c r="BD167">
        <f t="shared" si="95"/>
        <v>0</v>
      </c>
    </row>
    <row r="168" spans="1:56" x14ac:dyDescent="0.35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in'!$A$2:$C$201, 3, FALSE)</f>
        <v>_______</v>
      </c>
      <c r="Q168" s="3">
        <f>VLOOKUP($A168, 'auction in'!$A$2:$B$201,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4"/>
        <v>1</v>
      </c>
      <c r="X168">
        <f t="shared" si="84"/>
        <v>0</v>
      </c>
      <c r="Y168">
        <f t="shared" si="84"/>
        <v>0</v>
      </c>
      <c r="Z168">
        <f t="shared" si="84"/>
        <v>0</v>
      </c>
      <c r="AA168">
        <f t="shared" si="84"/>
        <v>0</v>
      </c>
      <c r="AB168">
        <f t="shared" si="84"/>
        <v>0</v>
      </c>
      <c r="AC168">
        <f t="shared" si="84"/>
        <v>0</v>
      </c>
      <c r="AD168">
        <f t="shared" si="84"/>
        <v>0</v>
      </c>
      <c r="AE168">
        <f t="shared" si="84"/>
        <v>0</v>
      </c>
      <c r="AF168">
        <f t="shared" si="84"/>
        <v>0</v>
      </c>
      <c r="AG168">
        <f t="shared" si="84"/>
        <v>0</v>
      </c>
      <c r="AT168">
        <f t="shared" si="85"/>
        <v>-1.7205691056910568</v>
      </c>
      <c r="AU168">
        <f t="shared" si="86"/>
        <v>0</v>
      </c>
      <c r="AV168">
        <f t="shared" si="87"/>
        <v>0</v>
      </c>
      <c r="AW168">
        <f t="shared" si="88"/>
        <v>0</v>
      </c>
      <c r="AX168">
        <f t="shared" si="89"/>
        <v>0</v>
      </c>
      <c r="AY168">
        <f t="shared" si="90"/>
        <v>0</v>
      </c>
      <c r="AZ168">
        <f t="shared" si="91"/>
        <v>0</v>
      </c>
      <c r="BA168">
        <f t="shared" si="92"/>
        <v>0</v>
      </c>
      <c r="BB168">
        <f t="shared" si="93"/>
        <v>0</v>
      </c>
      <c r="BC168">
        <f t="shared" si="94"/>
        <v>0</v>
      </c>
      <c r="BD168">
        <f t="shared" si="95"/>
        <v>0</v>
      </c>
    </row>
    <row r="169" spans="1:56" x14ac:dyDescent="0.35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in'!$A$2:$C$201, 3, FALSE)</f>
        <v>_______</v>
      </c>
      <c r="Q169" s="3">
        <f>VLOOKUP($A169, 'auction in'!$A$2:$B$201,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4"/>
        <v>1</v>
      </c>
      <c r="X169">
        <f t="shared" si="84"/>
        <v>0</v>
      </c>
      <c r="Y169">
        <f t="shared" si="84"/>
        <v>0</v>
      </c>
      <c r="Z169">
        <f t="shared" si="84"/>
        <v>0</v>
      </c>
      <c r="AA169">
        <f t="shared" si="84"/>
        <v>0</v>
      </c>
      <c r="AB169">
        <f t="shared" si="84"/>
        <v>0</v>
      </c>
      <c r="AC169">
        <f t="shared" si="84"/>
        <v>0</v>
      </c>
      <c r="AD169">
        <f t="shared" si="84"/>
        <v>0</v>
      </c>
      <c r="AE169">
        <f t="shared" si="84"/>
        <v>0</v>
      </c>
      <c r="AF169">
        <f t="shared" si="84"/>
        <v>0</v>
      </c>
      <c r="AG169">
        <f t="shared" si="84"/>
        <v>0</v>
      </c>
      <c r="AT169">
        <f t="shared" si="85"/>
        <v>-1.4747967479674797</v>
      </c>
      <c r="AU169">
        <f t="shared" si="86"/>
        <v>0</v>
      </c>
      <c r="AV169">
        <f t="shared" si="87"/>
        <v>0</v>
      </c>
      <c r="AW169">
        <f t="shared" si="88"/>
        <v>0</v>
      </c>
      <c r="AX169">
        <f t="shared" si="89"/>
        <v>0</v>
      </c>
      <c r="AY169">
        <f t="shared" si="90"/>
        <v>0</v>
      </c>
      <c r="AZ169">
        <f t="shared" si="91"/>
        <v>0</v>
      </c>
      <c r="BA169">
        <f t="shared" si="92"/>
        <v>0</v>
      </c>
      <c r="BB169">
        <f t="shared" si="93"/>
        <v>0</v>
      </c>
      <c r="BC169">
        <f t="shared" si="94"/>
        <v>0</v>
      </c>
      <c r="BD169">
        <f t="shared" si="95"/>
        <v>0</v>
      </c>
    </row>
    <row r="170" spans="1:56" x14ac:dyDescent="0.35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in'!$A$2:$C$201, 3, FALSE)</f>
        <v>_______</v>
      </c>
      <c r="Q170" s="3">
        <f>VLOOKUP($A170, 'auction in'!$A$2:$B$201,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4"/>
        <v>1</v>
      </c>
      <c r="X170">
        <f t="shared" si="84"/>
        <v>0</v>
      </c>
      <c r="Y170">
        <f t="shared" si="84"/>
        <v>0</v>
      </c>
      <c r="Z170">
        <f t="shared" si="84"/>
        <v>0</v>
      </c>
      <c r="AA170">
        <f t="shared" si="84"/>
        <v>0</v>
      </c>
      <c r="AB170">
        <f t="shared" si="84"/>
        <v>0</v>
      </c>
      <c r="AC170">
        <f t="shared" si="84"/>
        <v>0</v>
      </c>
      <c r="AD170">
        <f t="shared" si="84"/>
        <v>0</v>
      </c>
      <c r="AE170">
        <f t="shared" si="84"/>
        <v>0</v>
      </c>
      <c r="AF170">
        <f t="shared" si="84"/>
        <v>0</v>
      </c>
      <c r="AG170">
        <f t="shared" si="84"/>
        <v>0</v>
      </c>
      <c r="AT170">
        <f t="shared" si="85"/>
        <v>-1.8375609756097564</v>
      </c>
      <c r="AU170">
        <f t="shared" si="86"/>
        <v>0</v>
      </c>
      <c r="AV170">
        <f t="shared" si="87"/>
        <v>0</v>
      </c>
      <c r="AW170">
        <f t="shared" si="88"/>
        <v>0</v>
      </c>
      <c r="AX170">
        <f t="shared" si="89"/>
        <v>0</v>
      </c>
      <c r="AY170">
        <f t="shared" si="90"/>
        <v>0</v>
      </c>
      <c r="AZ170">
        <f t="shared" si="91"/>
        <v>0</v>
      </c>
      <c r="BA170">
        <f t="shared" si="92"/>
        <v>0</v>
      </c>
      <c r="BB170">
        <f t="shared" si="93"/>
        <v>0</v>
      </c>
      <c r="BC170">
        <f t="shared" si="94"/>
        <v>0</v>
      </c>
      <c r="BD170">
        <f t="shared" si="95"/>
        <v>0</v>
      </c>
    </row>
    <row r="171" spans="1:56" x14ac:dyDescent="0.35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in'!$A$2:$C$201, 3, FALSE)</f>
        <v>_______</v>
      </c>
      <c r="Q171" s="3">
        <f>VLOOKUP($A171, 'auction in'!$A$2:$B$201,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4"/>
        <v>1</v>
      </c>
      <c r="X171">
        <f t="shared" si="84"/>
        <v>0</v>
      </c>
      <c r="Y171">
        <f t="shared" si="84"/>
        <v>0</v>
      </c>
      <c r="Z171">
        <f t="shared" si="84"/>
        <v>0</v>
      </c>
      <c r="AA171">
        <f t="shared" si="84"/>
        <v>0</v>
      </c>
      <c r="AB171">
        <f t="shared" si="84"/>
        <v>0</v>
      </c>
      <c r="AC171">
        <f t="shared" si="84"/>
        <v>0</v>
      </c>
      <c r="AD171">
        <f t="shared" si="84"/>
        <v>0</v>
      </c>
      <c r="AE171">
        <f t="shared" si="84"/>
        <v>0</v>
      </c>
      <c r="AF171">
        <f t="shared" si="84"/>
        <v>0</v>
      </c>
      <c r="AG171">
        <f t="shared" si="84"/>
        <v>0</v>
      </c>
      <c r="AT171">
        <f t="shared" si="85"/>
        <v>-2.0909756097560979</v>
      </c>
      <c r="AU171">
        <f t="shared" si="86"/>
        <v>0</v>
      </c>
      <c r="AV171">
        <f t="shared" si="87"/>
        <v>0</v>
      </c>
      <c r="AW171">
        <f t="shared" si="88"/>
        <v>0</v>
      </c>
      <c r="AX171">
        <f t="shared" si="89"/>
        <v>0</v>
      </c>
      <c r="AY171">
        <f t="shared" si="90"/>
        <v>0</v>
      </c>
      <c r="AZ171">
        <f t="shared" si="91"/>
        <v>0</v>
      </c>
      <c r="BA171">
        <f t="shared" si="92"/>
        <v>0</v>
      </c>
      <c r="BB171">
        <f t="shared" si="93"/>
        <v>0</v>
      </c>
      <c r="BC171">
        <f t="shared" si="94"/>
        <v>0</v>
      </c>
      <c r="BD171">
        <f t="shared" si="95"/>
        <v>0</v>
      </c>
    </row>
    <row r="172" spans="1:56" x14ac:dyDescent="0.35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in'!$A$2:$C$201, 3, FALSE)</f>
        <v>_______</v>
      </c>
      <c r="Q172" s="3">
        <f>VLOOKUP($A172, 'auction in'!$A$2:$B$201,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4"/>
        <v>1</v>
      </c>
      <c r="X172">
        <f t="shared" si="84"/>
        <v>0</v>
      </c>
      <c r="Y172">
        <f t="shared" si="84"/>
        <v>0</v>
      </c>
      <c r="Z172">
        <f t="shared" si="84"/>
        <v>0</v>
      </c>
      <c r="AA172">
        <f t="shared" si="84"/>
        <v>0</v>
      </c>
      <c r="AB172">
        <f t="shared" si="84"/>
        <v>0</v>
      </c>
      <c r="AC172">
        <f t="shared" si="84"/>
        <v>0</v>
      </c>
      <c r="AD172">
        <f t="shared" si="84"/>
        <v>0</v>
      </c>
      <c r="AE172">
        <f t="shared" si="84"/>
        <v>0</v>
      </c>
      <c r="AF172">
        <f t="shared" si="84"/>
        <v>0</v>
      </c>
      <c r="AG172">
        <f t="shared" si="84"/>
        <v>0</v>
      </c>
      <c r="AT172">
        <f t="shared" si="85"/>
        <v>-2.324390243902438</v>
      </c>
      <c r="AU172">
        <f t="shared" si="86"/>
        <v>0</v>
      </c>
      <c r="AV172">
        <f t="shared" si="87"/>
        <v>0</v>
      </c>
      <c r="AW172">
        <f t="shared" si="88"/>
        <v>0</v>
      </c>
      <c r="AX172">
        <f t="shared" si="89"/>
        <v>0</v>
      </c>
      <c r="AY172">
        <f t="shared" si="90"/>
        <v>0</v>
      </c>
      <c r="AZ172">
        <f t="shared" si="91"/>
        <v>0</v>
      </c>
      <c r="BA172">
        <f t="shared" si="92"/>
        <v>0</v>
      </c>
      <c r="BB172">
        <f t="shared" si="93"/>
        <v>0</v>
      </c>
      <c r="BC172">
        <f t="shared" si="94"/>
        <v>0</v>
      </c>
      <c r="BD172">
        <f t="shared" si="95"/>
        <v>0</v>
      </c>
    </row>
    <row r="173" spans="1:56" x14ac:dyDescent="0.35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in'!$A$2:$C$201, 3, FALSE)</f>
        <v>_______</v>
      </c>
      <c r="Q173" s="3">
        <f>VLOOKUP($A173, 'auction in'!$A$2:$B$201,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4"/>
        <v>1</v>
      </c>
      <c r="X173">
        <f t="shared" si="84"/>
        <v>0</v>
      </c>
      <c r="Y173">
        <f t="shared" si="84"/>
        <v>0</v>
      </c>
      <c r="Z173">
        <f t="shared" si="84"/>
        <v>0</v>
      </c>
      <c r="AA173">
        <f t="shared" si="84"/>
        <v>0</v>
      </c>
      <c r="AB173">
        <f t="shared" si="84"/>
        <v>0</v>
      </c>
      <c r="AC173">
        <f t="shared" si="84"/>
        <v>0</v>
      </c>
      <c r="AD173">
        <f t="shared" si="84"/>
        <v>0</v>
      </c>
      <c r="AE173">
        <f t="shared" si="84"/>
        <v>0</v>
      </c>
      <c r="AF173">
        <f t="shared" si="84"/>
        <v>0</v>
      </c>
      <c r="AG173">
        <f t="shared" si="84"/>
        <v>0</v>
      </c>
      <c r="AT173">
        <f t="shared" si="85"/>
        <v>-2.1956097560975611</v>
      </c>
      <c r="AU173">
        <f t="shared" si="86"/>
        <v>0</v>
      </c>
      <c r="AV173">
        <f t="shared" si="87"/>
        <v>0</v>
      </c>
      <c r="AW173">
        <f t="shared" si="88"/>
        <v>0</v>
      </c>
      <c r="AX173">
        <f t="shared" si="89"/>
        <v>0</v>
      </c>
      <c r="AY173">
        <f t="shared" si="90"/>
        <v>0</v>
      </c>
      <c r="AZ173">
        <f t="shared" si="91"/>
        <v>0</v>
      </c>
      <c r="BA173">
        <f t="shared" si="92"/>
        <v>0</v>
      </c>
      <c r="BB173">
        <f t="shared" si="93"/>
        <v>0</v>
      </c>
      <c r="BC173">
        <f t="shared" si="94"/>
        <v>0</v>
      </c>
      <c r="BD173">
        <f t="shared" si="95"/>
        <v>0</v>
      </c>
    </row>
    <row r="174" spans="1:56" x14ac:dyDescent="0.35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in'!$A$2:$C$201, 3, FALSE)</f>
        <v>_______</v>
      </c>
      <c r="Q174" s="3">
        <f>VLOOKUP($A174, 'auction in'!$A$2:$B$201,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4"/>
        <v>1</v>
      </c>
      <c r="X174">
        <f t="shared" si="84"/>
        <v>0</v>
      </c>
      <c r="Y174">
        <f t="shared" si="84"/>
        <v>0</v>
      </c>
      <c r="Z174">
        <f t="shared" si="84"/>
        <v>0</v>
      </c>
      <c r="AA174">
        <f t="shared" si="84"/>
        <v>0</v>
      </c>
      <c r="AB174">
        <f t="shared" si="84"/>
        <v>0</v>
      </c>
      <c r="AC174">
        <f t="shared" si="84"/>
        <v>0</v>
      </c>
      <c r="AD174">
        <f t="shared" si="84"/>
        <v>0</v>
      </c>
      <c r="AE174">
        <f t="shared" si="84"/>
        <v>0</v>
      </c>
      <c r="AF174">
        <f t="shared" si="84"/>
        <v>0</v>
      </c>
      <c r="AG174">
        <f t="shared" si="84"/>
        <v>0</v>
      </c>
      <c r="AT174">
        <f t="shared" si="85"/>
        <v>-1.9917073170731703</v>
      </c>
      <c r="AU174">
        <f t="shared" si="86"/>
        <v>0</v>
      </c>
      <c r="AV174">
        <f t="shared" si="87"/>
        <v>0</v>
      </c>
      <c r="AW174">
        <f t="shared" si="88"/>
        <v>0</v>
      </c>
      <c r="AX174">
        <f t="shared" si="89"/>
        <v>0</v>
      </c>
      <c r="AY174">
        <f t="shared" si="90"/>
        <v>0</v>
      </c>
      <c r="AZ174">
        <f t="shared" si="91"/>
        <v>0</v>
      </c>
      <c r="BA174">
        <f t="shared" si="92"/>
        <v>0</v>
      </c>
      <c r="BB174">
        <f t="shared" si="93"/>
        <v>0</v>
      </c>
      <c r="BC174">
        <f t="shared" si="94"/>
        <v>0</v>
      </c>
      <c r="BD174">
        <f t="shared" si="95"/>
        <v>0</v>
      </c>
    </row>
    <row r="175" spans="1:56" x14ac:dyDescent="0.35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in'!$A$2:$C$201, 3, FALSE)</f>
        <v>_______</v>
      </c>
      <c r="Q175" s="3">
        <f>VLOOKUP($A175, 'auction in'!$A$2:$B$201,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4"/>
        <v>1</v>
      </c>
      <c r="X175">
        <f t="shared" si="84"/>
        <v>0</v>
      </c>
      <c r="Y175">
        <f t="shared" si="84"/>
        <v>0</v>
      </c>
      <c r="Z175">
        <f t="shared" si="84"/>
        <v>0</v>
      </c>
      <c r="AA175">
        <f t="shared" si="84"/>
        <v>0</v>
      </c>
      <c r="AB175">
        <f t="shared" si="84"/>
        <v>0</v>
      </c>
      <c r="AC175">
        <f t="shared" si="84"/>
        <v>0</v>
      </c>
      <c r="AD175">
        <f t="shared" si="84"/>
        <v>0</v>
      </c>
      <c r="AE175">
        <f t="shared" si="84"/>
        <v>0</v>
      </c>
      <c r="AF175">
        <f t="shared" si="84"/>
        <v>0</v>
      </c>
      <c r="AG175">
        <f t="shared" si="84"/>
        <v>0</v>
      </c>
      <c r="AT175">
        <f t="shared" si="85"/>
        <v>-2.7669105691056908</v>
      </c>
      <c r="AU175">
        <f t="shared" si="86"/>
        <v>0</v>
      </c>
      <c r="AV175">
        <f t="shared" si="87"/>
        <v>0</v>
      </c>
      <c r="AW175">
        <f t="shared" si="88"/>
        <v>0</v>
      </c>
      <c r="AX175">
        <f t="shared" si="89"/>
        <v>0</v>
      </c>
      <c r="AY175">
        <f t="shared" si="90"/>
        <v>0</v>
      </c>
      <c r="AZ175">
        <f t="shared" si="91"/>
        <v>0</v>
      </c>
      <c r="BA175">
        <f t="shared" si="92"/>
        <v>0</v>
      </c>
      <c r="BB175">
        <f t="shared" si="93"/>
        <v>0</v>
      </c>
      <c r="BC175">
        <f t="shared" si="94"/>
        <v>0</v>
      </c>
      <c r="BD175">
        <f t="shared" si="95"/>
        <v>0</v>
      </c>
    </row>
    <row r="176" spans="1:56" x14ac:dyDescent="0.35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in'!$A$2:$C$201, 3, FALSE)</f>
        <v>_______</v>
      </c>
      <c r="Q176" s="3">
        <f>VLOOKUP($A176, 'auction in'!$A$2:$B$201,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4"/>
        <v>1</v>
      </c>
      <c r="X176">
        <f t="shared" si="84"/>
        <v>0</v>
      </c>
      <c r="Y176">
        <f t="shared" si="84"/>
        <v>0</v>
      </c>
      <c r="Z176">
        <f t="shared" si="84"/>
        <v>0</v>
      </c>
      <c r="AA176">
        <f t="shared" si="84"/>
        <v>0</v>
      </c>
      <c r="AB176">
        <f t="shared" si="84"/>
        <v>0</v>
      </c>
      <c r="AC176">
        <f t="shared" si="84"/>
        <v>0</v>
      </c>
      <c r="AD176">
        <f t="shared" si="84"/>
        <v>0</v>
      </c>
      <c r="AE176">
        <f t="shared" si="84"/>
        <v>0</v>
      </c>
      <c r="AF176">
        <f t="shared" si="84"/>
        <v>0</v>
      </c>
      <c r="AG176">
        <f t="shared" si="84"/>
        <v>0</v>
      </c>
      <c r="AT176">
        <f t="shared" si="85"/>
        <v>-2.3504065040650404</v>
      </c>
      <c r="AU176">
        <f t="shared" si="86"/>
        <v>0</v>
      </c>
      <c r="AV176">
        <f t="shared" si="87"/>
        <v>0</v>
      </c>
      <c r="AW176">
        <f t="shared" si="88"/>
        <v>0</v>
      </c>
      <c r="AX176">
        <f t="shared" si="89"/>
        <v>0</v>
      </c>
      <c r="AY176">
        <f t="shared" si="90"/>
        <v>0</v>
      </c>
      <c r="AZ176">
        <f t="shared" si="91"/>
        <v>0</v>
      </c>
      <c r="BA176">
        <f t="shared" si="92"/>
        <v>0</v>
      </c>
      <c r="BB176">
        <f t="shared" si="93"/>
        <v>0</v>
      </c>
      <c r="BC176">
        <f t="shared" si="94"/>
        <v>0</v>
      </c>
      <c r="BD176">
        <f t="shared" si="95"/>
        <v>0</v>
      </c>
    </row>
    <row r="177" spans="1:56" x14ac:dyDescent="0.35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in'!$A$2:$C$201, 3, FALSE)</f>
        <v>_______</v>
      </c>
      <c r="Q177" s="3">
        <f>VLOOKUP($A177, 'auction in'!$A$2:$B$201,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4"/>
        <v>1</v>
      </c>
      <c r="X177">
        <f t="shared" si="84"/>
        <v>0</v>
      </c>
      <c r="Y177">
        <f t="shared" si="84"/>
        <v>0</v>
      </c>
      <c r="Z177">
        <f t="shared" si="84"/>
        <v>0</v>
      </c>
      <c r="AA177">
        <f t="shared" si="84"/>
        <v>0</v>
      </c>
      <c r="AB177">
        <f t="shared" si="84"/>
        <v>0</v>
      </c>
      <c r="AC177">
        <f t="shared" si="84"/>
        <v>0</v>
      </c>
      <c r="AD177">
        <f t="shared" si="84"/>
        <v>0</v>
      </c>
      <c r="AE177">
        <f t="shared" si="84"/>
        <v>0</v>
      </c>
      <c r="AF177">
        <f t="shared" si="84"/>
        <v>0</v>
      </c>
      <c r="AG177">
        <f t="shared" si="84"/>
        <v>0</v>
      </c>
      <c r="AT177">
        <f t="shared" si="85"/>
        <v>-2.107642276422764</v>
      </c>
      <c r="AU177">
        <f t="shared" si="86"/>
        <v>0</v>
      </c>
      <c r="AV177">
        <f t="shared" si="87"/>
        <v>0</v>
      </c>
      <c r="AW177">
        <f t="shared" si="88"/>
        <v>0</v>
      </c>
      <c r="AX177">
        <f t="shared" si="89"/>
        <v>0</v>
      </c>
      <c r="AY177">
        <f t="shared" si="90"/>
        <v>0</v>
      </c>
      <c r="AZ177">
        <f t="shared" si="91"/>
        <v>0</v>
      </c>
      <c r="BA177">
        <f t="shared" si="92"/>
        <v>0</v>
      </c>
      <c r="BB177">
        <f t="shared" si="93"/>
        <v>0</v>
      </c>
      <c r="BC177">
        <f t="shared" si="94"/>
        <v>0</v>
      </c>
      <c r="BD177">
        <f t="shared" si="95"/>
        <v>0</v>
      </c>
    </row>
    <row r="178" spans="1:56" x14ac:dyDescent="0.35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in'!$A$2:$C$201, 3, FALSE)</f>
        <v>_______</v>
      </c>
      <c r="Q178" s="3">
        <f>VLOOKUP($A178, 'auction in'!$A$2:$B$201,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4"/>
        <v>1</v>
      </c>
      <c r="X178">
        <f t="shared" si="84"/>
        <v>0</v>
      </c>
      <c r="Y178">
        <f t="shared" si="84"/>
        <v>0</v>
      </c>
      <c r="Z178">
        <f t="shared" si="84"/>
        <v>0</v>
      </c>
      <c r="AA178">
        <f t="shared" si="84"/>
        <v>0</v>
      </c>
      <c r="AB178">
        <f t="shared" si="84"/>
        <v>0</v>
      </c>
      <c r="AC178">
        <f t="shared" si="84"/>
        <v>0</v>
      </c>
      <c r="AD178">
        <f t="shared" si="84"/>
        <v>0</v>
      </c>
      <c r="AE178">
        <f t="shared" si="84"/>
        <v>0</v>
      </c>
      <c r="AF178">
        <f t="shared" si="84"/>
        <v>0</v>
      </c>
      <c r="AG178">
        <f t="shared" si="84"/>
        <v>0</v>
      </c>
      <c r="AT178">
        <f t="shared" si="85"/>
        <v>-2.397560975609756</v>
      </c>
      <c r="AU178">
        <f t="shared" si="86"/>
        <v>0</v>
      </c>
      <c r="AV178">
        <f t="shared" si="87"/>
        <v>0</v>
      </c>
      <c r="AW178">
        <f t="shared" si="88"/>
        <v>0</v>
      </c>
      <c r="AX178">
        <f t="shared" si="89"/>
        <v>0</v>
      </c>
      <c r="AY178">
        <f t="shared" si="90"/>
        <v>0</v>
      </c>
      <c r="AZ178">
        <f t="shared" si="91"/>
        <v>0</v>
      </c>
      <c r="BA178">
        <f t="shared" si="92"/>
        <v>0</v>
      </c>
      <c r="BB178">
        <f t="shared" si="93"/>
        <v>0</v>
      </c>
      <c r="BC178">
        <f t="shared" si="94"/>
        <v>0</v>
      </c>
      <c r="BD178">
        <f t="shared" si="95"/>
        <v>0</v>
      </c>
    </row>
    <row r="179" spans="1:56" x14ac:dyDescent="0.35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in'!$A$2:$C$201, 3, FALSE)</f>
        <v>_______</v>
      </c>
      <c r="Q179" s="3">
        <f>VLOOKUP($A179, 'auction in'!$A$2:$B$201,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4"/>
        <v>1</v>
      </c>
      <c r="X179">
        <f t="shared" si="84"/>
        <v>0</v>
      </c>
      <c r="Y179">
        <f t="shared" si="84"/>
        <v>0</v>
      </c>
      <c r="Z179">
        <f t="shared" si="84"/>
        <v>0</v>
      </c>
      <c r="AA179">
        <f t="shared" si="84"/>
        <v>0</v>
      </c>
      <c r="AB179">
        <f t="shared" si="84"/>
        <v>0</v>
      </c>
      <c r="AC179">
        <f t="shared" si="84"/>
        <v>0</v>
      </c>
      <c r="AD179">
        <f t="shared" si="84"/>
        <v>0</v>
      </c>
      <c r="AE179">
        <f t="shared" si="84"/>
        <v>0</v>
      </c>
      <c r="AF179">
        <f t="shared" si="84"/>
        <v>0</v>
      </c>
      <c r="AG179">
        <f t="shared" si="84"/>
        <v>0</v>
      </c>
      <c r="AT179">
        <f t="shared" si="85"/>
        <v>-2.9299186991869917</v>
      </c>
      <c r="AU179">
        <f t="shared" si="86"/>
        <v>0</v>
      </c>
      <c r="AV179">
        <f t="shared" si="87"/>
        <v>0</v>
      </c>
      <c r="AW179">
        <f t="shared" si="88"/>
        <v>0</v>
      </c>
      <c r="AX179">
        <f t="shared" si="89"/>
        <v>0</v>
      </c>
      <c r="AY179">
        <f t="shared" si="90"/>
        <v>0</v>
      </c>
      <c r="AZ179">
        <f t="shared" si="91"/>
        <v>0</v>
      </c>
      <c r="BA179">
        <f t="shared" si="92"/>
        <v>0</v>
      </c>
      <c r="BB179">
        <f t="shared" si="93"/>
        <v>0</v>
      </c>
      <c r="BC179">
        <f t="shared" si="94"/>
        <v>0</v>
      </c>
      <c r="BD179">
        <f t="shared" si="95"/>
        <v>0</v>
      </c>
    </row>
    <row r="180" spans="1:56" x14ac:dyDescent="0.35">
      <c r="P180" s="3"/>
      <c r="Q180" s="3"/>
      <c r="AT180">
        <f t="shared" si="85"/>
        <v>0</v>
      </c>
      <c r="AU180">
        <f t="shared" si="86"/>
        <v>0</v>
      </c>
      <c r="AV180">
        <f t="shared" si="87"/>
        <v>0</v>
      </c>
      <c r="AW180">
        <f t="shared" si="88"/>
        <v>0</v>
      </c>
      <c r="AX180">
        <f t="shared" si="89"/>
        <v>0</v>
      </c>
      <c r="AY180">
        <f t="shared" si="90"/>
        <v>0</v>
      </c>
      <c r="AZ180">
        <f t="shared" si="91"/>
        <v>0</v>
      </c>
      <c r="BA180">
        <f t="shared" si="92"/>
        <v>0</v>
      </c>
      <c r="BB180">
        <f t="shared" si="93"/>
        <v>0</v>
      </c>
      <c r="BC180">
        <f t="shared" si="94"/>
        <v>0</v>
      </c>
      <c r="BD180">
        <f t="shared" si="95"/>
        <v>0</v>
      </c>
    </row>
    <row r="181" spans="1:56" x14ac:dyDescent="0.35">
      <c r="P181" s="3"/>
      <c r="Q181" s="3"/>
      <c r="AT181">
        <f t="shared" si="85"/>
        <v>0</v>
      </c>
      <c r="AU181">
        <f t="shared" si="86"/>
        <v>0</v>
      </c>
      <c r="AV181">
        <f t="shared" si="87"/>
        <v>0</v>
      </c>
      <c r="AW181">
        <f t="shared" si="88"/>
        <v>0</v>
      </c>
      <c r="AX181">
        <f t="shared" si="89"/>
        <v>0</v>
      </c>
      <c r="AY181">
        <f t="shared" si="90"/>
        <v>0</v>
      </c>
      <c r="AZ181">
        <f t="shared" si="91"/>
        <v>0</v>
      </c>
      <c r="BA181">
        <f t="shared" si="92"/>
        <v>0</v>
      </c>
      <c r="BB181">
        <f t="shared" si="93"/>
        <v>0</v>
      </c>
      <c r="BC181">
        <f t="shared" si="94"/>
        <v>0</v>
      </c>
      <c r="BD181">
        <f t="shared" si="95"/>
        <v>0</v>
      </c>
    </row>
    <row r="182" spans="1:56" x14ac:dyDescent="0.35">
      <c r="P182" s="3"/>
      <c r="Q182" s="3"/>
      <c r="AT182">
        <f t="shared" si="85"/>
        <v>0</v>
      </c>
      <c r="AU182">
        <f t="shared" si="86"/>
        <v>0</v>
      </c>
      <c r="AV182">
        <f t="shared" si="87"/>
        <v>0</v>
      </c>
      <c r="AW182">
        <f t="shared" si="88"/>
        <v>0</v>
      </c>
      <c r="AX182">
        <f t="shared" si="89"/>
        <v>0</v>
      </c>
      <c r="AY182">
        <f t="shared" si="90"/>
        <v>0</v>
      </c>
      <c r="AZ182">
        <f t="shared" si="91"/>
        <v>0</v>
      </c>
      <c r="BA182">
        <f t="shared" si="92"/>
        <v>0</v>
      </c>
      <c r="BB182">
        <f t="shared" si="93"/>
        <v>0</v>
      </c>
      <c r="BC182">
        <f t="shared" si="94"/>
        <v>0</v>
      </c>
      <c r="BD182">
        <f t="shared" si="95"/>
        <v>0</v>
      </c>
    </row>
    <row r="183" spans="1:56" x14ac:dyDescent="0.35">
      <c r="P183" s="3"/>
      <c r="Q183" s="3"/>
      <c r="AT183">
        <f t="shared" si="85"/>
        <v>0</v>
      </c>
      <c r="AU183">
        <f t="shared" si="86"/>
        <v>0</v>
      </c>
      <c r="AV183">
        <f t="shared" si="87"/>
        <v>0</v>
      </c>
      <c r="AW183">
        <f t="shared" si="88"/>
        <v>0</v>
      </c>
      <c r="AX183">
        <f t="shared" si="89"/>
        <v>0</v>
      </c>
      <c r="AY183">
        <f t="shared" si="90"/>
        <v>0</v>
      </c>
      <c r="AZ183">
        <f t="shared" si="91"/>
        <v>0</v>
      </c>
      <c r="BA183">
        <f t="shared" si="92"/>
        <v>0</v>
      </c>
      <c r="BB183">
        <f t="shared" si="93"/>
        <v>0</v>
      </c>
      <c r="BC183">
        <f t="shared" si="94"/>
        <v>0</v>
      </c>
      <c r="BD183">
        <f t="shared" si="95"/>
        <v>0</v>
      </c>
    </row>
    <row r="184" spans="1:56" x14ac:dyDescent="0.35">
      <c r="P184" s="3"/>
      <c r="Q184" s="3"/>
      <c r="AT184">
        <f t="shared" si="85"/>
        <v>0</v>
      </c>
      <c r="AU184">
        <f t="shared" si="86"/>
        <v>0</v>
      </c>
      <c r="AV184">
        <f t="shared" si="87"/>
        <v>0</v>
      </c>
      <c r="AW184">
        <f t="shared" si="88"/>
        <v>0</v>
      </c>
      <c r="AX184">
        <f t="shared" si="89"/>
        <v>0</v>
      </c>
      <c r="AY184">
        <f t="shared" si="90"/>
        <v>0</v>
      </c>
      <c r="AZ184">
        <f t="shared" si="91"/>
        <v>0</v>
      </c>
      <c r="BA184">
        <f t="shared" si="92"/>
        <v>0</v>
      </c>
      <c r="BB184">
        <f t="shared" si="93"/>
        <v>0</v>
      </c>
      <c r="BC184">
        <f t="shared" si="94"/>
        <v>0</v>
      </c>
      <c r="BD184">
        <f t="shared" si="95"/>
        <v>0</v>
      </c>
    </row>
    <row r="185" spans="1:56" x14ac:dyDescent="0.35">
      <c r="P185" s="3"/>
      <c r="Q185" s="3"/>
      <c r="AT185">
        <f t="shared" si="85"/>
        <v>0</v>
      </c>
      <c r="AU185">
        <f t="shared" si="86"/>
        <v>0</v>
      </c>
      <c r="AV185">
        <f t="shared" si="87"/>
        <v>0</v>
      </c>
      <c r="AW185">
        <f t="shared" si="88"/>
        <v>0</v>
      </c>
      <c r="AX185">
        <f t="shared" si="89"/>
        <v>0</v>
      </c>
      <c r="AY185">
        <f t="shared" si="90"/>
        <v>0</v>
      </c>
      <c r="AZ185">
        <f t="shared" si="91"/>
        <v>0</v>
      </c>
      <c r="BA185">
        <f t="shared" si="92"/>
        <v>0</v>
      </c>
      <c r="BB185">
        <f t="shared" si="93"/>
        <v>0</v>
      </c>
      <c r="BC185">
        <f t="shared" si="94"/>
        <v>0</v>
      </c>
      <c r="BD185">
        <f t="shared" si="95"/>
        <v>0</v>
      </c>
    </row>
    <row r="186" spans="1:56" x14ac:dyDescent="0.35">
      <c r="P186" s="3"/>
      <c r="Q186" s="3"/>
      <c r="AT186">
        <f t="shared" si="85"/>
        <v>0</v>
      </c>
      <c r="AU186">
        <f t="shared" si="86"/>
        <v>0</v>
      </c>
      <c r="AV186">
        <f t="shared" si="87"/>
        <v>0</v>
      </c>
      <c r="AW186">
        <f t="shared" si="88"/>
        <v>0</v>
      </c>
      <c r="AX186">
        <f t="shared" si="89"/>
        <v>0</v>
      </c>
      <c r="AY186">
        <f t="shared" si="90"/>
        <v>0</v>
      </c>
      <c r="AZ186">
        <f t="shared" si="91"/>
        <v>0</v>
      </c>
      <c r="BA186">
        <f t="shared" si="92"/>
        <v>0</v>
      </c>
      <c r="BB186">
        <f t="shared" si="93"/>
        <v>0</v>
      </c>
      <c r="BC186">
        <f t="shared" si="94"/>
        <v>0</v>
      </c>
      <c r="BD186">
        <f t="shared" si="95"/>
        <v>0</v>
      </c>
    </row>
    <row r="187" spans="1:56" x14ac:dyDescent="0.35">
      <c r="P187" s="3"/>
      <c r="Q187" s="3"/>
      <c r="AT187">
        <f t="shared" si="85"/>
        <v>0</v>
      </c>
      <c r="AU187">
        <f t="shared" si="86"/>
        <v>0</v>
      </c>
      <c r="AV187">
        <f t="shared" si="87"/>
        <v>0</v>
      </c>
      <c r="AW187">
        <f t="shared" si="88"/>
        <v>0</v>
      </c>
      <c r="AX187">
        <f t="shared" si="89"/>
        <v>0</v>
      </c>
      <c r="AY187">
        <f t="shared" si="90"/>
        <v>0</v>
      </c>
      <c r="AZ187">
        <f t="shared" si="91"/>
        <v>0</v>
      </c>
      <c r="BA187">
        <f t="shared" si="92"/>
        <v>0</v>
      </c>
      <c r="BB187">
        <f t="shared" si="93"/>
        <v>0</v>
      </c>
      <c r="BC187">
        <f t="shared" si="94"/>
        <v>0</v>
      </c>
      <c r="BD187">
        <f t="shared" si="95"/>
        <v>0</v>
      </c>
    </row>
    <row r="188" spans="1:56" x14ac:dyDescent="0.35">
      <c r="P188" s="3"/>
      <c r="Q188" s="3"/>
      <c r="AT188">
        <f t="shared" si="85"/>
        <v>0</v>
      </c>
      <c r="AU188">
        <f t="shared" si="86"/>
        <v>0</v>
      </c>
      <c r="AV188">
        <f t="shared" si="87"/>
        <v>0</v>
      </c>
      <c r="AW188">
        <f t="shared" si="88"/>
        <v>0</v>
      </c>
      <c r="AX188">
        <f t="shared" si="89"/>
        <v>0</v>
      </c>
      <c r="AY188">
        <f t="shared" si="90"/>
        <v>0</v>
      </c>
      <c r="AZ188">
        <f t="shared" si="91"/>
        <v>0</v>
      </c>
      <c r="BA188">
        <f t="shared" si="92"/>
        <v>0</v>
      </c>
      <c r="BB188">
        <f t="shared" si="93"/>
        <v>0</v>
      </c>
      <c r="BC188">
        <f t="shared" si="94"/>
        <v>0</v>
      </c>
      <c r="BD188">
        <f t="shared" si="95"/>
        <v>0</v>
      </c>
    </row>
    <row r="189" spans="1:56" x14ac:dyDescent="0.35">
      <c r="P189" s="3"/>
      <c r="Q189" s="3"/>
      <c r="AT189">
        <f t="shared" si="85"/>
        <v>0</v>
      </c>
      <c r="AU189">
        <f t="shared" si="86"/>
        <v>0</v>
      </c>
      <c r="AV189">
        <f t="shared" si="87"/>
        <v>0</v>
      </c>
      <c r="AW189">
        <f t="shared" si="88"/>
        <v>0</v>
      </c>
      <c r="AX189">
        <f t="shared" si="89"/>
        <v>0</v>
      </c>
      <c r="AY189">
        <f t="shared" si="90"/>
        <v>0</v>
      </c>
      <c r="AZ189">
        <f t="shared" si="91"/>
        <v>0</v>
      </c>
      <c r="BA189">
        <f t="shared" si="92"/>
        <v>0</v>
      </c>
      <c r="BB189">
        <f t="shared" si="93"/>
        <v>0</v>
      </c>
      <c r="BC189">
        <f t="shared" si="94"/>
        <v>0</v>
      </c>
      <c r="BD189">
        <f t="shared" si="95"/>
        <v>0</v>
      </c>
    </row>
    <row r="190" spans="1:56" x14ac:dyDescent="0.35">
      <c r="P190" s="3"/>
      <c r="Q190" s="3"/>
      <c r="AT190">
        <f t="shared" si="85"/>
        <v>0</v>
      </c>
      <c r="AU190">
        <f t="shared" si="86"/>
        <v>0</v>
      </c>
      <c r="AV190">
        <f t="shared" si="87"/>
        <v>0</v>
      </c>
      <c r="AW190">
        <f t="shared" si="88"/>
        <v>0</v>
      </c>
      <c r="AX190">
        <f t="shared" si="89"/>
        <v>0</v>
      </c>
      <c r="AY190">
        <f t="shared" si="90"/>
        <v>0</v>
      </c>
      <c r="AZ190">
        <f t="shared" si="91"/>
        <v>0</v>
      </c>
      <c r="BA190">
        <f t="shared" si="92"/>
        <v>0</v>
      </c>
      <c r="BB190">
        <f t="shared" si="93"/>
        <v>0</v>
      </c>
      <c r="BC190">
        <f t="shared" si="94"/>
        <v>0</v>
      </c>
      <c r="BD190">
        <f t="shared" si="95"/>
        <v>0</v>
      </c>
    </row>
    <row r="191" spans="1:56" x14ac:dyDescent="0.35">
      <c r="P191" s="3"/>
      <c r="Q191" s="3"/>
      <c r="AT191">
        <f t="shared" si="85"/>
        <v>0</v>
      </c>
      <c r="AU191">
        <f t="shared" si="86"/>
        <v>0</v>
      </c>
      <c r="AV191">
        <f t="shared" si="87"/>
        <v>0</v>
      </c>
      <c r="AW191">
        <f t="shared" si="88"/>
        <v>0</v>
      </c>
      <c r="AX191">
        <f t="shared" si="89"/>
        <v>0</v>
      </c>
      <c r="AY191">
        <f t="shared" si="90"/>
        <v>0</v>
      </c>
      <c r="AZ191">
        <f t="shared" si="91"/>
        <v>0</v>
      </c>
      <c r="BA191">
        <f t="shared" si="92"/>
        <v>0</v>
      </c>
      <c r="BB191">
        <f t="shared" si="93"/>
        <v>0</v>
      </c>
      <c r="BC191">
        <f t="shared" si="94"/>
        <v>0</v>
      </c>
      <c r="BD191">
        <f t="shared" si="95"/>
        <v>0</v>
      </c>
    </row>
    <row r="192" spans="1:56" x14ac:dyDescent="0.35">
      <c r="P192" s="3"/>
      <c r="Q192" s="3"/>
      <c r="AT192">
        <f t="shared" si="85"/>
        <v>0</v>
      </c>
      <c r="AU192">
        <f t="shared" si="86"/>
        <v>0</v>
      </c>
      <c r="AV192">
        <f t="shared" si="87"/>
        <v>0</v>
      </c>
      <c r="AW192">
        <f t="shared" si="88"/>
        <v>0</v>
      </c>
      <c r="AX192">
        <f t="shared" si="89"/>
        <v>0</v>
      </c>
      <c r="AY192">
        <f t="shared" si="90"/>
        <v>0</v>
      </c>
      <c r="AZ192">
        <f t="shared" si="91"/>
        <v>0</v>
      </c>
      <c r="BA192">
        <f t="shared" si="92"/>
        <v>0</v>
      </c>
      <c r="BB192">
        <f t="shared" si="93"/>
        <v>0</v>
      </c>
      <c r="BC192">
        <f t="shared" si="94"/>
        <v>0</v>
      </c>
      <c r="BD192">
        <f t="shared" si="95"/>
        <v>0</v>
      </c>
    </row>
    <row r="193" spans="16:56" x14ac:dyDescent="0.35">
      <c r="P193" s="3"/>
      <c r="Q193" s="3"/>
      <c r="AT193">
        <f t="shared" si="85"/>
        <v>0</v>
      </c>
      <c r="AU193">
        <f t="shared" si="86"/>
        <v>0</v>
      </c>
      <c r="AV193">
        <f t="shared" si="87"/>
        <v>0</v>
      </c>
      <c r="AW193">
        <f t="shared" si="88"/>
        <v>0</v>
      </c>
      <c r="AX193">
        <f t="shared" si="89"/>
        <v>0</v>
      </c>
      <c r="AY193">
        <f t="shared" si="90"/>
        <v>0</v>
      </c>
      <c r="AZ193">
        <f t="shared" si="91"/>
        <v>0</v>
      </c>
      <c r="BA193">
        <f t="shared" si="92"/>
        <v>0</v>
      </c>
      <c r="BB193">
        <f t="shared" si="93"/>
        <v>0</v>
      </c>
      <c r="BC193">
        <f t="shared" si="94"/>
        <v>0</v>
      </c>
      <c r="BD193">
        <f t="shared" si="95"/>
        <v>0</v>
      </c>
    </row>
    <row r="194" spans="16:56" x14ac:dyDescent="0.35">
      <c r="P194" s="3"/>
      <c r="Q194" s="3"/>
      <c r="AT194">
        <f t="shared" si="85"/>
        <v>0</v>
      </c>
      <c r="AU194">
        <f t="shared" si="86"/>
        <v>0</v>
      </c>
      <c r="AV194">
        <f t="shared" si="87"/>
        <v>0</v>
      </c>
      <c r="AW194">
        <f t="shared" si="88"/>
        <v>0</v>
      </c>
      <c r="AX194">
        <f t="shared" si="89"/>
        <v>0</v>
      </c>
      <c r="AY194">
        <f t="shared" si="90"/>
        <v>0</v>
      </c>
      <c r="AZ194">
        <f t="shared" si="91"/>
        <v>0</v>
      </c>
      <c r="BA194">
        <f t="shared" si="92"/>
        <v>0</v>
      </c>
      <c r="BB194">
        <f t="shared" si="93"/>
        <v>0</v>
      </c>
      <c r="BC194">
        <f t="shared" si="94"/>
        <v>0</v>
      </c>
      <c r="BD194">
        <f t="shared" si="95"/>
        <v>0</v>
      </c>
    </row>
    <row r="195" spans="16:56" x14ac:dyDescent="0.35">
      <c r="P195" s="3"/>
      <c r="Q195" s="3"/>
      <c r="AT195">
        <f t="shared" ref="AT195:AT202" si="96">IF(EXACT($P195, W$2), $N195, 0)</f>
        <v>0</v>
      </c>
      <c r="AU195">
        <f t="shared" ref="AU195:AU202" si="97">IF(EXACT($P195, X$2), $N195, 0)</f>
        <v>0</v>
      </c>
      <c r="AV195">
        <f t="shared" ref="AV195:AV202" si="98">IF(EXACT($P195, Y$2), $N195, 0)</f>
        <v>0</v>
      </c>
      <c r="AW195">
        <f t="shared" ref="AW195:AW202" si="99">IF(EXACT($P195, Z$2), $N195, 0)</f>
        <v>0</v>
      </c>
      <c r="AX195">
        <f t="shared" ref="AX195:AX202" si="100">IF(EXACT($P195, AA$2), $N195, 0)</f>
        <v>0</v>
      </c>
      <c r="AY195">
        <f t="shared" ref="AY195:AY202" si="101">IF(EXACT($P195, AB$2), $N195, 0)</f>
        <v>0</v>
      </c>
      <c r="AZ195">
        <f t="shared" ref="AZ195:AZ202" si="102">IF(EXACT($P195, AC$2), $N195, 0)</f>
        <v>0</v>
      </c>
      <c r="BA195">
        <f t="shared" ref="BA195:BA202" si="103">IF(EXACT($P195, AD$2), $N195, 0)</f>
        <v>0</v>
      </c>
      <c r="BB195">
        <f t="shared" ref="BB195:BB202" si="104">IF(EXACT($P195, AE$2), $N195, 0)</f>
        <v>0</v>
      </c>
      <c r="BC195">
        <f t="shared" ref="BC195:BC202" si="105">IF(EXACT($P195, AF$2), $N195, 0)</f>
        <v>0</v>
      </c>
      <c r="BD195">
        <f t="shared" ref="BD195:BD202" si="106">IF(EXACT($P195, AG$2), $N195, 0)</f>
        <v>0</v>
      </c>
    </row>
    <row r="196" spans="16:56" x14ac:dyDescent="0.35">
      <c r="P196" s="3"/>
      <c r="Q196" s="3"/>
      <c r="AT196">
        <f t="shared" si="96"/>
        <v>0</v>
      </c>
      <c r="AU196">
        <f t="shared" si="97"/>
        <v>0</v>
      </c>
      <c r="AV196">
        <f t="shared" si="98"/>
        <v>0</v>
      </c>
      <c r="AW196">
        <f t="shared" si="99"/>
        <v>0</v>
      </c>
      <c r="AX196">
        <f t="shared" si="100"/>
        <v>0</v>
      </c>
      <c r="AY196">
        <f t="shared" si="101"/>
        <v>0</v>
      </c>
      <c r="AZ196">
        <f t="shared" si="102"/>
        <v>0</v>
      </c>
      <c r="BA196">
        <f t="shared" si="103"/>
        <v>0</v>
      </c>
      <c r="BB196">
        <f t="shared" si="104"/>
        <v>0</v>
      </c>
      <c r="BC196">
        <f t="shared" si="105"/>
        <v>0</v>
      </c>
      <c r="BD196">
        <f t="shared" si="106"/>
        <v>0</v>
      </c>
    </row>
    <row r="197" spans="16:56" x14ac:dyDescent="0.35">
      <c r="P197" s="3"/>
      <c r="Q197" s="3"/>
      <c r="AT197">
        <f t="shared" si="96"/>
        <v>0</v>
      </c>
      <c r="AU197">
        <f t="shared" si="97"/>
        <v>0</v>
      </c>
      <c r="AV197">
        <f t="shared" si="98"/>
        <v>0</v>
      </c>
      <c r="AW197">
        <f t="shared" si="99"/>
        <v>0</v>
      </c>
      <c r="AX197">
        <f t="shared" si="100"/>
        <v>0</v>
      </c>
      <c r="AY197">
        <f t="shared" si="101"/>
        <v>0</v>
      </c>
      <c r="AZ197">
        <f t="shared" si="102"/>
        <v>0</v>
      </c>
      <c r="BA197">
        <f t="shared" si="103"/>
        <v>0</v>
      </c>
      <c r="BB197">
        <f t="shared" si="104"/>
        <v>0</v>
      </c>
      <c r="BC197">
        <f t="shared" si="105"/>
        <v>0</v>
      </c>
      <c r="BD197">
        <f t="shared" si="106"/>
        <v>0</v>
      </c>
    </row>
    <row r="198" spans="16:56" x14ac:dyDescent="0.35">
      <c r="P198" s="3"/>
      <c r="Q198" s="3"/>
      <c r="AT198">
        <f t="shared" si="96"/>
        <v>0</v>
      </c>
      <c r="AU198">
        <f t="shared" si="97"/>
        <v>0</v>
      </c>
      <c r="AV198">
        <f t="shared" si="98"/>
        <v>0</v>
      </c>
      <c r="AW198">
        <f t="shared" si="99"/>
        <v>0</v>
      </c>
      <c r="AX198">
        <f t="shared" si="100"/>
        <v>0</v>
      </c>
      <c r="AY198">
        <f t="shared" si="101"/>
        <v>0</v>
      </c>
      <c r="AZ198">
        <f t="shared" si="102"/>
        <v>0</v>
      </c>
      <c r="BA198">
        <f t="shared" si="103"/>
        <v>0</v>
      </c>
      <c r="BB198">
        <f t="shared" si="104"/>
        <v>0</v>
      </c>
      <c r="BC198">
        <f t="shared" si="105"/>
        <v>0</v>
      </c>
      <c r="BD198">
        <f t="shared" si="106"/>
        <v>0</v>
      </c>
    </row>
    <row r="199" spans="16:56" x14ac:dyDescent="0.35">
      <c r="P199" s="3"/>
      <c r="Q199" s="3"/>
      <c r="AT199">
        <f t="shared" si="96"/>
        <v>0</v>
      </c>
      <c r="AU199">
        <f t="shared" si="97"/>
        <v>0</v>
      </c>
      <c r="AV199">
        <f t="shared" si="98"/>
        <v>0</v>
      </c>
      <c r="AW199">
        <f t="shared" si="99"/>
        <v>0</v>
      </c>
      <c r="AX199">
        <f t="shared" si="100"/>
        <v>0</v>
      </c>
      <c r="AY199">
        <f t="shared" si="101"/>
        <v>0</v>
      </c>
      <c r="AZ199">
        <f t="shared" si="102"/>
        <v>0</v>
      </c>
      <c r="BA199">
        <f t="shared" si="103"/>
        <v>0</v>
      </c>
      <c r="BB199">
        <f t="shared" si="104"/>
        <v>0</v>
      </c>
      <c r="BC199">
        <f t="shared" si="105"/>
        <v>0</v>
      </c>
      <c r="BD199">
        <f t="shared" si="106"/>
        <v>0</v>
      </c>
    </row>
    <row r="200" spans="16:56" x14ac:dyDescent="0.35">
      <c r="P200" s="3"/>
      <c r="Q200" s="3"/>
      <c r="AT200">
        <f t="shared" si="96"/>
        <v>0</v>
      </c>
      <c r="AU200">
        <f t="shared" si="97"/>
        <v>0</v>
      </c>
      <c r="AV200">
        <f t="shared" si="98"/>
        <v>0</v>
      </c>
      <c r="AW200">
        <f t="shared" si="99"/>
        <v>0</v>
      </c>
      <c r="AX200">
        <f t="shared" si="100"/>
        <v>0</v>
      </c>
      <c r="AY200">
        <f t="shared" si="101"/>
        <v>0</v>
      </c>
      <c r="AZ200">
        <f t="shared" si="102"/>
        <v>0</v>
      </c>
      <c r="BA200">
        <f t="shared" si="103"/>
        <v>0</v>
      </c>
      <c r="BB200">
        <f t="shared" si="104"/>
        <v>0</v>
      </c>
      <c r="BC200">
        <f t="shared" si="105"/>
        <v>0</v>
      </c>
      <c r="BD200">
        <f t="shared" si="106"/>
        <v>0</v>
      </c>
    </row>
    <row r="201" spans="16:56" x14ac:dyDescent="0.35">
      <c r="P201" s="3"/>
      <c r="Q201" s="3"/>
      <c r="AT201">
        <f t="shared" si="96"/>
        <v>0</v>
      </c>
      <c r="AU201">
        <f t="shared" si="97"/>
        <v>0</v>
      </c>
      <c r="AV201">
        <f t="shared" si="98"/>
        <v>0</v>
      </c>
      <c r="AW201">
        <f t="shared" si="99"/>
        <v>0</v>
      </c>
      <c r="AX201">
        <f t="shared" si="100"/>
        <v>0</v>
      </c>
      <c r="AY201">
        <f t="shared" si="101"/>
        <v>0</v>
      </c>
      <c r="AZ201">
        <f t="shared" si="102"/>
        <v>0</v>
      </c>
      <c r="BA201">
        <f t="shared" si="103"/>
        <v>0</v>
      </c>
      <c r="BB201">
        <f t="shared" si="104"/>
        <v>0</v>
      </c>
      <c r="BC201">
        <f t="shared" si="105"/>
        <v>0</v>
      </c>
      <c r="BD201">
        <f t="shared" si="106"/>
        <v>0</v>
      </c>
    </row>
    <row r="202" spans="16:56" x14ac:dyDescent="0.35">
      <c r="P202" s="3"/>
      <c r="Q202" s="3"/>
      <c r="AT202">
        <f t="shared" si="96"/>
        <v>0</v>
      </c>
      <c r="AU202">
        <f t="shared" si="97"/>
        <v>0</v>
      </c>
      <c r="AV202">
        <f t="shared" si="98"/>
        <v>0</v>
      </c>
      <c r="AW202">
        <f t="shared" si="99"/>
        <v>0</v>
      </c>
      <c r="AX202">
        <f t="shared" si="100"/>
        <v>0</v>
      </c>
      <c r="AY202">
        <f t="shared" si="101"/>
        <v>0</v>
      </c>
      <c r="AZ202">
        <f t="shared" si="102"/>
        <v>0</v>
      </c>
      <c r="BA202">
        <f t="shared" si="103"/>
        <v>0</v>
      </c>
      <c r="BB202">
        <f t="shared" si="104"/>
        <v>0</v>
      </c>
      <c r="BC202">
        <f t="shared" si="105"/>
        <v>0</v>
      </c>
      <c r="BD202">
        <f t="shared" si="106"/>
        <v>0</v>
      </c>
    </row>
    <row r="203" spans="16:56" x14ac:dyDescent="0.35">
      <c r="P203" s="3"/>
    </row>
    <row r="204" spans="16:56" x14ac:dyDescent="0.35">
      <c r="P204" s="3"/>
    </row>
    <row r="205" spans="16:56" x14ac:dyDescent="0.35">
      <c r="P205" s="3"/>
    </row>
    <row r="206" spans="16:56" x14ac:dyDescent="0.35">
      <c r="P206" s="3"/>
    </row>
    <row r="207" spans="16:56" x14ac:dyDescent="0.35">
      <c r="P207" s="3"/>
    </row>
    <row r="208" spans="16:56" x14ac:dyDescent="0.35">
      <c r="P208" s="3"/>
    </row>
  </sheetData>
  <conditionalFormatting sqref="W202:AF202 J202 W3:AG201 AG3:AG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1 J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01 AG3:AG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179" xr:uid="{2F9D7CEC-A508-484B-B370-1DCABEB324C6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DY22"/>
  <sheetViews>
    <sheetView workbookViewId="0"/>
  </sheetViews>
  <sheetFormatPr defaultRowHeight="14.5" x14ac:dyDescent="0.35"/>
  <sheetData>
    <row r="1" spans="1:129" x14ac:dyDescent="0.35">
      <c r="A1" t="str">
        <f>raw!P2</f>
        <v>GM</v>
      </c>
      <c r="B1" t="str">
        <f>raw!P3</f>
        <v>rob</v>
      </c>
      <c r="C1" t="str">
        <f>raw!P4</f>
        <v>rain</v>
      </c>
      <c r="D1" t="str">
        <f>raw!P5</f>
        <v>death</v>
      </c>
      <c r="E1" t="str">
        <f>raw!P6</f>
        <v>weed</v>
      </c>
      <c r="F1" t="str">
        <f>raw!P7</f>
        <v>other</v>
      </c>
      <c r="G1" t="str">
        <f>raw!P8</f>
        <v>ja</v>
      </c>
      <c r="H1" t="str">
        <f>raw!P9</f>
        <v>choi</v>
      </c>
      <c r="I1" t="str">
        <f>raw!P10</f>
        <v>car</v>
      </c>
      <c r="J1" t="str">
        <f>raw!P11</f>
        <v>_______</v>
      </c>
      <c r="K1" t="str">
        <f>raw!P12</f>
        <v>cock</v>
      </c>
      <c r="L1" t="str">
        <f>raw!P13</f>
        <v>ii</v>
      </c>
      <c r="M1" t="str">
        <f>raw!P14</f>
        <v>_______</v>
      </c>
      <c r="N1" t="str">
        <f>raw!P15</f>
        <v>_______</v>
      </c>
      <c r="O1" t="str">
        <f>raw!P16</f>
        <v>_______</v>
      </c>
      <c r="P1" t="str">
        <f>raw!P17</f>
        <v>_______</v>
      </c>
      <c r="Q1" t="str">
        <f>raw!P18</f>
        <v>_______</v>
      </c>
      <c r="R1" t="str">
        <f>raw!P19</f>
        <v>_______</v>
      </c>
      <c r="S1" t="str">
        <f>raw!P20</f>
        <v>_______</v>
      </c>
      <c r="T1" t="str">
        <f>raw!P21</f>
        <v>_______</v>
      </c>
      <c r="U1" t="str">
        <f>raw!P22</f>
        <v>_______</v>
      </c>
      <c r="V1" t="str">
        <f>raw!P23</f>
        <v>_______</v>
      </c>
      <c r="W1" t="str">
        <f>raw!P24</f>
        <v>_______</v>
      </c>
      <c r="X1" t="str">
        <f>raw!P25</f>
        <v>_______</v>
      </c>
      <c r="Y1" t="str">
        <f>raw!P26</f>
        <v>_______</v>
      </c>
      <c r="Z1" t="str">
        <f>raw!P27</f>
        <v>_______</v>
      </c>
      <c r="AA1" t="str">
        <f>raw!P28</f>
        <v>_______</v>
      </c>
      <c r="AB1" t="str">
        <f>raw!P29</f>
        <v>_______</v>
      </c>
      <c r="AC1" t="str">
        <f>raw!P30</f>
        <v>_______</v>
      </c>
      <c r="AD1" t="str">
        <f>raw!P31</f>
        <v>_______</v>
      </c>
      <c r="AE1" t="str">
        <f>raw!P32</f>
        <v>_______</v>
      </c>
      <c r="AF1" t="str">
        <f>raw!P33</f>
        <v>_______</v>
      </c>
      <c r="AG1" t="str">
        <f>raw!P34</f>
        <v>_______</v>
      </c>
      <c r="AH1" t="str">
        <f>raw!P35</f>
        <v>_______</v>
      </c>
      <c r="AI1" t="str">
        <f>raw!P36</f>
        <v>_______</v>
      </c>
      <c r="AJ1" t="str">
        <f>raw!P37</f>
        <v>_______</v>
      </c>
      <c r="AK1" t="str">
        <f>raw!P38</f>
        <v>_______</v>
      </c>
      <c r="AL1" t="str">
        <f>raw!P39</f>
        <v>_______</v>
      </c>
      <c r="AM1" t="str">
        <f>raw!P40</f>
        <v>_______</v>
      </c>
      <c r="AN1" t="str">
        <f>raw!P41</f>
        <v>_______</v>
      </c>
      <c r="AO1" t="str">
        <f>raw!P42</f>
        <v>_______</v>
      </c>
      <c r="AP1" t="str">
        <f>raw!P43</f>
        <v>_______</v>
      </c>
      <c r="AQ1" t="str">
        <f>raw!P44</f>
        <v>_______</v>
      </c>
      <c r="AR1" t="str">
        <f>raw!P45</f>
        <v>_______</v>
      </c>
      <c r="AS1" t="str">
        <f>raw!P46</f>
        <v>_______</v>
      </c>
      <c r="AT1" t="str">
        <f>raw!P47</f>
        <v>_______</v>
      </c>
      <c r="AU1" t="str">
        <f>raw!P48</f>
        <v>_______</v>
      </c>
      <c r="AV1" t="str">
        <f>raw!P49</f>
        <v>_______</v>
      </c>
      <c r="AW1" t="str">
        <f>raw!P50</f>
        <v>_______</v>
      </c>
      <c r="AX1" t="str">
        <f>raw!P51</f>
        <v>_______</v>
      </c>
      <c r="AY1" t="str">
        <f>raw!P52</f>
        <v>_______</v>
      </c>
      <c r="AZ1" t="str">
        <f>raw!P53</f>
        <v>_______</v>
      </c>
      <c r="BA1" t="str">
        <f>raw!P54</f>
        <v>_______</v>
      </c>
      <c r="BB1" t="str">
        <f>raw!P55</f>
        <v>_______</v>
      </c>
      <c r="BC1" t="str">
        <f>raw!P56</f>
        <v>_______</v>
      </c>
      <c r="BD1" t="str">
        <f>raw!P57</f>
        <v>_______</v>
      </c>
      <c r="BE1" t="str">
        <f>raw!P58</f>
        <v>_______</v>
      </c>
      <c r="BF1" t="str">
        <f>raw!P59</f>
        <v>_______</v>
      </c>
      <c r="BG1" t="str">
        <f>raw!P60</f>
        <v>_______</v>
      </c>
      <c r="BH1" t="str">
        <f>raw!P61</f>
        <v>_______</v>
      </c>
      <c r="BI1" t="str">
        <f>raw!P62</f>
        <v>_______</v>
      </c>
      <c r="BJ1" t="str">
        <f>raw!P63</f>
        <v>_______</v>
      </c>
      <c r="BK1" t="str">
        <f>raw!P64</f>
        <v>_______</v>
      </c>
      <c r="BL1" t="str">
        <f>raw!P65</f>
        <v>_______</v>
      </c>
      <c r="BM1" t="str">
        <f>raw!P66</f>
        <v>_______</v>
      </c>
      <c r="BN1" t="str">
        <f>raw!P67</f>
        <v>_______</v>
      </c>
      <c r="BO1" t="str">
        <f>raw!P68</f>
        <v>_______</v>
      </c>
      <c r="BP1" t="str">
        <f>raw!P69</f>
        <v>_______</v>
      </c>
      <c r="BQ1" t="str">
        <f>raw!P70</f>
        <v>_______</v>
      </c>
      <c r="BR1" t="str">
        <f>raw!P71</f>
        <v>_______</v>
      </c>
      <c r="BS1" t="str">
        <f>raw!P72</f>
        <v>_______</v>
      </c>
      <c r="BT1" t="str">
        <f>raw!P73</f>
        <v>_______</v>
      </c>
      <c r="BU1" t="str">
        <f>raw!P74</f>
        <v>_______</v>
      </c>
      <c r="BV1" t="str">
        <f>raw!P75</f>
        <v>_______</v>
      </c>
      <c r="BW1" t="str">
        <f>raw!P76</f>
        <v>_______</v>
      </c>
      <c r="BX1" t="str">
        <f>raw!P77</f>
        <v>_______</v>
      </c>
      <c r="BY1" t="str">
        <f>raw!P78</f>
        <v>_______</v>
      </c>
      <c r="BZ1" t="str">
        <f>raw!P79</f>
        <v>_______</v>
      </c>
      <c r="CA1" t="str">
        <f>raw!P80</f>
        <v>_______</v>
      </c>
      <c r="CB1" t="str">
        <f>raw!P81</f>
        <v>_______</v>
      </c>
      <c r="CC1" t="str">
        <f>raw!P82</f>
        <v>_______</v>
      </c>
      <c r="CD1" t="str">
        <f>raw!P83</f>
        <v>_______</v>
      </c>
      <c r="CE1" t="str">
        <f>raw!P84</f>
        <v>_______</v>
      </c>
      <c r="CF1" t="str">
        <f>raw!P85</f>
        <v>_______</v>
      </c>
      <c r="CG1" t="str">
        <f>raw!P86</f>
        <v>_______</v>
      </c>
      <c r="CH1" t="str">
        <f>raw!P87</f>
        <v>_______</v>
      </c>
      <c r="CI1" t="str">
        <f>raw!P88</f>
        <v>_______</v>
      </c>
      <c r="CJ1" t="str">
        <f>raw!P89</f>
        <v>_______</v>
      </c>
      <c r="CK1" t="str">
        <f>raw!P90</f>
        <v>_______</v>
      </c>
      <c r="CL1" t="str">
        <f>raw!P91</f>
        <v>_______</v>
      </c>
      <c r="CM1" t="str">
        <f>raw!P92</f>
        <v>_______</v>
      </c>
      <c r="CN1" t="str">
        <f>raw!P93</f>
        <v>_______</v>
      </c>
      <c r="CO1" t="str">
        <f>raw!P94</f>
        <v>_______</v>
      </c>
      <c r="CP1" t="str">
        <f>raw!P95</f>
        <v>_______</v>
      </c>
      <c r="CQ1" t="str">
        <f>raw!P96</f>
        <v>_______</v>
      </c>
      <c r="CR1" t="str">
        <f>raw!P97</f>
        <v>_______</v>
      </c>
      <c r="CS1" t="str">
        <f>raw!P98</f>
        <v>_______</v>
      </c>
      <c r="CT1" t="str">
        <f>raw!P99</f>
        <v>_______</v>
      </c>
      <c r="CU1" t="str">
        <f>raw!P100</f>
        <v>_______</v>
      </c>
      <c r="CV1" t="str">
        <f>raw!P101</f>
        <v>_______</v>
      </c>
      <c r="CW1" t="str">
        <f>raw!P102</f>
        <v>_______</v>
      </c>
      <c r="CX1" t="str">
        <f>raw!P103</f>
        <v>_______</v>
      </c>
      <c r="CY1" t="str">
        <f>raw!P104</f>
        <v>_______</v>
      </c>
      <c r="CZ1" t="str">
        <f>raw!P105</f>
        <v>_______</v>
      </c>
      <c r="DA1" t="str">
        <f>raw!P106</f>
        <v>_______</v>
      </c>
      <c r="DB1" t="str">
        <f>raw!P107</f>
        <v>_______</v>
      </c>
      <c r="DC1" t="str">
        <f>raw!P108</f>
        <v>_______</v>
      </c>
      <c r="DD1" t="str">
        <f>raw!P109</f>
        <v>_______</v>
      </c>
      <c r="DE1" t="str">
        <f>raw!P110</f>
        <v>_______</v>
      </c>
      <c r="DF1" t="str">
        <f>raw!P111</f>
        <v>_______</v>
      </c>
      <c r="DG1" t="str">
        <f>raw!P112</f>
        <v>_______</v>
      </c>
      <c r="DH1" t="str">
        <f>raw!P113</f>
        <v>_______</v>
      </c>
      <c r="DI1" t="str">
        <f>raw!P114</f>
        <v>_______</v>
      </c>
      <c r="DJ1" t="str">
        <f>raw!P115</f>
        <v>_______</v>
      </c>
      <c r="DK1" t="str">
        <f>raw!P116</f>
        <v>_______</v>
      </c>
      <c r="DL1" t="str">
        <f>raw!P117</f>
        <v>_______</v>
      </c>
      <c r="DM1" t="str">
        <f>raw!P118</f>
        <v>_______</v>
      </c>
      <c r="DN1" t="str">
        <f>raw!P119</f>
        <v>_______</v>
      </c>
      <c r="DO1" t="str">
        <f>raw!P120</f>
        <v>_______</v>
      </c>
      <c r="DP1" t="str">
        <f>raw!P121</f>
        <v>_______</v>
      </c>
      <c r="DQ1" t="str">
        <f>raw!P122</f>
        <v>_______</v>
      </c>
      <c r="DR1" t="str">
        <f>raw!P123</f>
        <v>_______</v>
      </c>
      <c r="DS1" t="str">
        <f>raw!P124</f>
        <v>_______</v>
      </c>
      <c r="DT1" t="str">
        <f>raw!P125</f>
        <v>_______</v>
      </c>
      <c r="DU1" t="str">
        <f>raw!P126</f>
        <v>_______</v>
      </c>
      <c r="DV1" t="str">
        <f>raw!P127</f>
        <v>_______</v>
      </c>
      <c r="DW1" t="str">
        <f>raw!P128</f>
        <v>_______</v>
      </c>
      <c r="DX1" t="str">
        <f>raw!P129</f>
        <v>_______</v>
      </c>
      <c r="DY1" t="str">
        <f>raw!P130</f>
        <v>_______</v>
      </c>
    </row>
    <row r="2" spans="1:129" x14ac:dyDescent="0.35">
      <c r="A2" t="str">
        <f>raw!Q2</f>
        <v>$pent</v>
      </c>
      <c r="B2">
        <f>raw!Q3</f>
        <v>72</v>
      </c>
      <c r="C2">
        <f>raw!Q4</f>
        <v>61.247810647466885</v>
      </c>
      <c r="D2">
        <f>raw!Q5</f>
        <v>59.872393116833813</v>
      </c>
      <c r="E2">
        <f>raw!Q6</f>
        <v>51.451898005629737</v>
      </c>
      <c r="F2">
        <f>raw!Q7</f>
        <v>55.386738997552449</v>
      </c>
      <c r="G2">
        <f>raw!Q8</f>
        <v>49.813996213425462</v>
      </c>
      <c r="H2">
        <f>raw!Q9</f>
        <v>46.636725182591299</v>
      </c>
      <c r="I2">
        <f>raw!Q10</f>
        <v>45.695012416462028</v>
      </c>
      <c r="J2">
        <f>raw!Q11</f>
        <v>35.871370668017867</v>
      </c>
      <c r="K2">
        <f>raw!Q12</f>
        <v>37.884288435984899</v>
      </c>
      <c r="L2">
        <f>raw!Q13</f>
        <v>37.403740326339161</v>
      </c>
      <c r="M2">
        <f>raw!Q14</f>
        <v>34.336308863424044</v>
      </c>
      <c r="N2">
        <f>raw!Q15</f>
        <v>36.827082594764285</v>
      </c>
      <c r="O2">
        <f>raw!Q16</f>
        <v>30.199556901061943</v>
      </c>
      <c r="P2">
        <f>raw!Q17</f>
        <v>33.040848077084945</v>
      </c>
      <c r="Q2">
        <f>raw!Q18</f>
        <v>35.421782240506168</v>
      </c>
      <c r="R2">
        <f>raw!Q19</f>
        <v>29.324878577118529</v>
      </c>
      <c r="S2">
        <f>raw!Q20</f>
        <v>32.087828296611065</v>
      </c>
      <c r="T2">
        <f>raw!Q21</f>
        <v>22.964683008277937</v>
      </c>
      <c r="U2">
        <f>raw!Q22</f>
        <v>33.031156350503871</v>
      </c>
      <c r="V2">
        <f>raw!Q23</f>
        <v>30.245323387694871</v>
      </c>
      <c r="W2">
        <f>raw!Q24</f>
        <v>29.419372911284171</v>
      </c>
      <c r="X2">
        <f>raw!Q25</f>
        <v>28.099682808492346</v>
      </c>
      <c r="Y2">
        <f>raw!Q26</f>
        <v>31.674314629151208</v>
      </c>
      <c r="Z2">
        <f>raw!Q27</f>
        <v>30.982702251739493</v>
      </c>
      <c r="AA2">
        <f>raw!Q28</f>
        <v>30.403621588519353</v>
      </c>
      <c r="AB2">
        <f>raw!Q29</f>
        <v>27.767471958462746</v>
      </c>
      <c r="AC2">
        <f>raw!Q30</f>
        <v>29.865192334014321</v>
      </c>
      <c r="AD2">
        <f>raw!Q31</f>
        <v>25.453841451854665</v>
      </c>
      <c r="AE2">
        <f>raw!Q32</f>
        <v>28.280325823378785</v>
      </c>
      <c r="AF2">
        <f>raw!Q33</f>
        <v>25.543759137357007</v>
      </c>
      <c r="AG2">
        <f>raw!Q34</f>
        <v>28.824408585056112</v>
      </c>
      <c r="AH2">
        <f>raw!Q35</f>
        <v>22.533939604673922</v>
      </c>
      <c r="AI2">
        <f>raw!Q36</f>
        <v>24.463670052819925</v>
      </c>
      <c r="AJ2">
        <f>raw!Q37</f>
        <v>23.447115620314438</v>
      </c>
      <c r="AK2">
        <f>raw!Q38</f>
        <v>24.934526435884571</v>
      </c>
      <c r="AL2">
        <f>raw!Q39</f>
        <v>23.412117718771604</v>
      </c>
      <c r="AM2">
        <f>raw!Q40</f>
        <v>22.811769099998511</v>
      </c>
      <c r="AN2">
        <f>raw!Q41</f>
        <v>23.412117718771615</v>
      </c>
      <c r="AO2">
        <f>raw!Q42</f>
        <v>22.684699795935327</v>
      </c>
      <c r="AP2">
        <f>raw!Q43</f>
        <v>22.239957231714179</v>
      </c>
      <c r="AQ2">
        <f>raw!Q44</f>
        <v>22.112887927650991</v>
      </c>
      <c r="AR2">
        <f>raw!Q45</f>
        <v>20.792120966350172</v>
      </c>
      <c r="AS2">
        <f>raw!Q46</f>
        <v>19.81891008883234</v>
      </c>
      <c r="AT2">
        <f>raw!Q47</f>
        <v>25.110862016734966</v>
      </c>
      <c r="AU2">
        <f>raw!Q48</f>
        <v>22.731004711822752</v>
      </c>
      <c r="AV2">
        <f>raw!Q49</f>
        <v>22.42517689526391</v>
      </c>
      <c r="AW2">
        <f>raw!Q50</f>
        <v>20.296227622951044</v>
      </c>
      <c r="AX2">
        <f>raw!Q51</f>
        <v>21.661145783121281</v>
      </c>
      <c r="AY2">
        <f>raw!Q52</f>
        <v>16.35061804593823</v>
      </c>
      <c r="AZ2">
        <f>raw!Q53</f>
        <v>21.142099981778436</v>
      </c>
      <c r="BA2">
        <f>raw!Q54</f>
        <v>15.663582317189817</v>
      </c>
      <c r="BB2">
        <f>raw!Q55</f>
        <v>9.96430865825414</v>
      </c>
      <c r="BC2">
        <f>raw!Q56</f>
        <v>16.19339670362276</v>
      </c>
      <c r="BD2">
        <f>raw!Q57</f>
        <v>13.9147640985575</v>
      </c>
      <c r="BE2">
        <f>raw!Q58</f>
        <v>18.235120436705813</v>
      </c>
      <c r="BF2">
        <f>raw!Q59</f>
        <v>14.870476025303912</v>
      </c>
      <c r="BG2">
        <f>raw!Q60</f>
        <v>16.010869186345559</v>
      </c>
      <c r="BH2">
        <f>raw!Q61</f>
        <v>17.149108630369177</v>
      </c>
      <c r="BI2">
        <f>raw!Q62</f>
        <v>14.366506243087214</v>
      </c>
      <c r="BJ2">
        <f>raw!Q63</f>
        <v>15.540551232535419</v>
      </c>
      <c r="BK2">
        <f>raw!Q64</f>
        <v>15.779883036162902</v>
      </c>
      <c r="BL2">
        <f>raw!Q65</f>
        <v>11.16662118356386</v>
      </c>
      <c r="BM2">
        <f>raw!Q66</f>
        <v>13.472175251354372</v>
      </c>
      <c r="BN2">
        <f>raw!Q67</f>
        <v>8.5563161577235043</v>
      </c>
      <c r="BO2">
        <f>raw!Q68</f>
        <v>12.519155470880481</v>
      </c>
      <c r="BP2">
        <f>raw!Q69</f>
        <v>11.835888746913607</v>
      </c>
      <c r="BQ2">
        <f>raw!Q70</f>
        <v>12.693068120085604</v>
      </c>
      <c r="BR2">
        <f>raw!Q71</f>
        <v>12.671530949905398</v>
      </c>
      <c r="BS2">
        <f>raw!Q72</f>
        <v>8.4295160682875689</v>
      </c>
      <c r="BT2">
        <f>raw!Q73</f>
        <v>11.248462430248624</v>
      </c>
      <c r="BU2">
        <f>raw!Q74</f>
        <v>-23.310080840901819</v>
      </c>
      <c r="BV2">
        <f>raw!Q75</f>
        <v>11.744355773647751</v>
      </c>
      <c r="BW2">
        <f>raw!Q76</f>
        <v>11.48698658999435</v>
      </c>
      <c r="BX2">
        <f>raw!Q77</f>
        <v>3.1849459147813874</v>
      </c>
      <c r="BY2">
        <f>raw!Q78</f>
        <v>10.62119234875027</v>
      </c>
      <c r="BZ2">
        <f>raw!Q79</f>
        <v>7.6889066287159116</v>
      </c>
      <c r="CA2">
        <f>raw!Q80</f>
        <v>10.869408235077085</v>
      </c>
      <c r="CB2">
        <f>raw!Q81</f>
        <v>10.890945405257288</v>
      </c>
      <c r="CC2">
        <f>raw!Q82</f>
        <v>8.4427075850229425</v>
      </c>
      <c r="CD2">
        <f>raw!Q83</f>
        <v>6.673967483973942</v>
      </c>
      <c r="CE2">
        <f>raw!Q84</f>
        <v>5.6730274998490948</v>
      </c>
      <c r="CF2">
        <f>raw!Q85</f>
        <v>-21.668140829288745</v>
      </c>
      <c r="CG2">
        <f>raw!Q86</f>
        <v>8.0768449065867784</v>
      </c>
      <c r="CH2">
        <f>raw!Q87</f>
        <v>5.1690577176323993</v>
      </c>
      <c r="CI2">
        <f>raw!Q88</f>
        <v>5.2320539404094868</v>
      </c>
      <c r="CJ2">
        <f>raw!Q89</f>
        <v>6.7593085208129953</v>
      </c>
      <c r="CK2">
        <f>raw!Q90</f>
        <v>4.9170728265240484</v>
      </c>
      <c r="CL2">
        <f>raw!Q91</f>
        <v>7.7680557291281476</v>
      </c>
      <c r="CM2">
        <f>raw!Q92</f>
        <v>7.7680557291281458</v>
      </c>
      <c r="CN2">
        <f>raw!Q93</f>
        <v>4.4970980080101297</v>
      </c>
      <c r="CO2">
        <f>raw!Q94</f>
        <v>6.6613143964930686</v>
      </c>
      <c r="CP2">
        <f>raw!Q95</f>
        <v>7.0573291131815159</v>
      </c>
      <c r="CQ2">
        <f>raw!Q96</f>
        <v>5.3556234543183905</v>
      </c>
      <c r="CR2">
        <f>raw!Q97</f>
        <v>7.0643286934900811</v>
      </c>
      <c r="CS2">
        <f>raw!Q98</f>
        <v>4.3985654544357065</v>
      </c>
      <c r="CT2">
        <f>raw!Q99</f>
        <v>6.4790560938431216</v>
      </c>
      <c r="CU2">
        <f>raw!Q100</f>
        <v>2.6492088065488897</v>
      </c>
      <c r="CV2">
        <f>raw!Q101</f>
        <v>4.342030382712684</v>
      </c>
      <c r="CW2">
        <f>raw!Q102</f>
        <v>4.9240724068326163</v>
      </c>
      <c r="CX2">
        <f>raw!Q103</f>
        <v>1.1733742199506165</v>
      </c>
      <c r="CY2">
        <f>raw!Q104</f>
        <v>-11.515249591714769</v>
      </c>
      <c r="CZ2">
        <f>raw!Q105</f>
        <v>0.4989915786830752</v>
      </c>
      <c r="DA2">
        <f>raw!Q106</f>
        <v>1.8431802125548695</v>
      </c>
      <c r="DB2">
        <f>raw!Q107</f>
        <v>1.7150340499826711</v>
      </c>
      <c r="DC2">
        <f>raw!Q108</f>
        <v>1.3946686435521793</v>
      </c>
      <c r="DD2">
        <f>raw!Q109</f>
        <v>1.5228148061243802</v>
      </c>
      <c r="DE2">
        <f>raw!Q110</f>
        <v>1.394668643552188</v>
      </c>
      <c r="DF2">
        <f>raw!Q111</f>
        <v>-0.62659477785967521</v>
      </c>
      <c r="DG2">
        <f>raw!Q112</f>
        <v>2.2114658226362987</v>
      </c>
      <c r="DH2">
        <f>raw!Q113</f>
        <v>-1.949515456178522</v>
      </c>
      <c r="DI2">
        <f>raw!Q114</f>
        <v>-2.2618044237914265</v>
      </c>
      <c r="DJ2">
        <f>raw!Q115</f>
        <v>-2.1993466302688534</v>
      </c>
      <c r="DK2">
        <f>raw!Q116</f>
        <v>-2.3242622173140162</v>
      </c>
      <c r="DL2">
        <f>raw!Q117</f>
        <v>1.5653507172302756</v>
      </c>
      <c r="DM2">
        <f>raw!Q118</f>
        <v>3.0707989128263211</v>
      </c>
      <c r="DN2">
        <f>raw!Q119</f>
        <v>0.43357242426071918</v>
      </c>
      <c r="DO2">
        <f>raw!Q120</f>
        <v>-0.76954774493075617</v>
      </c>
      <c r="DP2">
        <f>raw!Q121</f>
        <v>-2.3904890156181349</v>
      </c>
      <c r="DQ2">
        <f>raw!Q122</f>
        <v>-18.808812273239827</v>
      </c>
      <c r="DR2">
        <f>raw!Q123</f>
        <v>-3.7134096939369776</v>
      </c>
      <c r="DS2">
        <f>raw!Q124</f>
        <v>-12.862399586486344</v>
      </c>
      <c r="DT2">
        <f>raw!Q125</f>
        <v>-4.1543832533765901</v>
      </c>
      <c r="DU2">
        <f>raw!Q126</f>
        <v>-6.6672325841515363</v>
      </c>
      <c r="DV2">
        <f>raw!Q127</f>
        <v>-5.8116684987430576</v>
      </c>
      <c r="DW2">
        <f>raw!Q128</f>
        <v>-5.5720674804883199</v>
      </c>
      <c r="DX2">
        <f>raw!Q129</f>
        <v>-5.6345252740109002</v>
      </c>
      <c r="DY2">
        <f>raw!Q130</f>
        <v>-4.7843454811474677</v>
      </c>
    </row>
    <row r="3" spans="1:129" x14ac:dyDescent="0.35">
      <c r="A3" t="str">
        <f>raw!A2</f>
        <v>PLAYER</v>
      </c>
      <c r="B3" t="str">
        <f>raw!A3</f>
        <v>Nikola Jokic</v>
      </c>
      <c r="C3" t="str">
        <f>raw!A4</f>
        <v>Stephen Curry</v>
      </c>
      <c r="D3" t="str">
        <f>raw!A5</f>
        <v>James Harden</v>
      </c>
      <c r="E3" t="str">
        <f>raw!A6</f>
        <v>Kevin Durant</v>
      </c>
      <c r="F3" t="str">
        <f>raw!A7</f>
        <v>Damian Lillard</v>
      </c>
      <c r="G3" t="str">
        <f>raw!A8</f>
        <v>Karl-Anthony Towns</v>
      </c>
      <c r="H3" t="str">
        <f>raw!A9</f>
        <v>Bradley Beal</v>
      </c>
      <c r="I3" t="str">
        <f>raw!A10</f>
        <v>Jayson Tatum</v>
      </c>
      <c r="J3" t="str">
        <f>raw!A11</f>
        <v>Joel Embiid</v>
      </c>
      <c r="K3" t="str">
        <f>raw!A12</f>
        <v>Anthony Davis</v>
      </c>
      <c r="L3" t="str">
        <f>raw!A13</f>
        <v>Giannis Antetokounmpo</v>
      </c>
      <c r="M3" t="str">
        <f>raw!A14</f>
        <v>Fred VanVleet</v>
      </c>
      <c r="N3" t="str">
        <f>raw!A15</f>
        <v>Paul George</v>
      </c>
      <c r="O3" t="str">
        <f>raw!A16</f>
        <v>Kyrie Irving</v>
      </c>
      <c r="P3" t="str">
        <f>raw!A17</f>
        <v>Jimmy Butler</v>
      </c>
      <c r="Q3" t="str">
        <f>raw!A18</f>
        <v>Nikola Vucevic</v>
      </c>
      <c r="R3" t="str">
        <f>raw!A19</f>
        <v>Michael Porter Jr.</v>
      </c>
      <c r="S3" t="str">
        <f>raw!A20</f>
        <v>Richaun Holmes</v>
      </c>
      <c r="T3" t="str">
        <f>raw!A21</f>
        <v>Kristaps Porzingis</v>
      </c>
      <c r="U3" t="str">
        <f>raw!A22</f>
        <v>Bam Adebayo</v>
      </c>
      <c r="V3" t="str">
        <f>raw!A23</f>
        <v>Myles Turner</v>
      </c>
      <c r="W3" t="str">
        <f>raw!A24</f>
        <v>Chris Paul</v>
      </c>
      <c r="X3" t="str">
        <f>raw!A25</f>
        <v>Jaren Jackson Jr.</v>
      </c>
      <c r="Y3" t="str">
        <f>raw!A26</f>
        <v>Rudy Gobert</v>
      </c>
      <c r="Z3" t="str">
        <f>raw!A27</f>
        <v>Tobias Harris</v>
      </c>
      <c r="AA3" t="str">
        <f>raw!A28</f>
        <v>Clint Capela</v>
      </c>
      <c r="AB3" t="str">
        <f>raw!A29</f>
        <v>Jrue Holiday</v>
      </c>
      <c r="AC3" t="str">
        <f>raw!A30</f>
        <v>Deandre Ayton</v>
      </c>
      <c r="AD3" t="str">
        <f>raw!A31</f>
        <v>Shai Gilgeous-Alexander</v>
      </c>
      <c r="AE3" t="str">
        <f>raw!A32</f>
        <v>Luka Doncic</v>
      </c>
      <c r="AF3" t="str">
        <f>raw!A33</f>
        <v>Domantas Sabonis</v>
      </c>
      <c r="AG3" t="str">
        <f>raw!A34</f>
        <v>Trae Young</v>
      </c>
      <c r="AH3" t="str">
        <f>raw!A35</f>
        <v>Robert Williams</v>
      </c>
      <c r="AI3" t="str">
        <f>raw!A36</f>
        <v>Zion Williamson</v>
      </c>
      <c r="AJ3" t="str">
        <f>raw!A37</f>
        <v>CJ McCollum</v>
      </c>
      <c r="AK3" t="str">
        <f>raw!A38</f>
        <v>John Collins</v>
      </c>
      <c r="AL3" t="str">
        <f>raw!A39</f>
        <v>Brandon Ingram</v>
      </c>
      <c r="AM3" t="str">
        <f>raw!A40</f>
        <v>Zach LaVine</v>
      </c>
      <c r="AN3" t="str">
        <f>raw!A41</f>
        <v>LaMelo Ball</v>
      </c>
      <c r="AO3" t="str">
        <f>raw!A42</f>
        <v>Tyrese Haliburton</v>
      </c>
      <c r="AP3" t="str">
        <f>raw!A43</f>
        <v>Jaylen Brown</v>
      </c>
      <c r="AQ3" t="str">
        <f>raw!A44</f>
        <v>Donovan Mitchell</v>
      </c>
      <c r="AR3" t="str">
        <f>raw!A45</f>
        <v>OG Anunoby</v>
      </c>
      <c r="AS3" t="str">
        <f>raw!A46</f>
        <v>Derrick White</v>
      </c>
      <c r="AT3" t="str">
        <f>raw!A47</f>
        <v>Mikal Bridges</v>
      </c>
      <c r="AU3" t="str">
        <f>raw!A48</f>
        <v>LeBron James</v>
      </c>
      <c r="AV3" t="str">
        <f>raw!A49</f>
        <v>Khris Middleton</v>
      </c>
      <c r="AW3" t="str">
        <f>raw!A50</f>
        <v>Dejounte Murray</v>
      </c>
      <c r="AX3" t="str">
        <f>raw!A51</f>
        <v>Jakob Poeltl</v>
      </c>
      <c r="AY3" t="str">
        <f>raw!A52</f>
        <v>Gordon Hayward</v>
      </c>
      <c r="AZ3" t="str">
        <f>raw!A53</f>
        <v>Julius Randle</v>
      </c>
      <c r="BA3" t="str">
        <f>raw!A54</f>
        <v>Bogdan Bogdanovic</v>
      </c>
      <c r="BB3" t="str">
        <f>raw!A55</f>
        <v>Pascal Siakam</v>
      </c>
      <c r="BC3" t="str">
        <f>raw!A56</f>
        <v>Lonzo Ball</v>
      </c>
      <c r="BD3" t="str">
        <f>raw!A57</f>
        <v>Mike Conley</v>
      </c>
      <c r="BE3" t="str">
        <f>raw!A58</f>
        <v>Devin Booker</v>
      </c>
      <c r="BF3" t="str">
        <f>raw!A59</f>
        <v>Jusuf Nurkic</v>
      </c>
      <c r="BG3" t="str">
        <f>raw!A60</f>
        <v>Jonas Valanciunas</v>
      </c>
      <c r="BH3" t="str">
        <f>raw!A61</f>
        <v>Terry Rozier</v>
      </c>
      <c r="BI3" t="str">
        <f>raw!A62</f>
        <v>Malcolm Brogdon</v>
      </c>
      <c r="BJ3" t="str">
        <f>raw!A63</f>
        <v>Isaiah Stewart</v>
      </c>
      <c r="BK3" t="str">
        <f>raw!A64</f>
        <v>Robert Covington</v>
      </c>
      <c r="BL3" t="str">
        <f>raw!A65</f>
        <v>Caris LeVert</v>
      </c>
      <c r="BM3" t="str">
        <f>raw!A66</f>
        <v>Chris Boucher</v>
      </c>
      <c r="BN3" t="str">
        <f>raw!A67</f>
        <v>Derrick Favors</v>
      </c>
      <c r="BO3" t="str">
        <f>raw!A68</f>
        <v>Draymond Green</v>
      </c>
      <c r="BP3" t="str">
        <f>raw!A69</f>
        <v>Mitchell Robinson</v>
      </c>
      <c r="BQ3" t="str">
        <f>raw!A70</f>
        <v>De'Aaron Fox</v>
      </c>
      <c r="BR3" t="str">
        <f>raw!A71</f>
        <v>Jerami Grant</v>
      </c>
      <c r="BS3" t="str">
        <f>raw!A72</f>
        <v>Kemba Walker</v>
      </c>
      <c r="BT3" t="str">
        <f>raw!A73</f>
        <v>Kyle Lowry</v>
      </c>
      <c r="BU3" t="str">
        <f>raw!A74</f>
        <v>Kawhi Leonard</v>
      </c>
      <c r="BV3" t="str">
        <f>raw!A75</f>
        <v>Kyle Anderson</v>
      </c>
      <c r="BW3" t="str">
        <f>raw!A76</f>
        <v>Brook Lopez</v>
      </c>
      <c r="BX3" t="str">
        <f>raw!A77</f>
        <v>Jonathan Isaac</v>
      </c>
      <c r="BY3" t="str">
        <f>raw!A78</f>
        <v>Jarrett Allen</v>
      </c>
      <c r="BZ3" t="str">
        <f>raw!A79</f>
        <v>Christian Wood</v>
      </c>
      <c r="CA3" t="str">
        <f>raw!A80</f>
        <v>DeMar DeRozan</v>
      </c>
      <c r="CB3" t="str">
        <f>raw!A81</f>
        <v>Anthony Edwards</v>
      </c>
      <c r="CC3" t="str">
        <f>raw!A82</f>
        <v>PJ Washington</v>
      </c>
      <c r="CD3" t="str">
        <f>raw!A83</f>
        <v>Harrison Barnes</v>
      </c>
      <c r="CE3" t="str">
        <f>raw!A84</f>
        <v>Nerlens Noel</v>
      </c>
      <c r="CF3" t="str">
        <f>raw!A85</f>
        <v>Jamal Murray</v>
      </c>
      <c r="CG3" t="str">
        <f>raw!A86</f>
        <v>Norman Powell</v>
      </c>
      <c r="CH3" t="str">
        <f>raw!A87</f>
        <v>Darius Garland</v>
      </c>
      <c r="CI3" t="str">
        <f>raw!A88</f>
        <v>Evan Fournier</v>
      </c>
      <c r="CJ3" t="str">
        <f>raw!A89</f>
        <v>Collin Sexton</v>
      </c>
      <c r="CK3" t="str">
        <f>raw!A90</f>
        <v>Marcus Smart</v>
      </c>
      <c r="CL3" t="str">
        <f>raw!A91</f>
        <v>Buddy Hield</v>
      </c>
      <c r="CM3" t="str">
        <f>raw!A92</f>
        <v>Saddiq Bey</v>
      </c>
      <c r="CN3" t="str">
        <f>raw!A93</f>
        <v>Nickeil Alexander-Walker</v>
      </c>
      <c r="CO3" t="str">
        <f>raw!A94</f>
        <v>Bobby Portis</v>
      </c>
      <c r="CP3" t="str">
        <f>raw!A95</f>
        <v>T.J. McConnell</v>
      </c>
      <c r="CQ3" t="str">
        <f>raw!A96</f>
        <v>Kelly Olynyk</v>
      </c>
      <c r="CR3" t="str">
        <f>raw!A97</f>
        <v>Joe Harris</v>
      </c>
      <c r="CS3" t="str">
        <f>raw!A98</f>
        <v>Ja Morant</v>
      </c>
      <c r="CT3" t="str">
        <f>raw!A99</f>
        <v>Miles Bridges</v>
      </c>
      <c r="CU3" t="str">
        <f>raw!A100</f>
        <v>De'Andre Hunter</v>
      </c>
      <c r="CV3" t="str">
        <f>raw!A101</f>
        <v>Keldon Johnson</v>
      </c>
      <c r="CW3" t="str">
        <f>raw!A102</f>
        <v>Reggie Jackson</v>
      </c>
      <c r="CX3" t="str">
        <f>raw!A103</f>
        <v>Chuma Okeke</v>
      </c>
      <c r="CY3" t="str">
        <f>raw!A104</f>
        <v>Klay Thompson</v>
      </c>
      <c r="CZ3" t="str">
        <f>raw!A105</f>
        <v>Daniel Gafford</v>
      </c>
      <c r="DA3" t="str">
        <f>raw!A106</f>
        <v>Matisse Thybulle</v>
      </c>
      <c r="DB3" t="str">
        <f>raw!A107</f>
        <v>Danny Green</v>
      </c>
      <c r="DC3" t="str">
        <f>raw!A108</f>
        <v>Khem Birch</v>
      </c>
      <c r="DD3" t="str">
        <f>raw!A109</f>
        <v>Joe Ingles</v>
      </c>
      <c r="DE3" t="str">
        <f>raw!A110</f>
        <v>Jordan Clarkson</v>
      </c>
      <c r="DF3" t="str">
        <f>raw!A111</f>
        <v>D'Angelo Russell</v>
      </c>
      <c r="DG3" t="str">
        <f>raw!A112</f>
        <v>Russell Westbrook</v>
      </c>
      <c r="DH3" t="str">
        <f>raw!A113</f>
        <v>Mason Plumlee</v>
      </c>
      <c r="DI3" t="str">
        <f>raw!A114</f>
        <v>Ben Simmons</v>
      </c>
      <c r="DJ3" t="str">
        <f>raw!A115</f>
        <v>Al Horford</v>
      </c>
      <c r="DK3" t="str">
        <f>raw!A116</f>
        <v>Mo Bamba</v>
      </c>
      <c r="DL3" t="str">
        <f>raw!A117</f>
        <v>Jae'Sean Tate</v>
      </c>
      <c r="DM3" t="str">
        <f>raw!A118</f>
        <v>Ivica Zubac</v>
      </c>
      <c r="DN3" t="str">
        <f>raw!A119</f>
        <v>Jordan Poole</v>
      </c>
      <c r="DO3" t="str">
        <f>raw!A120</f>
        <v>Evan Mobley</v>
      </c>
      <c r="DP3" t="str">
        <f>raw!A121</f>
        <v>De'Anthony Melton</v>
      </c>
      <c r="DQ3" t="str">
        <f>raw!A122</f>
        <v>Thomas Bryant</v>
      </c>
      <c r="DR3" t="str">
        <f>raw!A123</f>
        <v>Brandon Clarke</v>
      </c>
      <c r="DS3" t="str">
        <f>raw!A124</f>
        <v>Andrew Wiggins</v>
      </c>
      <c r="DT3" t="str">
        <f>raw!A125</f>
        <v>Kevin Porter Jr.</v>
      </c>
      <c r="DU3" t="str">
        <f>raw!A126</f>
        <v>Danilo Gallinari</v>
      </c>
      <c r="DV3" t="str">
        <f>raw!A127</f>
        <v>Wendell Carter Jr.</v>
      </c>
      <c r="DW3" t="str">
        <f>raw!A128</f>
        <v>Montrezl Harrell</v>
      </c>
      <c r="DX3" t="str">
        <f>raw!A129</f>
        <v>Larry Nance Jr.</v>
      </c>
      <c r="DY3" t="str">
        <f>raw!A130</f>
        <v>Devonte' Graham</v>
      </c>
    </row>
    <row r="4" spans="1:129" x14ac:dyDescent="0.35">
      <c r="A4" t="str">
        <f>raw!R2</f>
        <v>POS</v>
      </c>
      <c r="B4" t="str">
        <f>raw!R3</f>
        <v xml:space="preserve"> C</v>
      </c>
      <c r="C4" t="str">
        <f>raw!R4</f>
        <v xml:space="preserve"> PG</v>
      </c>
      <c r="D4" t="str">
        <f>raw!R5</f>
        <v xml:space="preserve"> SG, PG</v>
      </c>
      <c r="E4" t="str">
        <f>raw!R6</f>
        <v xml:space="preserve"> SF, PF</v>
      </c>
      <c r="F4" t="str">
        <f>raw!R7</f>
        <v xml:space="preserve"> PG</v>
      </c>
      <c r="G4" t="str">
        <f>raw!R8</f>
        <v xml:space="preserve"> C</v>
      </c>
      <c r="H4" t="str">
        <f>raw!R9</f>
        <v xml:space="preserve"> SG</v>
      </c>
      <c r="I4" t="str">
        <f>raw!R10</f>
        <v xml:space="preserve"> PF, SF</v>
      </c>
      <c r="J4" t="str">
        <f>raw!R11</f>
        <v xml:space="preserve"> C</v>
      </c>
      <c r="K4" t="str">
        <f>raw!R12</f>
        <v xml:space="preserve"> PF</v>
      </c>
      <c r="L4" t="str">
        <f>raw!R13</f>
        <v xml:space="preserve"> PF</v>
      </c>
      <c r="M4" t="str">
        <f>raw!R14</f>
        <v xml:space="preserve"> SG, PG</v>
      </c>
      <c r="N4" t="str">
        <f>raw!R15</f>
        <v xml:space="preserve"> SF, SG</v>
      </c>
      <c r="O4" t="str">
        <f>raw!R16</f>
        <v xml:space="preserve"> PG, SG</v>
      </c>
      <c r="P4" t="str">
        <f>raw!R17</f>
        <v xml:space="preserve"> SF, SG</v>
      </c>
      <c r="Q4" t="str">
        <f>raw!R18</f>
        <v xml:space="preserve"> C</v>
      </c>
      <c r="R4" t="str">
        <f>raw!R19</f>
        <v xml:space="preserve"> SF, PF</v>
      </c>
      <c r="S4" t="str">
        <f>raw!R20</f>
        <v xml:space="preserve"> C, PF</v>
      </c>
      <c r="T4" t="str">
        <f>raw!R21</f>
        <v xml:space="preserve"> C, PF</v>
      </c>
      <c r="U4" t="str">
        <f>raw!R22</f>
        <v xml:space="preserve"> C, PF</v>
      </c>
      <c r="V4" t="str">
        <f>raw!R23</f>
        <v xml:space="preserve"> C, PF</v>
      </c>
      <c r="W4" t="str">
        <f>raw!R24</f>
        <v xml:space="preserve"> PG</v>
      </c>
      <c r="X4" t="str">
        <f>raw!R25</f>
        <v xml:space="preserve"> PF</v>
      </c>
      <c r="Y4" t="str">
        <f>raw!R26</f>
        <v xml:space="preserve"> C</v>
      </c>
      <c r="Z4" t="str">
        <f>raw!R27</f>
        <v xml:space="preserve"> SF, PF</v>
      </c>
      <c r="AA4" t="str">
        <f>raw!R28</f>
        <v xml:space="preserve"> C</v>
      </c>
      <c r="AB4" t="str">
        <f>raw!R29</f>
        <v xml:space="preserve"> PG, SG</v>
      </c>
      <c r="AC4" t="str">
        <f>raw!R30</f>
        <v xml:space="preserve"> C</v>
      </c>
      <c r="AD4" t="str">
        <f>raw!R31</f>
        <v xml:space="preserve"> SG, PG</v>
      </c>
      <c r="AE4" t="str">
        <f>raw!R32</f>
        <v xml:space="preserve"> PG</v>
      </c>
      <c r="AF4" t="str">
        <f>raw!R33</f>
        <v xml:space="preserve"> PF</v>
      </c>
      <c r="AG4" t="str">
        <f>raw!R34</f>
        <v xml:space="preserve"> PG</v>
      </c>
      <c r="AH4" t="str">
        <f>raw!R35</f>
        <v xml:space="preserve"> C, PF</v>
      </c>
      <c r="AI4" t="str">
        <f>raw!R36</f>
        <v xml:space="preserve"> PF</v>
      </c>
      <c r="AJ4" t="str">
        <f>raw!R37</f>
        <v xml:space="preserve"> SG</v>
      </c>
      <c r="AK4" t="str">
        <f>raw!R38</f>
        <v xml:space="preserve"> PF</v>
      </c>
      <c r="AL4" t="str">
        <f>raw!R39</f>
        <v xml:space="preserve"> SF, PF</v>
      </c>
      <c r="AM4" t="str">
        <f>raw!R40</f>
        <v xml:space="preserve"> SG</v>
      </c>
      <c r="AN4" t="str">
        <f>raw!R41</f>
        <v xml:space="preserve"> PG</v>
      </c>
      <c r="AO4" t="str">
        <f>raw!R42</f>
        <v xml:space="preserve"> PG, SG</v>
      </c>
      <c r="AP4" t="str">
        <f>raw!R43</f>
        <v xml:space="preserve"> SG, SF</v>
      </c>
      <c r="AQ4" t="str">
        <f>raw!R44</f>
        <v xml:space="preserve"> SG, PG</v>
      </c>
      <c r="AR4" t="str">
        <f>raw!R45</f>
        <v xml:space="preserve"> SF, PF</v>
      </c>
      <c r="AS4" t="str">
        <f>raw!R46</f>
        <v xml:space="preserve"> PG, SG</v>
      </c>
      <c r="AT4" t="str">
        <f>raw!R47</f>
        <v xml:space="preserve"> SF</v>
      </c>
      <c r="AU4" t="str">
        <f>raw!R48</f>
        <v xml:space="preserve"> SF, PG, PF</v>
      </c>
      <c r="AV4" t="str">
        <f>raw!R49</f>
        <v xml:space="preserve"> SF, SG</v>
      </c>
      <c r="AW4" t="str">
        <f>raw!R50</f>
        <v xml:space="preserve"> PG, SG</v>
      </c>
      <c r="AX4" t="str">
        <f>raw!R51</f>
        <v xml:space="preserve"> C</v>
      </c>
      <c r="AY4" t="str">
        <f>raw!R52</f>
        <v xml:space="preserve"> SF</v>
      </c>
      <c r="AZ4" t="str">
        <f>raw!R53</f>
        <v xml:space="preserve"> PF</v>
      </c>
      <c r="BA4" t="str">
        <f>raw!R54</f>
        <v xml:space="preserve"> SG, SF</v>
      </c>
      <c r="BB4" t="str">
        <f>raw!R55</f>
        <v xml:space="preserve"> PF</v>
      </c>
      <c r="BC4" t="str">
        <f>raw!R56</f>
        <v xml:space="preserve"> PG</v>
      </c>
      <c r="BD4" t="str">
        <f>raw!R57</f>
        <v xml:space="preserve"> PG</v>
      </c>
      <c r="BE4" t="str">
        <f>raw!R58</f>
        <v xml:space="preserve"> SG, PG</v>
      </c>
      <c r="BF4" t="str">
        <f>raw!R59</f>
        <v xml:space="preserve"> C</v>
      </c>
      <c r="BG4" t="str">
        <f>raw!R60</f>
        <v xml:space="preserve"> C</v>
      </c>
      <c r="BH4" t="str">
        <f>raw!R61</f>
        <v xml:space="preserve"> PG, SG</v>
      </c>
      <c r="BI4" t="str">
        <f>raw!R62</f>
        <v xml:space="preserve"> PG, SG</v>
      </c>
      <c r="BJ4" t="str">
        <f>raw!R63</f>
        <v xml:space="preserve"> C, PF</v>
      </c>
      <c r="BK4" t="str">
        <f>raw!R64</f>
        <v xml:space="preserve"> PF, SF</v>
      </c>
      <c r="BL4" t="str">
        <f>raw!R65</f>
        <v xml:space="preserve"> SG, SF</v>
      </c>
      <c r="BM4" t="str">
        <f>raw!R66</f>
        <v xml:space="preserve"> C, PF</v>
      </c>
      <c r="BN4" t="str">
        <f>raw!R67</f>
        <v>C, PF</v>
      </c>
      <c r="BO4" t="str">
        <f>raw!R68</f>
        <v xml:space="preserve"> PF</v>
      </c>
      <c r="BP4" t="str">
        <f>raw!R69</f>
        <v xml:space="preserve"> C</v>
      </c>
      <c r="BQ4" t="str">
        <f>raw!R70</f>
        <v xml:space="preserve"> PG</v>
      </c>
      <c r="BR4" t="str">
        <f>raw!R71</f>
        <v xml:space="preserve"> SF, PF</v>
      </c>
      <c r="BS4" t="str">
        <f>raw!R72</f>
        <v xml:space="preserve"> PG</v>
      </c>
      <c r="BT4" t="str">
        <f>raw!R73</f>
        <v xml:space="preserve"> PG</v>
      </c>
      <c r="BU4" t="str">
        <f>raw!R74</f>
        <v xml:space="preserve"> SF, PF</v>
      </c>
      <c r="BV4" t="str">
        <f>raw!R75</f>
        <v xml:space="preserve"> SF, PF</v>
      </c>
      <c r="BW4" t="str">
        <f>raw!R76</f>
        <v xml:space="preserve"> C</v>
      </c>
      <c r="BX4" t="str">
        <f>raw!R77</f>
        <v xml:space="preserve"> PF, SF</v>
      </c>
      <c r="BY4" t="str">
        <f>raw!R78</f>
        <v xml:space="preserve"> C</v>
      </c>
      <c r="BZ4" t="str">
        <f>raw!R79</f>
        <v xml:space="preserve"> C, PF</v>
      </c>
      <c r="CA4" t="str">
        <f>raw!R80</f>
        <v xml:space="preserve"> SG, SF</v>
      </c>
      <c r="CB4" t="str">
        <f>raw!R81</f>
        <v xml:space="preserve"> SG, SF</v>
      </c>
      <c r="CC4" t="str">
        <f>raw!R82</f>
        <v xml:space="preserve"> PF</v>
      </c>
      <c r="CD4" t="str">
        <f>raw!R83</f>
        <v xml:space="preserve"> SF, PF</v>
      </c>
      <c r="CE4" t="str">
        <f>raw!R84</f>
        <v xml:space="preserve"> C</v>
      </c>
      <c r="CF4" t="str">
        <f>raw!R85</f>
        <v xml:space="preserve"> PG, SG</v>
      </c>
      <c r="CG4" t="str">
        <f>raw!R86</f>
        <v xml:space="preserve"> SG, SF</v>
      </c>
      <c r="CH4" t="str">
        <f>raw!R87</f>
        <v xml:space="preserve"> PG, SG</v>
      </c>
      <c r="CI4" t="str">
        <f>raw!R88</f>
        <v xml:space="preserve"> SG, SF</v>
      </c>
      <c r="CJ4" t="str">
        <f>raw!R89</f>
        <v xml:space="preserve"> SG, PG</v>
      </c>
      <c r="CK4" t="str">
        <f>raw!R90</f>
        <v xml:space="preserve"> SG, PG</v>
      </c>
      <c r="CL4" t="str">
        <f>raw!R91</f>
        <v xml:space="preserve"> SG, SF</v>
      </c>
      <c r="CM4" t="str">
        <f>raw!R92</f>
        <v xml:space="preserve"> SF</v>
      </c>
      <c r="CN4" t="str">
        <f>raw!R93</f>
        <v xml:space="preserve"> SG</v>
      </c>
      <c r="CO4" t="str">
        <f>raw!R94</f>
        <v xml:space="preserve"> PF</v>
      </c>
      <c r="CP4" t="str">
        <f>raw!R95</f>
        <v xml:space="preserve"> PG</v>
      </c>
      <c r="CQ4" t="str">
        <f>raw!R96</f>
        <v xml:space="preserve"> C, PF</v>
      </c>
      <c r="CR4" t="str">
        <f>raw!R97</f>
        <v xml:space="preserve"> SG, SF</v>
      </c>
      <c r="CS4" t="str">
        <f>raw!R98</f>
        <v xml:space="preserve"> PG</v>
      </c>
      <c r="CT4" t="str">
        <f>raw!R99</f>
        <v xml:space="preserve"> SF, PF</v>
      </c>
      <c r="CU4" t="str">
        <f>raw!R100</f>
        <v xml:space="preserve"> SF, PF</v>
      </c>
      <c r="CV4" t="str">
        <f>raw!R101</f>
        <v xml:space="preserve"> SF, PF</v>
      </c>
      <c r="CW4" t="str">
        <f>raw!R102</f>
        <v xml:space="preserve"> PG</v>
      </c>
      <c r="CX4" t="str">
        <f>raw!R103</f>
        <v>PF</v>
      </c>
      <c r="CY4" t="str">
        <f>raw!R104</f>
        <v xml:space="preserve"> SG</v>
      </c>
      <c r="CZ4" t="str">
        <f>raw!R105</f>
        <v xml:space="preserve"> C, PF</v>
      </c>
      <c r="DA4" t="str">
        <f>raw!R106</f>
        <v xml:space="preserve"> SF, SG</v>
      </c>
      <c r="DB4" t="str">
        <f>raw!R107</f>
        <v xml:space="preserve"> SG, SF</v>
      </c>
      <c r="DC4" t="str">
        <f>raw!R108</f>
        <v xml:space="preserve"> C</v>
      </c>
      <c r="DD4" t="str">
        <f>raw!R109</f>
        <v xml:space="preserve"> SF, SG, PF</v>
      </c>
      <c r="DE4" t="str">
        <f>raw!R110</f>
        <v xml:space="preserve"> SG</v>
      </c>
      <c r="DF4" t="str">
        <f>raw!R111</f>
        <v xml:space="preserve"> PG, SG</v>
      </c>
      <c r="DG4" t="str">
        <f>raw!R112</f>
        <v xml:space="preserve"> PG</v>
      </c>
      <c r="DH4" t="str">
        <f>raw!R113</f>
        <v xml:space="preserve"> C</v>
      </c>
      <c r="DI4" t="str">
        <f>raw!R114</f>
        <v xml:space="preserve"> PG</v>
      </c>
      <c r="DJ4" t="str">
        <f>raw!R115</f>
        <v xml:space="preserve"> C, PF</v>
      </c>
      <c r="DK4" t="str">
        <f>raw!R116</f>
        <v xml:space="preserve"> C</v>
      </c>
      <c r="DL4" t="str">
        <f>raw!R117</f>
        <v xml:space="preserve"> SF</v>
      </c>
      <c r="DM4" t="str">
        <f>raw!R118</f>
        <v xml:space="preserve"> C</v>
      </c>
      <c r="DN4" t="str">
        <f>raw!R119</f>
        <v xml:space="preserve"> SG, PG</v>
      </c>
      <c r="DO4" t="str">
        <f>raw!R120</f>
        <v xml:space="preserve"> PF, C</v>
      </c>
      <c r="DP4" t="str">
        <f>raw!R121</f>
        <v>PG</v>
      </c>
      <c r="DQ4" t="str">
        <f>raw!R122</f>
        <v xml:space="preserve"> C</v>
      </c>
      <c r="DR4" t="str">
        <f>raw!R123</f>
        <v xml:space="preserve"> PF, C</v>
      </c>
      <c r="DS4" t="str">
        <f>raw!R124</f>
        <v xml:space="preserve"> SF, SG</v>
      </c>
      <c r="DT4" t="str">
        <f>raw!R125</f>
        <v xml:space="preserve"> SG, PG</v>
      </c>
      <c r="DU4" t="str">
        <f>raw!R126</f>
        <v xml:space="preserve"> PF, SF</v>
      </c>
      <c r="DV4" t="str">
        <f>raw!R127</f>
        <v xml:space="preserve"> C</v>
      </c>
      <c r="DW4" t="str">
        <f>raw!R128</f>
        <v xml:space="preserve"> C, PF</v>
      </c>
      <c r="DX4" t="str">
        <f>raw!R129</f>
        <v>PF</v>
      </c>
      <c r="DY4" t="str">
        <f>raw!R130</f>
        <v xml:space="preserve"> PG, SG</v>
      </c>
    </row>
    <row r="5" spans="1:129" x14ac:dyDescent="0.35">
      <c r="A5" t="str">
        <f>raw!S2</f>
        <v>TEAM</v>
      </c>
      <c r="B5" t="str">
        <f>raw!S3</f>
        <v>DEN</v>
      </c>
      <c r="C5" t="str">
        <f>raw!S4</f>
        <v>GSW</v>
      </c>
      <c r="D5" t="str">
        <f>raw!S5</f>
        <v>BRO</v>
      </c>
      <c r="E5" t="str">
        <f>raw!S6</f>
        <v>BRO</v>
      </c>
      <c r="F5" t="str">
        <f>raw!S7</f>
        <v>POR</v>
      </c>
      <c r="G5" t="str">
        <f>raw!S8</f>
        <v>MIN</v>
      </c>
      <c r="H5" t="str">
        <f>raw!S9</f>
        <v>WAS</v>
      </c>
      <c r="I5" t="str">
        <f>raw!S10</f>
        <v>BOS</v>
      </c>
      <c r="J5" t="str">
        <f>raw!S11</f>
        <v>PHI</v>
      </c>
      <c r="K5" t="str">
        <f>raw!S12</f>
        <v>LAL</v>
      </c>
      <c r="L5" t="str">
        <f>raw!S13</f>
        <v>MIL</v>
      </c>
      <c r="M5" t="str">
        <f>raw!S14</f>
        <v>TOR</v>
      </c>
      <c r="N5" t="str">
        <f>raw!S15</f>
        <v>LAC</v>
      </c>
      <c r="O5" t="str">
        <f>raw!S16</f>
        <v>BRO</v>
      </c>
      <c r="P5" t="str">
        <f>raw!S17</f>
        <v>MIA</v>
      </c>
      <c r="Q5" t="str">
        <f>raw!S18</f>
        <v>CHI</v>
      </c>
      <c r="R5" t="str">
        <f>raw!S19</f>
        <v>DEN</v>
      </c>
      <c r="S5" t="str">
        <f>raw!S20</f>
        <v>SAC</v>
      </c>
      <c r="T5" t="str">
        <f>raw!S21</f>
        <v>DAL</v>
      </c>
      <c r="U5" t="str">
        <f>raw!S22</f>
        <v>MIA</v>
      </c>
      <c r="V5" t="str">
        <f>raw!S23</f>
        <v>IND</v>
      </c>
      <c r="W5" t="str">
        <f>raw!S24</f>
        <v>PHX</v>
      </c>
      <c r="X5" t="str">
        <f>raw!S25</f>
        <v>MEM</v>
      </c>
      <c r="Y5" t="str">
        <f>raw!S26</f>
        <v>UTA</v>
      </c>
      <c r="Z5" t="str">
        <f>raw!S27</f>
        <v>PHI</v>
      </c>
      <c r="AA5" t="str">
        <f>raw!S28</f>
        <v>ATL</v>
      </c>
      <c r="AB5" t="str">
        <f>raw!S29</f>
        <v>MIL</v>
      </c>
      <c r="AC5" t="str">
        <f>raw!S30</f>
        <v>PHX</v>
      </c>
      <c r="AD5" t="str">
        <f>raw!S31</f>
        <v>OKL</v>
      </c>
      <c r="AE5" t="str">
        <f>raw!S32</f>
        <v>DAL</v>
      </c>
      <c r="AF5" t="str">
        <f>raw!S33</f>
        <v>IND</v>
      </c>
      <c r="AG5" t="str">
        <f>raw!S34</f>
        <v>ATL</v>
      </c>
      <c r="AH5" t="str">
        <f>raw!S35</f>
        <v>BOS</v>
      </c>
      <c r="AI5" t="str">
        <f>raw!S36</f>
        <v>NOP</v>
      </c>
      <c r="AJ5" t="str">
        <f>raw!S37</f>
        <v>POR</v>
      </c>
      <c r="AK5" t="str">
        <f>raw!S38</f>
        <v>ATL</v>
      </c>
      <c r="AL5" t="str">
        <f>raw!S39</f>
        <v>NOP</v>
      </c>
      <c r="AM5" t="str">
        <f>raw!S40</f>
        <v>CHI</v>
      </c>
      <c r="AN5" t="str">
        <f>raw!S41</f>
        <v>CHA</v>
      </c>
      <c r="AO5" t="str">
        <f>raw!S42</f>
        <v>SAC</v>
      </c>
      <c r="AP5" t="str">
        <f>raw!S43</f>
        <v>BOS</v>
      </c>
      <c r="AQ5" t="str">
        <f>raw!S44</f>
        <v>UTA</v>
      </c>
      <c r="AR5" t="str">
        <f>raw!S45</f>
        <v>TOR</v>
      </c>
      <c r="AS5" t="str">
        <f>raw!S46</f>
        <v>SAS</v>
      </c>
      <c r="AT5" t="str">
        <f>raw!S47</f>
        <v>PHX</v>
      </c>
      <c r="AU5" t="str">
        <f>raw!S48</f>
        <v>LAL</v>
      </c>
      <c r="AV5" t="str">
        <f>raw!S49</f>
        <v>MIL</v>
      </c>
      <c r="AW5" t="str">
        <f>raw!S50</f>
        <v>SAS</v>
      </c>
      <c r="AX5" t="str">
        <f>raw!S51</f>
        <v>SAS</v>
      </c>
      <c r="AY5" t="str">
        <f>raw!S52</f>
        <v>CHA</v>
      </c>
      <c r="AZ5" t="str">
        <f>raw!S53</f>
        <v>NYK</v>
      </c>
      <c r="BA5" t="str">
        <f>raw!S54</f>
        <v>ATL</v>
      </c>
      <c r="BB5" t="str">
        <f>raw!S55</f>
        <v>TOR</v>
      </c>
      <c r="BC5" t="str">
        <f>raw!S56</f>
        <v>CHI</v>
      </c>
      <c r="BD5" t="str">
        <f>raw!S57</f>
        <v>UTA</v>
      </c>
      <c r="BE5" t="str">
        <f>raw!S58</f>
        <v>PHX</v>
      </c>
      <c r="BF5" t="str">
        <f>raw!S59</f>
        <v>POR</v>
      </c>
      <c r="BG5" t="str">
        <f>raw!S60</f>
        <v>NOP</v>
      </c>
      <c r="BH5" t="str">
        <f>raw!S61</f>
        <v>CHA</v>
      </c>
      <c r="BI5" t="str">
        <f>raw!S62</f>
        <v>IND</v>
      </c>
      <c r="BJ5" t="str">
        <f>raw!S63</f>
        <v>DET</v>
      </c>
      <c r="BK5" t="str">
        <f>raw!S64</f>
        <v>POR</v>
      </c>
      <c r="BL5" t="str">
        <f>raw!S65</f>
        <v>IND</v>
      </c>
      <c r="BM5" t="str">
        <f>raw!S66</f>
        <v>TOR</v>
      </c>
      <c r="BN5" t="str">
        <f>raw!S67</f>
        <v>OKL</v>
      </c>
      <c r="BO5" t="str">
        <f>raw!S68</f>
        <v>GSW</v>
      </c>
      <c r="BP5" t="str">
        <f>raw!S69</f>
        <v>NYK</v>
      </c>
      <c r="BQ5" t="str">
        <f>raw!S70</f>
        <v>SAC</v>
      </c>
      <c r="BR5" t="str">
        <f>raw!S71</f>
        <v>DET</v>
      </c>
      <c r="BS5" t="str">
        <f>raw!S72</f>
        <v>NYK</v>
      </c>
      <c r="BT5" t="str">
        <f>raw!S73</f>
        <v>MIA</v>
      </c>
      <c r="BU5" t="str">
        <f>raw!S74</f>
        <v>LAC</v>
      </c>
      <c r="BV5" t="str">
        <f>raw!S75</f>
        <v>MEM</v>
      </c>
      <c r="BW5" t="str">
        <f>raw!S76</f>
        <v>MIL</v>
      </c>
      <c r="BX5" t="str">
        <f>raw!S77</f>
        <v>ORL</v>
      </c>
      <c r="BY5" t="str">
        <f>raw!S78</f>
        <v>CLE</v>
      </c>
      <c r="BZ5" t="str">
        <f>raw!S79</f>
        <v>HOU</v>
      </c>
      <c r="CA5" t="str">
        <f>raw!S80</f>
        <v>CHI</v>
      </c>
      <c r="CB5" t="str">
        <f>raw!S81</f>
        <v>MIN</v>
      </c>
      <c r="CC5" t="str">
        <f>raw!S82</f>
        <v>CHA</v>
      </c>
      <c r="CD5" t="str">
        <f>raw!S83</f>
        <v>SAC</v>
      </c>
      <c r="CE5" t="str">
        <f>raw!S84</f>
        <v>NYK</v>
      </c>
      <c r="CF5" t="str">
        <f>raw!S85</f>
        <v>DEN</v>
      </c>
      <c r="CG5" t="str">
        <f>raw!S86</f>
        <v>POR</v>
      </c>
      <c r="CH5" t="str">
        <f>raw!S87</f>
        <v>CLE</v>
      </c>
      <c r="CI5" t="str">
        <f>raw!S88</f>
        <v>NYK</v>
      </c>
      <c r="CJ5" t="str">
        <f>raw!S89</f>
        <v>CLE</v>
      </c>
      <c r="CK5" t="str">
        <f>raw!S90</f>
        <v>BOS</v>
      </c>
      <c r="CL5" t="str">
        <f>raw!S91</f>
        <v>SAC</v>
      </c>
      <c r="CM5" t="str">
        <f>raw!S92</f>
        <v>DET</v>
      </c>
      <c r="CN5" t="str">
        <f>raw!S93</f>
        <v>NOP</v>
      </c>
      <c r="CO5" t="str">
        <f>raw!S94</f>
        <v>MIL</v>
      </c>
      <c r="CP5" t="str">
        <f>raw!S95</f>
        <v>IND</v>
      </c>
      <c r="CQ5" t="str">
        <f>raw!S96</f>
        <v>DET</v>
      </c>
      <c r="CR5" t="str">
        <f>raw!S97</f>
        <v>BRO</v>
      </c>
      <c r="CS5" t="str">
        <f>raw!S98</f>
        <v>MEM</v>
      </c>
      <c r="CT5" t="str">
        <f>raw!S99</f>
        <v>CHA</v>
      </c>
      <c r="CU5" t="str">
        <f>raw!S100</f>
        <v>ATL</v>
      </c>
      <c r="CV5" t="str">
        <f>raw!S101</f>
        <v>SAS</v>
      </c>
      <c r="CW5" t="str">
        <f>raw!S102</f>
        <v>LAC</v>
      </c>
      <c r="CX5" t="str">
        <f>raw!S103</f>
        <v>ORL</v>
      </c>
      <c r="CY5" t="str">
        <f>raw!S104</f>
        <v>GSW</v>
      </c>
      <c r="CZ5" t="str">
        <f>raw!S105</f>
        <v>WAS</v>
      </c>
      <c r="DA5" t="str">
        <f>raw!S106</f>
        <v>PHI</v>
      </c>
      <c r="DB5" t="str">
        <f>raw!S107</f>
        <v>PHI</v>
      </c>
      <c r="DC5" t="str">
        <f>raw!S108</f>
        <v>TOR</v>
      </c>
      <c r="DD5" t="str">
        <f>raw!S109</f>
        <v>UTA</v>
      </c>
      <c r="DE5" t="str">
        <f>raw!S110</f>
        <v>UTA</v>
      </c>
      <c r="DF5" t="str">
        <f>raw!S111</f>
        <v>MIN</v>
      </c>
      <c r="DG5" t="str">
        <f>raw!S112</f>
        <v>LAL</v>
      </c>
      <c r="DH5" t="str">
        <f>raw!S113</f>
        <v>CHA</v>
      </c>
      <c r="DI5" t="str">
        <f>raw!S114</f>
        <v>PHI</v>
      </c>
      <c r="DJ5" t="str">
        <f>raw!S115</f>
        <v>BOS</v>
      </c>
      <c r="DK5" t="str">
        <f>raw!S116</f>
        <v>ORL</v>
      </c>
      <c r="DL5" t="str">
        <f>raw!S117</f>
        <v>HOU</v>
      </c>
      <c r="DM5" t="str">
        <f>raw!S118</f>
        <v>LAC</v>
      </c>
      <c r="DN5" t="str">
        <f>raw!S119</f>
        <v>GSW</v>
      </c>
      <c r="DO5" t="str">
        <f>raw!S120</f>
        <v>CLE</v>
      </c>
      <c r="DP5" t="str">
        <f>raw!S121</f>
        <v>MEM</v>
      </c>
      <c r="DQ5" t="str">
        <f>raw!S122</f>
        <v>WAS</v>
      </c>
      <c r="DR5" t="str">
        <f>raw!S123</f>
        <v>MEM</v>
      </c>
      <c r="DS5" t="str">
        <f>raw!S124</f>
        <v>GSW</v>
      </c>
      <c r="DT5" t="str">
        <f>raw!S125</f>
        <v>HOU</v>
      </c>
      <c r="DU5" t="str">
        <f>raw!S126</f>
        <v>ATL</v>
      </c>
      <c r="DV5" t="str">
        <f>raw!S127</f>
        <v>ORL</v>
      </c>
      <c r="DW5" t="str">
        <f>raw!S128</f>
        <v>WAS</v>
      </c>
      <c r="DX5" t="str">
        <f>raw!S129</f>
        <v>POR</v>
      </c>
      <c r="DY5" t="str">
        <f>raw!S130</f>
        <v>NOP</v>
      </c>
    </row>
    <row r="6" spans="1:129" x14ac:dyDescent="0.35">
      <c r="A6" t="str">
        <f>raw!T2</f>
        <v>GP</v>
      </c>
      <c r="B6">
        <f>raw!T3</f>
        <v>77</v>
      </c>
      <c r="C6">
        <f>raw!T4</f>
        <v>73</v>
      </c>
      <c r="D6">
        <f>raw!T5</f>
        <v>75</v>
      </c>
      <c r="E6">
        <f>raw!T6</f>
        <v>68</v>
      </c>
      <c r="F6">
        <f>raw!T7</f>
        <v>76</v>
      </c>
      <c r="G6">
        <f>raw!T8</f>
        <v>72</v>
      </c>
      <c r="H6">
        <f>raw!T9</f>
        <v>73</v>
      </c>
      <c r="I6">
        <f>raw!T10</f>
        <v>76</v>
      </c>
      <c r="J6">
        <f>raw!T11</f>
        <v>65</v>
      </c>
      <c r="K6">
        <f>raw!T12</f>
        <v>69</v>
      </c>
      <c r="L6">
        <f>raw!T13</f>
        <v>74</v>
      </c>
      <c r="M6">
        <f>raw!T14</f>
        <v>70</v>
      </c>
      <c r="N6">
        <f>raw!T15</f>
        <v>74</v>
      </c>
      <c r="O6">
        <f>raw!T16</f>
        <v>65</v>
      </c>
      <c r="P6">
        <f>raw!T17</f>
        <v>72</v>
      </c>
      <c r="Q6">
        <f>raw!T18</f>
        <v>76</v>
      </c>
      <c r="R6">
        <f>raw!T19</f>
        <v>67</v>
      </c>
      <c r="S6">
        <f>raw!T20</f>
        <v>72</v>
      </c>
      <c r="T6">
        <f>raw!T21</f>
        <v>60</v>
      </c>
      <c r="U6">
        <f>raw!T22</f>
        <v>76</v>
      </c>
      <c r="V6">
        <f>raw!T23</f>
        <v>72</v>
      </c>
      <c r="W6">
        <f>raw!T24</f>
        <v>72</v>
      </c>
      <c r="X6">
        <f>raw!T25</f>
        <v>70</v>
      </c>
      <c r="Y6">
        <f>raw!T26</f>
        <v>76</v>
      </c>
      <c r="Z6">
        <f>raw!T27</f>
        <v>75</v>
      </c>
      <c r="AA6">
        <f>raw!T28</f>
        <v>75</v>
      </c>
      <c r="AB6">
        <f>raw!T29</f>
        <v>72</v>
      </c>
      <c r="AC6">
        <f>raw!T30</f>
        <v>76</v>
      </c>
      <c r="AD6">
        <f>raw!T31</f>
        <v>70</v>
      </c>
      <c r="AE6">
        <f>raw!T32</f>
        <v>75</v>
      </c>
      <c r="AF6">
        <f>raw!T33</f>
        <v>72</v>
      </c>
      <c r="AG6">
        <f>raw!T34</f>
        <v>78</v>
      </c>
      <c r="AH6">
        <f>raw!T35</f>
        <v>68</v>
      </c>
      <c r="AI6">
        <f>raw!T36</f>
        <v>72</v>
      </c>
      <c r="AJ6">
        <f>raw!T37</f>
        <v>72</v>
      </c>
      <c r="AK6">
        <f>raw!T38</f>
        <v>75</v>
      </c>
      <c r="AL6">
        <f>raw!T39</f>
        <v>73</v>
      </c>
      <c r="AM6">
        <f>raw!T40</f>
        <v>72</v>
      </c>
      <c r="AN6">
        <f>raw!T41</f>
        <v>73</v>
      </c>
      <c r="AO6">
        <f>raw!T42</f>
        <v>72</v>
      </c>
      <c r="AP6">
        <f>raw!T43</f>
        <v>72</v>
      </c>
      <c r="AQ6">
        <f>raw!T44</f>
        <v>72</v>
      </c>
      <c r="AR6">
        <f>raw!T45</f>
        <v>70</v>
      </c>
      <c r="AS6">
        <f>raw!T46</f>
        <v>69</v>
      </c>
      <c r="AT6">
        <f>raw!T47</f>
        <v>78</v>
      </c>
      <c r="AU6">
        <f>raw!T48</f>
        <v>74</v>
      </c>
      <c r="AV6">
        <f>raw!T49</f>
        <v>75</v>
      </c>
      <c r="AW6">
        <f>raw!T50</f>
        <v>74</v>
      </c>
      <c r="AX6">
        <f>raw!T51</f>
        <v>77</v>
      </c>
      <c r="AY6">
        <f>raw!T52</f>
        <v>68</v>
      </c>
      <c r="AZ6">
        <f>raw!T53</f>
        <v>77</v>
      </c>
      <c r="BA6">
        <f>raw!T54</f>
        <v>68</v>
      </c>
      <c r="BB6">
        <f>raw!T55</f>
        <v>59</v>
      </c>
      <c r="BC6">
        <f>raw!T56</f>
        <v>70</v>
      </c>
      <c r="BD6">
        <f>raw!T57</f>
        <v>68</v>
      </c>
      <c r="BE6">
        <f>raw!T58</f>
        <v>76</v>
      </c>
      <c r="BF6">
        <f>raw!T59</f>
        <v>70</v>
      </c>
      <c r="BG6">
        <f>raw!T60</f>
        <v>73</v>
      </c>
      <c r="BH6">
        <f>raw!T61</f>
        <v>75</v>
      </c>
      <c r="BI6">
        <f>raw!T62</f>
        <v>71</v>
      </c>
      <c r="BJ6">
        <f>raw!T63</f>
        <v>75</v>
      </c>
      <c r="BK6">
        <f>raw!T64</f>
        <v>76</v>
      </c>
      <c r="BL6">
        <f>raw!T65</f>
        <v>68</v>
      </c>
      <c r="BM6">
        <f>raw!T66</f>
        <v>72</v>
      </c>
      <c r="BN6">
        <f>raw!T67</f>
        <v>64</v>
      </c>
      <c r="BO6">
        <f>raw!T68</f>
        <v>72</v>
      </c>
      <c r="BP6">
        <f>raw!T69</f>
        <v>71</v>
      </c>
      <c r="BQ6">
        <f>raw!T70</f>
        <v>73</v>
      </c>
      <c r="BR6">
        <f>raw!T71</f>
        <v>74</v>
      </c>
      <c r="BS6">
        <f>raw!T72</f>
        <v>67</v>
      </c>
      <c r="BT6">
        <f>raw!T73</f>
        <v>72</v>
      </c>
      <c r="BU6">
        <f>raw!T74</f>
        <v>10</v>
      </c>
      <c r="BV6">
        <f>raw!T75</f>
        <v>75</v>
      </c>
      <c r="BW6">
        <f>raw!T76</f>
        <v>75</v>
      </c>
      <c r="BX6">
        <f>raw!T77</f>
        <v>60</v>
      </c>
      <c r="BY6">
        <f>raw!T78</f>
        <v>74</v>
      </c>
      <c r="BZ6">
        <f>raw!T79</f>
        <v>70</v>
      </c>
      <c r="CA6">
        <f>raw!T80</f>
        <v>76</v>
      </c>
      <c r="CB6">
        <f>raw!T81</f>
        <v>77</v>
      </c>
      <c r="CC6">
        <f>raw!T82</f>
        <v>74</v>
      </c>
      <c r="CD6">
        <f>raw!T83</f>
        <v>72</v>
      </c>
      <c r="CE6">
        <f>raw!T84</f>
        <v>70</v>
      </c>
      <c r="CF6">
        <f>raw!T85</f>
        <v>19</v>
      </c>
      <c r="CG6">
        <f>raw!T86</f>
        <v>75</v>
      </c>
      <c r="CH6">
        <f>raw!T87</f>
        <v>70</v>
      </c>
      <c r="CI6">
        <f>raw!T88</f>
        <v>70</v>
      </c>
      <c r="CJ6">
        <f>raw!T89</f>
        <v>73</v>
      </c>
      <c r="CK6">
        <f>raw!T90</f>
        <v>70</v>
      </c>
      <c r="CL6">
        <f>raw!T91</f>
        <v>76</v>
      </c>
      <c r="CM6">
        <f>raw!T92</f>
        <v>76</v>
      </c>
      <c r="CN6">
        <f>raw!T93</f>
        <v>71</v>
      </c>
      <c r="CO6">
        <f>raw!T94</f>
        <v>75</v>
      </c>
      <c r="CP6">
        <f>raw!T95</f>
        <v>76</v>
      </c>
      <c r="CQ6">
        <f>raw!T96</f>
        <v>73</v>
      </c>
      <c r="CR6">
        <f>raw!T97</f>
        <v>78</v>
      </c>
      <c r="CS6">
        <f>raw!T98</f>
        <v>73</v>
      </c>
      <c r="CT6">
        <f>raw!T99</f>
        <v>77</v>
      </c>
      <c r="CU6">
        <f>raw!T100</f>
        <v>70</v>
      </c>
      <c r="CV6">
        <f>raw!T101</f>
        <v>74</v>
      </c>
      <c r="CW6">
        <f>raw!T102</f>
        <v>75</v>
      </c>
      <c r="CX6">
        <f>raw!T103</f>
        <v>68</v>
      </c>
      <c r="CY6">
        <f>raw!T104</f>
        <v>45</v>
      </c>
      <c r="CZ6">
        <f>raw!T105</f>
        <v>69</v>
      </c>
      <c r="DA6">
        <f>raw!T106</f>
        <v>74</v>
      </c>
      <c r="DB6">
        <f>raw!T107</f>
        <v>74</v>
      </c>
      <c r="DC6">
        <f>raw!T108</f>
        <v>74</v>
      </c>
      <c r="DD6">
        <f>raw!T109</f>
        <v>74</v>
      </c>
      <c r="DE6">
        <f>raw!T110</f>
        <v>74</v>
      </c>
      <c r="DF6">
        <f>raw!T111</f>
        <v>70</v>
      </c>
      <c r="DG6">
        <f>raw!T112</f>
        <v>76</v>
      </c>
      <c r="DH6">
        <f>raw!T113</f>
        <v>68</v>
      </c>
      <c r="DI6">
        <f>raw!T114</f>
        <v>68</v>
      </c>
      <c r="DJ6">
        <f>raw!T115</f>
        <v>68</v>
      </c>
      <c r="DK6">
        <f>raw!T116</f>
        <v>68</v>
      </c>
      <c r="DL6">
        <f>raw!T117</f>
        <v>76</v>
      </c>
      <c r="DM6">
        <f>raw!T118</f>
        <v>79</v>
      </c>
      <c r="DN6">
        <f>raw!T119</f>
        <v>74</v>
      </c>
      <c r="DO6">
        <f>raw!T120</f>
        <v>73</v>
      </c>
      <c r="DP6">
        <f>raw!T121</f>
        <v>70</v>
      </c>
      <c r="DQ6">
        <f>raw!T122</f>
        <v>38</v>
      </c>
      <c r="DR6">
        <f>raw!T123</f>
        <v>70</v>
      </c>
      <c r="DS6">
        <f>raw!T124</f>
        <v>52</v>
      </c>
      <c r="DT6">
        <f>raw!T125</f>
        <v>70</v>
      </c>
      <c r="DU6">
        <f>raw!T126</f>
        <v>65</v>
      </c>
      <c r="DV6">
        <f>raw!T127</f>
        <v>67</v>
      </c>
      <c r="DW6">
        <f>raw!T128</f>
        <v>68</v>
      </c>
      <c r="DX6">
        <f>raw!T129</f>
        <v>68</v>
      </c>
      <c r="DY6">
        <f>raw!T130</f>
        <v>70</v>
      </c>
    </row>
    <row r="7" spans="1:129" x14ac:dyDescent="0.35">
      <c r="A7" t="str">
        <f>raw!U2</f>
        <v>MPG</v>
      </c>
      <c r="B7">
        <f>raw!U3</f>
        <v>35.1</v>
      </c>
      <c r="C7">
        <f>raw!U4</f>
        <v>34</v>
      </c>
      <c r="D7">
        <f>raw!U5</f>
        <v>35.5</v>
      </c>
      <c r="E7">
        <f>raw!U6</f>
        <v>33.1</v>
      </c>
      <c r="F7">
        <f>raw!U7</f>
        <v>34.799999999999997</v>
      </c>
      <c r="G7">
        <f>raw!U8</f>
        <v>33.9</v>
      </c>
      <c r="H7">
        <f>raw!U9</f>
        <v>34.6</v>
      </c>
      <c r="I7">
        <f>raw!U10</f>
        <v>35.1</v>
      </c>
      <c r="J7">
        <f>raw!U11</f>
        <v>30.4</v>
      </c>
      <c r="K7">
        <f>raw!U12</f>
        <v>32.6</v>
      </c>
      <c r="L7">
        <f>raw!U13</f>
        <v>33</v>
      </c>
      <c r="M7">
        <f>raw!U14</f>
        <v>34.799999999999997</v>
      </c>
      <c r="N7">
        <f>raw!U15</f>
        <v>34</v>
      </c>
      <c r="O7">
        <f>raw!U16</f>
        <v>34.1</v>
      </c>
      <c r="P7">
        <f>raw!U17</f>
        <v>32.799999999999997</v>
      </c>
      <c r="Q7">
        <f>raw!U18</f>
        <v>32.799999999999997</v>
      </c>
      <c r="R7">
        <f>raw!U19</f>
        <v>32.5</v>
      </c>
      <c r="S7">
        <f>raw!U20</f>
        <v>31.2</v>
      </c>
      <c r="T7">
        <f>raw!U21</f>
        <v>30.9</v>
      </c>
      <c r="U7">
        <f>raw!U22</f>
        <v>33.6</v>
      </c>
      <c r="V7">
        <f>raw!U23</f>
        <v>30.6</v>
      </c>
      <c r="W7">
        <f>raw!U24</f>
        <v>30.4</v>
      </c>
      <c r="X7">
        <f>raw!U25</f>
        <v>31.4</v>
      </c>
      <c r="Y7">
        <f>raw!U26</f>
        <v>30.9</v>
      </c>
      <c r="Z7">
        <f>raw!U27</f>
        <v>32.5</v>
      </c>
      <c r="AA7">
        <f>raw!U28</f>
        <v>31.5</v>
      </c>
      <c r="AB7">
        <f>raw!U29</f>
        <v>32.1</v>
      </c>
      <c r="AC7">
        <f>raw!U30</f>
        <v>31.8</v>
      </c>
      <c r="AD7">
        <f>raw!U31</f>
        <v>34.1</v>
      </c>
      <c r="AE7">
        <f>raw!U32</f>
        <v>34.1</v>
      </c>
      <c r="AF7">
        <f>raw!U33</f>
        <v>35.299999999999997</v>
      </c>
      <c r="AG7">
        <f>raw!U34</f>
        <v>33.200000000000003</v>
      </c>
      <c r="AH7">
        <f>raw!U35</f>
        <v>23.5</v>
      </c>
      <c r="AI7">
        <f>raw!U36</f>
        <v>33.799999999999997</v>
      </c>
      <c r="AJ7">
        <f>raw!U37</f>
        <v>33.5</v>
      </c>
      <c r="AK7">
        <f>raw!U38</f>
        <v>30.2</v>
      </c>
      <c r="AL7">
        <f>raw!U39</f>
        <v>34.5</v>
      </c>
      <c r="AM7">
        <f>raw!U40</f>
        <v>34</v>
      </c>
      <c r="AN7">
        <f>raw!U41</f>
        <v>32.799999999999997</v>
      </c>
      <c r="AO7">
        <f>raw!U42</f>
        <v>32.1</v>
      </c>
      <c r="AP7">
        <f>raw!U43</f>
        <v>34.1</v>
      </c>
      <c r="AQ7">
        <f>raw!U44</f>
        <v>33.4</v>
      </c>
      <c r="AR7">
        <f>raw!U45</f>
        <v>33.9</v>
      </c>
      <c r="AS7">
        <f>raw!U46</f>
        <v>33</v>
      </c>
      <c r="AT7">
        <f>raw!U47</f>
        <v>32.799999999999997</v>
      </c>
      <c r="AU7">
        <f>raw!U48</f>
        <v>32.4</v>
      </c>
      <c r="AV7">
        <f>raw!U49</f>
        <v>33.1</v>
      </c>
      <c r="AW7">
        <f>raw!U50</f>
        <v>33.4</v>
      </c>
      <c r="AX7">
        <f>raw!U51</f>
        <v>31.3</v>
      </c>
      <c r="AY7">
        <f>raw!U52</f>
        <v>33.1</v>
      </c>
      <c r="AZ7">
        <f>raw!U53</f>
        <v>36.4</v>
      </c>
      <c r="BA7">
        <f>raw!U54</f>
        <v>29.6</v>
      </c>
      <c r="BB7">
        <f>raw!U55</f>
        <v>34.5</v>
      </c>
      <c r="BC7">
        <f>raw!U56</f>
        <v>33.1</v>
      </c>
      <c r="BD7">
        <f>raw!U57</f>
        <v>29.5</v>
      </c>
      <c r="BE7">
        <f>raw!U58</f>
        <v>34.6</v>
      </c>
      <c r="BF7">
        <f>raw!U59</f>
        <v>31.1</v>
      </c>
      <c r="BG7">
        <f>raw!U60</f>
        <v>29.4</v>
      </c>
      <c r="BH7">
        <f>raw!U61</f>
        <v>34.1</v>
      </c>
      <c r="BI7">
        <f>raw!U62</f>
        <v>34.1</v>
      </c>
      <c r="BJ7">
        <f>raw!U63</f>
        <v>30.1</v>
      </c>
      <c r="BK7">
        <f>raw!U64</f>
        <v>32</v>
      </c>
      <c r="BL7">
        <f>raw!U65</f>
        <v>31.2</v>
      </c>
      <c r="BM7">
        <f>raw!U66</f>
        <v>26.1</v>
      </c>
      <c r="BN7">
        <f>raw!U67</f>
        <v>27.1</v>
      </c>
      <c r="BO7">
        <f>raw!U68</f>
        <v>32.700000000000003</v>
      </c>
      <c r="BP7">
        <f>raw!U69</f>
        <v>27.1</v>
      </c>
      <c r="BQ7">
        <f>raw!U70</f>
        <v>34.700000000000003</v>
      </c>
      <c r="BR7">
        <f>raw!U71</f>
        <v>32.4</v>
      </c>
      <c r="BS7">
        <f>raw!U72</f>
        <v>30.1</v>
      </c>
      <c r="BT7">
        <f>raw!U73</f>
        <v>32.1</v>
      </c>
      <c r="BU7">
        <f>raw!U74</f>
        <v>25.1</v>
      </c>
      <c r="BV7">
        <f>raw!U75</f>
        <v>26.5</v>
      </c>
      <c r="BW7">
        <f>raw!U76</f>
        <v>27.1</v>
      </c>
      <c r="BX7">
        <f>raw!U77</f>
        <v>28.8</v>
      </c>
      <c r="BY7">
        <f>raw!U78</f>
        <v>31.4</v>
      </c>
      <c r="BZ7">
        <f>raw!U79</f>
        <v>32.5</v>
      </c>
      <c r="CA7">
        <f>raw!U80</f>
        <v>32.200000000000003</v>
      </c>
      <c r="CB7">
        <f>raw!U81</f>
        <v>34.5</v>
      </c>
      <c r="CC7">
        <f>raw!U82</f>
        <v>30.5</v>
      </c>
      <c r="CD7">
        <f>raw!U83</f>
        <v>35.1</v>
      </c>
      <c r="CE7">
        <f>raw!U84</f>
        <v>23.1</v>
      </c>
      <c r="CF7">
        <f>raw!U85</f>
        <v>28.1</v>
      </c>
      <c r="CG7">
        <f>raw!U86</f>
        <v>32.1</v>
      </c>
      <c r="CH7">
        <f>raw!U87</f>
        <v>33.700000000000003</v>
      </c>
      <c r="CI7">
        <f>raw!U88</f>
        <v>31</v>
      </c>
      <c r="CJ7">
        <f>raw!U89</f>
        <v>35.4</v>
      </c>
      <c r="CK7">
        <f>raw!U90</f>
        <v>32</v>
      </c>
      <c r="CL7">
        <f>raw!U91</f>
        <v>33.299999999999997</v>
      </c>
      <c r="CM7">
        <f>raw!U92</f>
        <v>33.5</v>
      </c>
      <c r="CN7">
        <f>raw!U93</f>
        <v>28.5</v>
      </c>
      <c r="CO7">
        <f>raw!U94</f>
        <v>25.2</v>
      </c>
      <c r="CP7">
        <f>raw!U95</f>
        <v>23.7</v>
      </c>
      <c r="CQ7">
        <f>raw!U96</f>
        <v>27.2</v>
      </c>
      <c r="CR7">
        <f>raw!U97</f>
        <v>31.2</v>
      </c>
      <c r="CS7">
        <f>raw!U98</f>
        <v>33.6</v>
      </c>
      <c r="CT7">
        <f>raw!U99</f>
        <v>28.4</v>
      </c>
      <c r="CU7">
        <f>raw!U100</f>
        <v>29.4</v>
      </c>
      <c r="CV7">
        <f>raw!U101</f>
        <v>31.2</v>
      </c>
      <c r="CW7">
        <f>raw!U102</f>
        <v>30.2</v>
      </c>
      <c r="CX7">
        <f>raw!U103</f>
        <v>30.1</v>
      </c>
      <c r="CY7">
        <f>raw!U104</f>
        <v>26.8</v>
      </c>
      <c r="CZ7">
        <f>raw!U105</f>
        <v>20.2</v>
      </c>
      <c r="DA7">
        <f>raw!U106</f>
        <v>24.6</v>
      </c>
      <c r="DB7">
        <f>raw!U107</f>
        <v>28.2</v>
      </c>
      <c r="DC7">
        <f>raw!U108</f>
        <v>29.8</v>
      </c>
      <c r="DD7">
        <f>raw!U109</f>
        <v>27.1</v>
      </c>
      <c r="DE7">
        <f>raw!U110</f>
        <v>26.7</v>
      </c>
      <c r="DF7">
        <f>raw!U111</f>
        <v>30.2</v>
      </c>
      <c r="DG7">
        <f>raw!U112</f>
        <v>34.1</v>
      </c>
      <c r="DH7">
        <f>raw!U113</f>
        <v>28.1</v>
      </c>
      <c r="DI7">
        <f>raw!U114</f>
        <v>32.5</v>
      </c>
      <c r="DJ7">
        <f>raw!U115</f>
        <v>24.8</v>
      </c>
      <c r="DK7">
        <f>raw!U116</f>
        <v>22.5</v>
      </c>
      <c r="DL7">
        <f>raw!U117</f>
        <v>30.1</v>
      </c>
      <c r="DM7">
        <f>raw!U118</f>
        <v>22.9</v>
      </c>
      <c r="DN7">
        <f>raw!U119</f>
        <v>26.1</v>
      </c>
      <c r="DO7">
        <f>raw!U120</f>
        <v>28.5</v>
      </c>
      <c r="DP7">
        <f>raw!U121</f>
        <v>22.8</v>
      </c>
      <c r="DQ7">
        <f>raw!U122</f>
        <v>25.2</v>
      </c>
      <c r="DR7">
        <f>raw!U123</f>
        <v>24</v>
      </c>
      <c r="DS7">
        <f>raw!U124</f>
        <v>30.1</v>
      </c>
      <c r="DT7">
        <f>raw!U125</f>
        <v>33.1</v>
      </c>
      <c r="DU7">
        <f>raw!U126</f>
        <v>22.6</v>
      </c>
      <c r="DV7">
        <f>raw!U127</f>
        <v>28.8</v>
      </c>
      <c r="DW7">
        <f>raw!U128</f>
        <v>25</v>
      </c>
      <c r="DX7">
        <f>raw!U129</f>
        <v>27.1</v>
      </c>
      <c r="DY7">
        <f>raw!U130</f>
        <v>30</v>
      </c>
    </row>
    <row r="8" spans="1:129" x14ac:dyDescent="0.35">
      <c r="A8" t="str">
        <f>raw!V2</f>
        <v>Mod</v>
      </c>
      <c r="B8">
        <f>raw!V3</f>
        <v>1</v>
      </c>
      <c r="C8">
        <f>raw!V4</f>
        <v>1</v>
      </c>
      <c r="D8">
        <f>raw!V5</f>
        <v>1</v>
      </c>
      <c r="E8">
        <f>raw!V6</f>
        <v>1</v>
      </c>
      <c r="F8">
        <f>raw!V7</f>
        <v>1</v>
      </c>
      <c r="G8">
        <f>raw!V8</f>
        <v>1</v>
      </c>
      <c r="H8">
        <f>raw!V9</f>
        <v>1</v>
      </c>
      <c r="I8">
        <f>raw!V10</f>
        <v>1</v>
      </c>
      <c r="J8">
        <f>raw!V11</f>
        <v>1</v>
      </c>
      <c r="K8">
        <f>raw!V12</f>
        <v>1</v>
      </c>
      <c r="L8">
        <f>raw!V13</f>
        <v>1</v>
      </c>
      <c r="M8">
        <f>raw!V14</f>
        <v>1</v>
      </c>
      <c r="N8">
        <f>raw!V15</f>
        <v>1</v>
      </c>
      <c r="O8">
        <f>raw!V16</f>
        <v>1</v>
      </c>
      <c r="P8">
        <f>raw!V17</f>
        <v>1</v>
      </c>
      <c r="Q8">
        <f>raw!V18</f>
        <v>1</v>
      </c>
      <c r="R8">
        <f>raw!V19</f>
        <v>1</v>
      </c>
      <c r="S8">
        <f>raw!V20</f>
        <v>1</v>
      </c>
      <c r="T8">
        <f>raw!V21</f>
        <v>1</v>
      </c>
      <c r="U8">
        <f>raw!V22</f>
        <v>1</v>
      </c>
      <c r="V8">
        <f>raw!V23</f>
        <v>1</v>
      </c>
      <c r="W8">
        <f>raw!V24</f>
        <v>1</v>
      </c>
      <c r="X8">
        <f>raw!V25</f>
        <v>1</v>
      </c>
      <c r="Y8">
        <f>raw!V26</f>
        <v>1</v>
      </c>
      <c r="Z8">
        <f>raw!V27</f>
        <v>1</v>
      </c>
      <c r="AA8">
        <f>raw!V28</f>
        <v>1</v>
      </c>
      <c r="AB8">
        <f>raw!V29</f>
        <v>1</v>
      </c>
      <c r="AC8">
        <f>raw!V30</f>
        <v>1</v>
      </c>
      <c r="AD8">
        <f>raw!V31</f>
        <v>1</v>
      </c>
      <c r="AE8">
        <f>raw!V32</f>
        <v>1</v>
      </c>
      <c r="AF8">
        <f>raw!V33</f>
        <v>1</v>
      </c>
      <c r="AG8">
        <f>raw!V34</f>
        <v>1</v>
      </c>
      <c r="AH8">
        <f>raw!V35</f>
        <v>1</v>
      </c>
      <c r="AI8">
        <f>raw!V36</f>
        <v>1</v>
      </c>
      <c r="AJ8">
        <f>raw!V37</f>
        <v>1</v>
      </c>
      <c r="AK8">
        <f>raw!V38</f>
        <v>1</v>
      </c>
      <c r="AL8">
        <f>raw!V39</f>
        <v>1</v>
      </c>
      <c r="AM8">
        <f>raw!V40</f>
        <v>1</v>
      </c>
      <c r="AN8">
        <f>raw!V41</f>
        <v>1</v>
      </c>
      <c r="AO8">
        <f>raw!V42</f>
        <v>1</v>
      </c>
      <c r="AP8">
        <f>raw!V43</f>
        <v>1</v>
      </c>
      <c r="AQ8">
        <f>raw!V44</f>
        <v>1</v>
      </c>
      <c r="AR8">
        <f>raw!V45</f>
        <v>1</v>
      </c>
      <c r="AS8">
        <f>raw!V46</f>
        <v>1</v>
      </c>
      <c r="AT8">
        <f>raw!V47</f>
        <v>1</v>
      </c>
      <c r="AU8">
        <f>raw!V48</f>
        <v>1</v>
      </c>
      <c r="AV8">
        <f>raw!V49</f>
        <v>1</v>
      </c>
      <c r="AW8">
        <f>raw!V50</f>
        <v>1</v>
      </c>
      <c r="AX8">
        <f>raw!V51</f>
        <v>1</v>
      </c>
      <c r="AY8">
        <f>raw!V52</f>
        <v>1</v>
      </c>
      <c r="AZ8">
        <f>raw!V53</f>
        <v>1</v>
      </c>
      <c r="BA8">
        <f>raw!V54</f>
        <v>1</v>
      </c>
      <c r="BB8">
        <f>raw!V55</f>
        <v>1</v>
      </c>
      <c r="BC8">
        <f>raw!V56</f>
        <v>1</v>
      </c>
      <c r="BD8">
        <f>raw!V57</f>
        <v>1</v>
      </c>
      <c r="BE8">
        <f>raw!V58</f>
        <v>1</v>
      </c>
      <c r="BF8">
        <f>raw!V59</f>
        <v>1</v>
      </c>
      <c r="BG8">
        <f>raw!V60</f>
        <v>1</v>
      </c>
      <c r="BH8">
        <f>raw!V61</f>
        <v>1</v>
      </c>
      <c r="BI8">
        <f>raw!V62</f>
        <v>1</v>
      </c>
      <c r="BJ8">
        <f>raw!V63</f>
        <v>1</v>
      </c>
      <c r="BK8">
        <f>raw!V64</f>
        <v>1</v>
      </c>
      <c r="BL8">
        <f>raw!V65</f>
        <v>1</v>
      </c>
      <c r="BM8">
        <f>raw!V66</f>
        <v>1</v>
      </c>
      <c r="BN8">
        <f>raw!V67</f>
        <v>1</v>
      </c>
      <c r="BO8">
        <f>raw!V68</f>
        <v>1</v>
      </c>
      <c r="BP8">
        <f>raw!V69</f>
        <v>1</v>
      </c>
      <c r="BQ8">
        <f>raw!V70</f>
        <v>1</v>
      </c>
      <c r="BR8">
        <f>raw!V71</f>
        <v>1</v>
      </c>
      <c r="BS8">
        <f>raw!V72</f>
        <v>1</v>
      </c>
      <c r="BT8">
        <f>raw!V73</f>
        <v>1</v>
      </c>
      <c r="BU8">
        <f>raw!V74</f>
        <v>1</v>
      </c>
      <c r="BV8">
        <f>raw!V75</f>
        <v>1</v>
      </c>
      <c r="BW8">
        <f>raw!V76</f>
        <v>1</v>
      </c>
      <c r="BX8">
        <f>raw!V77</f>
        <v>1</v>
      </c>
      <c r="BY8">
        <f>raw!V78</f>
        <v>1</v>
      </c>
      <c r="BZ8">
        <f>raw!V79</f>
        <v>1</v>
      </c>
      <c r="CA8">
        <f>raw!V80</f>
        <v>1</v>
      </c>
      <c r="CB8">
        <f>raw!V81</f>
        <v>1</v>
      </c>
      <c r="CC8">
        <f>raw!V82</f>
        <v>1</v>
      </c>
      <c r="CD8">
        <f>raw!V83</f>
        <v>1</v>
      </c>
      <c r="CE8">
        <f>raw!V84</f>
        <v>1</v>
      </c>
      <c r="CF8">
        <f>raw!V85</f>
        <v>1</v>
      </c>
      <c r="CG8">
        <f>raw!V86</f>
        <v>1</v>
      </c>
      <c r="CH8">
        <f>raw!V87</f>
        <v>1</v>
      </c>
      <c r="CI8">
        <f>raw!V88</f>
        <v>1</v>
      </c>
      <c r="CJ8">
        <f>raw!V89</f>
        <v>1</v>
      </c>
      <c r="CK8">
        <f>raw!V90</f>
        <v>1</v>
      </c>
      <c r="CL8">
        <f>raw!V91</f>
        <v>1</v>
      </c>
      <c r="CM8">
        <f>raw!V92</f>
        <v>1</v>
      </c>
      <c r="CN8">
        <f>raw!V93</f>
        <v>1</v>
      </c>
      <c r="CO8">
        <f>raw!V94</f>
        <v>1</v>
      </c>
      <c r="CP8">
        <f>raw!V95</f>
        <v>1</v>
      </c>
      <c r="CQ8">
        <f>raw!V96</f>
        <v>1</v>
      </c>
      <c r="CR8">
        <f>raw!V97</f>
        <v>1</v>
      </c>
      <c r="CS8">
        <f>raw!V98</f>
        <v>1</v>
      </c>
      <c r="CT8">
        <f>raw!V99</f>
        <v>1</v>
      </c>
      <c r="CU8">
        <f>raw!V100</f>
        <v>1</v>
      </c>
      <c r="CV8">
        <f>raw!V101</f>
        <v>1</v>
      </c>
      <c r="CW8">
        <f>raw!V102</f>
        <v>1</v>
      </c>
      <c r="CX8">
        <f>raw!V103</f>
        <v>1</v>
      </c>
      <c r="CY8">
        <f>raw!V104</f>
        <v>1</v>
      </c>
      <c r="CZ8">
        <f>raw!V105</f>
        <v>1</v>
      </c>
      <c r="DA8">
        <f>raw!V106</f>
        <v>1</v>
      </c>
      <c r="DB8">
        <f>raw!V107</f>
        <v>1</v>
      </c>
      <c r="DC8">
        <f>raw!V108</f>
        <v>1</v>
      </c>
      <c r="DD8">
        <f>raw!V109</f>
        <v>1</v>
      </c>
      <c r="DE8">
        <f>raw!V110</f>
        <v>1</v>
      </c>
      <c r="DF8">
        <f>raw!V111</f>
        <v>1</v>
      </c>
      <c r="DG8">
        <f>raw!V112</f>
        <v>1</v>
      </c>
      <c r="DH8">
        <f>raw!V113</f>
        <v>1</v>
      </c>
      <c r="DI8">
        <f>raw!V114</f>
        <v>1</v>
      </c>
      <c r="DJ8">
        <f>raw!V115</f>
        <v>1</v>
      </c>
      <c r="DK8">
        <f>raw!V116</f>
        <v>1</v>
      </c>
      <c r="DL8">
        <f>raw!V117</f>
        <v>1</v>
      </c>
      <c r="DM8">
        <f>raw!V118</f>
        <v>1</v>
      </c>
      <c r="DN8">
        <f>raw!V119</f>
        <v>1</v>
      </c>
      <c r="DO8">
        <f>raw!V120</f>
        <v>1</v>
      </c>
      <c r="DP8">
        <f>raw!V121</f>
        <v>1</v>
      </c>
      <c r="DQ8">
        <f>raw!V122</f>
        <v>1</v>
      </c>
      <c r="DR8">
        <f>raw!V123</f>
        <v>1</v>
      </c>
      <c r="DS8">
        <f>raw!V124</f>
        <v>1</v>
      </c>
      <c r="DT8">
        <f>raw!V125</f>
        <v>1</v>
      </c>
      <c r="DU8">
        <f>raw!V126</f>
        <v>1</v>
      </c>
      <c r="DV8">
        <f>raw!V127</f>
        <v>1</v>
      </c>
      <c r="DW8">
        <f>raw!V128</f>
        <v>1</v>
      </c>
      <c r="DX8">
        <f>raw!V129</f>
        <v>1</v>
      </c>
      <c r="DY8">
        <f>raw!V130</f>
        <v>1</v>
      </c>
    </row>
    <row r="9" spans="1:129" x14ac:dyDescent="0.35">
      <c r="A9" t="str">
        <f>raw!O2</f>
        <v>Punt</v>
      </c>
      <c r="B9">
        <f>raw!O3</f>
        <v>12.671585365853657</v>
      </c>
      <c r="C9">
        <f>raw!O4</f>
        <v>9.0971951219512182</v>
      </c>
      <c r="D9">
        <f>raw!O5</f>
        <v>8.8895121951219522</v>
      </c>
      <c r="E9">
        <f>raw!O6</f>
        <v>7.618048780487805</v>
      </c>
      <c r="F9">
        <f>raw!O7</f>
        <v>8.2121951219512201</v>
      </c>
      <c r="G9">
        <f>raw!O8</f>
        <v>7.3707317073170735</v>
      </c>
      <c r="H9">
        <f>raw!O9</f>
        <v>6.8909756097560955</v>
      </c>
      <c r="I9">
        <f>raw!O10</f>
        <v>6.7487804878048783</v>
      </c>
      <c r="J9">
        <f>raw!O11</f>
        <v>5.2654471544715449</v>
      </c>
      <c r="K9">
        <f>raw!O12</f>
        <v>5.5693902439024399</v>
      </c>
      <c r="L9">
        <f>raw!O13</f>
        <v>5.4968292682926823</v>
      </c>
      <c r="M9">
        <f>raw!O14</f>
        <v>5.0336585365853654</v>
      </c>
      <c r="N9">
        <f>raw!O15</f>
        <v>5.409756097560976</v>
      </c>
      <c r="O9">
        <f>raw!O16</f>
        <v>4.4090243902439026</v>
      </c>
      <c r="P9">
        <f>raw!O17</f>
        <v>4.8380487804878038</v>
      </c>
      <c r="Q9">
        <f>raw!O18</f>
        <v>5.1975609756097567</v>
      </c>
      <c r="R9">
        <f>raw!O19</f>
        <v>4.2769512195121946</v>
      </c>
      <c r="S9">
        <f>raw!O20</f>
        <v>4.6941463414634148</v>
      </c>
      <c r="T9">
        <f>raw!O21</f>
        <v>3.3165853658536584</v>
      </c>
      <c r="U9">
        <f>raw!O22</f>
        <v>4.8365853658536597</v>
      </c>
      <c r="V9">
        <f>raw!O23</f>
        <v>4.4159349593495936</v>
      </c>
      <c r="W9">
        <f>raw!O24</f>
        <v>4.2912195121951227</v>
      </c>
      <c r="X9">
        <f>raw!O25</f>
        <v>4.0919512195121941</v>
      </c>
      <c r="Y9">
        <f>raw!O26</f>
        <v>4.6317073170731717</v>
      </c>
      <c r="Z9">
        <f>raw!O27</f>
        <v>4.5272764227642268</v>
      </c>
      <c r="AA9">
        <f>raw!O28</f>
        <v>4.4398373983739852</v>
      </c>
      <c r="AB9">
        <f>raw!O29</f>
        <v>4.0417886178861782</v>
      </c>
      <c r="AC9">
        <f>raw!O30</f>
        <v>4.3585365853658535</v>
      </c>
      <c r="AD9">
        <f>raw!O31</f>
        <v>3.6924390243902439</v>
      </c>
      <c r="AE9">
        <f>raw!O32</f>
        <v>4.1192276422764227</v>
      </c>
      <c r="AF9">
        <f>raw!O33</f>
        <v>3.7060162601626025</v>
      </c>
      <c r="AG9">
        <f>raw!O34</f>
        <v>4.201382113821138</v>
      </c>
      <c r="AH9">
        <f>raw!O35</f>
        <v>3.2515447154471548</v>
      </c>
      <c r="AI9">
        <f>raw!O36</f>
        <v>3.5429268292682923</v>
      </c>
      <c r="AJ9">
        <f>raw!O37</f>
        <v>3.3894308943089428</v>
      </c>
      <c r="AK9">
        <f>raw!O38</f>
        <v>3.6140243902439027</v>
      </c>
      <c r="AL9">
        <f>raw!O39</f>
        <v>3.3841463414634134</v>
      </c>
      <c r="AM9">
        <f>raw!O40</f>
        <v>3.2934959349593491</v>
      </c>
      <c r="AN9">
        <f>raw!O41</f>
        <v>3.3841463414634148</v>
      </c>
      <c r="AO9">
        <f>raw!O42</f>
        <v>3.274308943089431</v>
      </c>
      <c r="AP9">
        <f>raw!O43</f>
        <v>3.2071544715447158</v>
      </c>
      <c r="AQ9">
        <f>raw!O44</f>
        <v>3.1879674796747968</v>
      </c>
      <c r="AR9">
        <f>raw!O45</f>
        <v>2.9885365853658539</v>
      </c>
      <c r="AS9">
        <f>raw!O46</f>
        <v>2.8415853658536587</v>
      </c>
      <c r="AT9">
        <f>raw!O47</f>
        <v>3.6406504065040655</v>
      </c>
      <c r="AU9">
        <f>raw!O48</f>
        <v>3.2813008130081296</v>
      </c>
      <c r="AV9">
        <f>raw!O49</f>
        <v>3.2351219512195128</v>
      </c>
      <c r="AW9">
        <f>raw!O50</f>
        <v>2.9136585365853662</v>
      </c>
      <c r="AX9">
        <f>raw!O51</f>
        <v>3.1197560975609764</v>
      </c>
      <c r="AY9">
        <f>raw!O52</f>
        <v>2.317886178861789</v>
      </c>
      <c r="AZ9">
        <f>raw!O53</f>
        <v>3.0413821138211388</v>
      </c>
      <c r="BA9">
        <f>raw!O54</f>
        <v>2.2141463414634148</v>
      </c>
      <c r="BB9">
        <f>raw!O55</f>
        <v>1.3535772357723577</v>
      </c>
      <c r="BC9">
        <f>raw!O56</f>
        <v>2.2941463414634145</v>
      </c>
      <c r="BD9">
        <f>raw!O57</f>
        <v>1.950081300813008</v>
      </c>
      <c r="BE9">
        <f>raw!O58</f>
        <v>2.6024390243902444</v>
      </c>
      <c r="BF9">
        <f>raw!O59</f>
        <v>2.0943902439024384</v>
      </c>
      <c r="BG9">
        <f>raw!O60</f>
        <v>2.2665853658536586</v>
      </c>
      <c r="BH9">
        <f>raw!O61</f>
        <v>2.4384552845528455</v>
      </c>
      <c r="BI9">
        <f>raw!O62</f>
        <v>2.0182926829268291</v>
      </c>
      <c r="BJ9">
        <f>raw!O63</f>
        <v>2.1955691056910567</v>
      </c>
      <c r="BK9">
        <f>raw!O64</f>
        <v>2.2317073170731705</v>
      </c>
      <c r="BL9">
        <f>raw!O65</f>
        <v>1.5351219512195122</v>
      </c>
      <c r="BM9">
        <f>raw!O66</f>
        <v>1.8832520325203255</v>
      </c>
      <c r="BN9">
        <f>raw!O67</f>
        <v>1.1409756097560977</v>
      </c>
      <c r="BO9">
        <f>raw!O68</f>
        <v>1.7393495934959353</v>
      </c>
      <c r="BP9">
        <f>raw!O69</f>
        <v>1.6361788617886184</v>
      </c>
      <c r="BQ9">
        <f>raw!O70</f>
        <v>1.7656097560975614</v>
      </c>
      <c r="BR9">
        <f>raw!O71</f>
        <v>1.7623577235772356</v>
      </c>
      <c r="BS9">
        <f>raw!O72</f>
        <v>1.1218292682926827</v>
      </c>
      <c r="BT9">
        <f>raw!O73</f>
        <v>1.5474796747967483</v>
      </c>
      <c r="BU9">
        <f>raw!O74</f>
        <v>-3.6707317073170724</v>
      </c>
      <c r="BV9">
        <f>raw!O75</f>
        <v>1.622357723577236</v>
      </c>
      <c r="BW9">
        <f>raw!O76</f>
        <v>1.58349593495935</v>
      </c>
      <c r="BX9">
        <f>raw!O77</f>
        <v>0.32991869918699201</v>
      </c>
      <c r="BY9">
        <f>raw!O78</f>
        <v>1.4527642276422765</v>
      </c>
      <c r="BZ9">
        <f>raw!O79</f>
        <v>1.0100000000000002</v>
      </c>
      <c r="CA9">
        <f>raw!O80</f>
        <v>1.4902439024390244</v>
      </c>
      <c r="CB9">
        <f>raw!O81</f>
        <v>1.4934959349593497</v>
      </c>
      <c r="CC9">
        <f>raw!O82</f>
        <v>1.1238211382113821</v>
      </c>
      <c r="CD9">
        <f>raw!O83</f>
        <v>0.85674796747967497</v>
      </c>
      <c r="CE9">
        <f>raw!O84</f>
        <v>0.70560975609756005</v>
      </c>
      <c r="CF9">
        <f>raw!O85</f>
        <v>-3.4228048780487796</v>
      </c>
      <c r="CG9">
        <f>raw!O86</f>
        <v>1.0685772357723577</v>
      </c>
      <c r="CH9">
        <f>raw!O87</f>
        <v>0.62951219512195133</v>
      </c>
      <c r="CI9">
        <f>raw!O88</f>
        <v>0.63902439024390245</v>
      </c>
      <c r="CJ9">
        <f>raw!O89</f>
        <v>0.86963414634146474</v>
      </c>
      <c r="CK9">
        <f>raw!O90</f>
        <v>0.59146341463414642</v>
      </c>
      <c r="CL9">
        <f>raw!O91</f>
        <v>1.0219512195121949</v>
      </c>
      <c r="CM9">
        <f>raw!O92</f>
        <v>1.0219512195121947</v>
      </c>
      <c r="CN9">
        <f>raw!O93</f>
        <v>0.5280487804878049</v>
      </c>
      <c r="CO9">
        <f>raw!O94</f>
        <v>0.8548373983739832</v>
      </c>
      <c r="CP9">
        <f>raw!O95</f>
        <v>0.91463414634146312</v>
      </c>
      <c r="CQ9">
        <f>raw!O96</f>
        <v>0.65768292682926832</v>
      </c>
      <c r="CR9">
        <f>raw!O97</f>
        <v>0.91569105691056885</v>
      </c>
      <c r="CS9">
        <f>raw!O98</f>
        <v>0.51317073170731664</v>
      </c>
      <c r="CT9">
        <f>raw!O99</f>
        <v>0.82731707317073178</v>
      </c>
      <c r="CU9">
        <f>raw!O100</f>
        <v>0.24902439024390277</v>
      </c>
      <c r="CV9">
        <f>raw!O101</f>
        <v>0.50463414634146375</v>
      </c>
      <c r="CW9">
        <f>raw!O102</f>
        <v>0.59252032520325248</v>
      </c>
      <c r="CX9">
        <f>raw!O103</f>
        <v>2.6178861788617724E-2</v>
      </c>
      <c r="CY9">
        <f>raw!O104</f>
        <v>-1.8897560975609751</v>
      </c>
      <c r="CZ9">
        <f>raw!O105</f>
        <v>-7.5650406504065071E-2</v>
      </c>
      <c r="DA9">
        <f>raw!O106</f>
        <v>0.12731707317073204</v>
      </c>
      <c r="DB9">
        <f>raw!O107</f>
        <v>0.1079674796747967</v>
      </c>
      <c r="DC9">
        <f>raw!O108</f>
        <v>5.9593495934958884E-2</v>
      </c>
      <c r="DD9">
        <f>raw!O109</f>
        <v>7.8943089430894647E-2</v>
      </c>
      <c r="DE9">
        <f>raw!O110</f>
        <v>5.9593495934960189E-2</v>
      </c>
      <c r="DF9">
        <f>raw!O111</f>
        <v>-0.24560975609756075</v>
      </c>
      <c r="DG9">
        <f>raw!O112</f>
        <v>0.18292682926829196</v>
      </c>
      <c r="DH9">
        <f>raw!O113</f>
        <v>-0.44536585365853687</v>
      </c>
      <c r="DI9">
        <f>raw!O114</f>
        <v>-0.49252032520325095</v>
      </c>
      <c r="DJ9">
        <f>raw!O115</f>
        <v>-0.48308943089430922</v>
      </c>
      <c r="DK9">
        <f>raw!O116</f>
        <v>-0.50195121951219501</v>
      </c>
      <c r="DL9">
        <f>raw!O117</f>
        <v>8.5365853658536689E-2</v>
      </c>
      <c r="DM9">
        <f>raw!O118</f>
        <v>0.31268292682926824</v>
      </c>
      <c r="DN9">
        <f>raw!O119</f>
        <v>-8.5528455284552218E-2</v>
      </c>
      <c r="DO9">
        <f>raw!O120</f>
        <v>-0.26719512195121886</v>
      </c>
      <c r="DP9">
        <f>raw!O121</f>
        <v>-0.51195121951219513</v>
      </c>
      <c r="DQ9">
        <f>raw!O122</f>
        <v>-2.9910569105691063</v>
      </c>
      <c r="DR9">
        <f>raw!O123</f>
        <v>-0.7117073170731707</v>
      </c>
      <c r="DS9">
        <f>raw!O124</f>
        <v>-2.0931707317073176</v>
      </c>
      <c r="DT9">
        <f>raw!O125</f>
        <v>-0.77829268292682885</v>
      </c>
      <c r="DU9">
        <f>raw!O126</f>
        <v>-1.1577235772357721</v>
      </c>
      <c r="DV9">
        <f>raw!O127</f>
        <v>-1.0285365853658539</v>
      </c>
      <c r="DW9">
        <f>raw!O128</f>
        <v>-0.99235772357723584</v>
      </c>
      <c r="DX9">
        <f>raw!O129</f>
        <v>-1.0017886178861786</v>
      </c>
      <c r="DY9">
        <f>raw!O130</f>
        <v>-0.87341463414634113</v>
      </c>
    </row>
    <row r="10" spans="1:129" x14ac:dyDescent="0.35">
      <c r="A10" t="str">
        <f>raw!N2</f>
        <v>Normal</v>
      </c>
      <c r="B10">
        <f>raw!N3</f>
        <v>12.671585365853657</v>
      </c>
      <c r="C10">
        <f>raw!N4</f>
        <v>9.0971951219512182</v>
      </c>
      <c r="D10">
        <f>raw!N5</f>
        <v>8.8895121951219522</v>
      </c>
      <c r="E10">
        <f>raw!N6</f>
        <v>7.618048780487805</v>
      </c>
      <c r="F10">
        <f>raw!N7</f>
        <v>8.2121951219512201</v>
      </c>
      <c r="G10">
        <f>raw!N8</f>
        <v>7.3707317073170735</v>
      </c>
      <c r="H10">
        <f>raw!N9</f>
        <v>6.8909756097560955</v>
      </c>
      <c r="I10">
        <f>raw!N10</f>
        <v>6.7487804878048783</v>
      </c>
      <c r="J10">
        <f>raw!N11</f>
        <v>5.2654471544715449</v>
      </c>
      <c r="K10">
        <f>raw!N12</f>
        <v>5.5693902439024399</v>
      </c>
      <c r="L10">
        <f>raw!N13</f>
        <v>5.4968292682926823</v>
      </c>
      <c r="M10">
        <f>raw!N14</f>
        <v>5.0336585365853654</v>
      </c>
      <c r="N10">
        <f>raw!N15</f>
        <v>5.409756097560976</v>
      </c>
      <c r="O10">
        <f>raw!N16</f>
        <v>4.4090243902439026</v>
      </c>
      <c r="P10">
        <f>raw!N17</f>
        <v>4.8380487804878038</v>
      </c>
      <c r="Q10">
        <f>raw!N18</f>
        <v>5.1975609756097567</v>
      </c>
      <c r="R10">
        <f>raw!N19</f>
        <v>4.2769512195121946</v>
      </c>
      <c r="S10">
        <f>raw!N20</f>
        <v>4.6941463414634148</v>
      </c>
      <c r="T10">
        <f>raw!N21</f>
        <v>3.3165853658536584</v>
      </c>
      <c r="U10">
        <f>raw!N22</f>
        <v>4.8365853658536597</v>
      </c>
      <c r="V10">
        <f>raw!N23</f>
        <v>4.4159349593495936</v>
      </c>
      <c r="W10">
        <f>raw!N24</f>
        <v>4.2912195121951227</v>
      </c>
      <c r="X10">
        <f>raw!N25</f>
        <v>4.0919512195121941</v>
      </c>
      <c r="Y10">
        <f>raw!N26</f>
        <v>4.6317073170731717</v>
      </c>
      <c r="Z10">
        <f>raw!N27</f>
        <v>4.5272764227642268</v>
      </c>
      <c r="AA10">
        <f>raw!N28</f>
        <v>4.4398373983739852</v>
      </c>
      <c r="AB10">
        <f>raw!N29</f>
        <v>4.0417886178861782</v>
      </c>
      <c r="AC10">
        <f>raw!N30</f>
        <v>4.3585365853658535</v>
      </c>
      <c r="AD10">
        <f>raw!N31</f>
        <v>3.6924390243902439</v>
      </c>
      <c r="AE10">
        <f>raw!N32</f>
        <v>4.1192276422764227</v>
      </c>
      <c r="AF10">
        <f>raw!N33</f>
        <v>3.7060162601626025</v>
      </c>
      <c r="AG10">
        <f>raw!N34</f>
        <v>4.201382113821138</v>
      </c>
      <c r="AH10">
        <f>raw!N35</f>
        <v>3.2515447154471548</v>
      </c>
      <c r="AI10">
        <f>raw!N36</f>
        <v>3.5429268292682923</v>
      </c>
      <c r="AJ10">
        <f>raw!N37</f>
        <v>3.3894308943089428</v>
      </c>
      <c r="AK10">
        <f>raw!N38</f>
        <v>3.6140243902439027</v>
      </c>
      <c r="AL10">
        <f>raw!N39</f>
        <v>3.3841463414634134</v>
      </c>
      <c r="AM10">
        <f>raw!N40</f>
        <v>3.2934959349593491</v>
      </c>
      <c r="AN10">
        <f>raw!N41</f>
        <v>3.3841463414634148</v>
      </c>
      <c r="AO10">
        <f>raw!N42</f>
        <v>3.274308943089431</v>
      </c>
      <c r="AP10">
        <f>raw!N43</f>
        <v>3.2071544715447158</v>
      </c>
      <c r="AQ10">
        <f>raw!N44</f>
        <v>3.1879674796747968</v>
      </c>
      <c r="AR10">
        <f>raw!N45</f>
        <v>2.9885365853658539</v>
      </c>
      <c r="AS10">
        <f>raw!N46</f>
        <v>2.8415853658536587</v>
      </c>
      <c r="AT10">
        <f>raw!N47</f>
        <v>3.6406504065040655</v>
      </c>
      <c r="AU10">
        <f>raw!N48</f>
        <v>3.2813008130081296</v>
      </c>
      <c r="AV10">
        <f>raw!N49</f>
        <v>3.2351219512195128</v>
      </c>
      <c r="AW10">
        <f>raw!N50</f>
        <v>2.9136585365853662</v>
      </c>
      <c r="AX10">
        <f>raw!N51</f>
        <v>3.1197560975609764</v>
      </c>
      <c r="AY10">
        <f>raw!N52</f>
        <v>2.317886178861789</v>
      </c>
      <c r="AZ10">
        <f>raw!N53</f>
        <v>3.0413821138211388</v>
      </c>
      <c r="BA10">
        <f>raw!N54</f>
        <v>2.2141463414634148</v>
      </c>
      <c r="BB10">
        <f>raw!N55</f>
        <v>1.3535772357723577</v>
      </c>
      <c r="BC10">
        <f>raw!N56</f>
        <v>2.2941463414634145</v>
      </c>
      <c r="BD10">
        <f>raw!N57</f>
        <v>1.950081300813008</v>
      </c>
      <c r="BE10">
        <f>raw!N58</f>
        <v>2.6024390243902444</v>
      </c>
      <c r="BF10">
        <f>raw!N59</f>
        <v>2.0943902439024384</v>
      </c>
      <c r="BG10">
        <f>raw!N60</f>
        <v>2.2665853658536586</v>
      </c>
      <c r="BH10">
        <f>raw!N61</f>
        <v>2.4384552845528455</v>
      </c>
      <c r="BI10">
        <f>raw!N62</f>
        <v>2.0182926829268291</v>
      </c>
      <c r="BJ10">
        <f>raw!N63</f>
        <v>2.1955691056910567</v>
      </c>
      <c r="BK10">
        <f>raw!N64</f>
        <v>2.2317073170731705</v>
      </c>
      <c r="BL10">
        <f>raw!N65</f>
        <v>1.5351219512195122</v>
      </c>
      <c r="BM10">
        <f>raw!N66</f>
        <v>1.8832520325203255</v>
      </c>
      <c r="BN10">
        <f>raw!N67</f>
        <v>1.1409756097560977</v>
      </c>
      <c r="BO10">
        <f>raw!N68</f>
        <v>1.7393495934959353</v>
      </c>
      <c r="BP10">
        <f>raw!N69</f>
        <v>1.6361788617886184</v>
      </c>
      <c r="BQ10">
        <f>raw!N70</f>
        <v>1.7656097560975614</v>
      </c>
      <c r="BR10">
        <f>raw!N71</f>
        <v>1.7623577235772356</v>
      </c>
      <c r="BS10">
        <f>raw!N72</f>
        <v>1.1218292682926827</v>
      </c>
      <c r="BT10">
        <f>raw!N73</f>
        <v>1.5474796747967483</v>
      </c>
      <c r="BU10">
        <f>raw!N74</f>
        <v>-3.6707317073170724</v>
      </c>
      <c r="BV10">
        <f>raw!N75</f>
        <v>1.622357723577236</v>
      </c>
      <c r="BW10">
        <f>raw!N76</f>
        <v>1.58349593495935</v>
      </c>
      <c r="BX10">
        <f>raw!N77</f>
        <v>0.32991869918699201</v>
      </c>
      <c r="BY10">
        <f>raw!N78</f>
        <v>1.4527642276422765</v>
      </c>
      <c r="BZ10">
        <f>raw!N79</f>
        <v>1.0100000000000002</v>
      </c>
      <c r="CA10">
        <f>raw!N80</f>
        <v>1.4902439024390244</v>
      </c>
      <c r="CB10">
        <f>raw!N81</f>
        <v>1.4934959349593497</v>
      </c>
      <c r="CC10">
        <f>raw!N82</f>
        <v>1.1238211382113821</v>
      </c>
      <c r="CD10">
        <f>raw!N83</f>
        <v>0.85674796747967497</v>
      </c>
      <c r="CE10">
        <f>raw!N84</f>
        <v>0.70560975609756005</v>
      </c>
      <c r="CF10">
        <f>raw!N85</f>
        <v>-3.4228048780487796</v>
      </c>
      <c r="CG10">
        <f>raw!N86</f>
        <v>1.0685772357723577</v>
      </c>
      <c r="CH10">
        <f>raw!N87</f>
        <v>0.62951219512195133</v>
      </c>
      <c r="CI10">
        <f>raw!N88</f>
        <v>0.63902439024390245</v>
      </c>
      <c r="CJ10">
        <f>raw!N89</f>
        <v>0.86963414634146474</v>
      </c>
      <c r="CK10">
        <f>raw!N90</f>
        <v>0.59146341463414642</v>
      </c>
      <c r="CL10">
        <f>raw!N91</f>
        <v>1.0219512195121949</v>
      </c>
      <c r="CM10">
        <f>raw!N92</f>
        <v>1.0219512195121947</v>
      </c>
      <c r="CN10">
        <f>raw!N93</f>
        <v>0.5280487804878049</v>
      </c>
      <c r="CO10">
        <f>raw!N94</f>
        <v>0.8548373983739832</v>
      </c>
      <c r="CP10">
        <f>raw!N95</f>
        <v>0.91463414634146312</v>
      </c>
      <c r="CQ10">
        <f>raw!N96</f>
        <v>0.65768292682926832</v>
      </c>
      <c r="CR10">
        <f>raw!N97</f>
        <v>0.91569105691056885</v>
      </c>
      <c r="CS10">
        <f>raw!N98</f>
        <v>0.51317073170731664</v>
      </c>
      <c r="CT10">
        <f>raw!N99</f>
        <v>0.82731707317073178</v>
      </c>
      <c r="CU10">
        <f>raw!N100</f>
        <v>0.24902439024390277</v>
      </c>
      <c r="CV10">
        <f>raw!N101</f>
        <v>0.50463414634146375</v>
      </c>
      <c r="CW10">
        <f>raw!N102</f>
        <v>0.59252032520325248</v>
      </c>
      <c r="CX10">
        <f>raw!N103</f>
        <v>2.6178861788617724E-2</v>
      </c>
      <c r="CY10">
        <f>raw!N104</f>
        <v>-1.8897560975609751</v>
      </c>
      <c r="CZ10">
        <f>raw!N105</f>
        <v>-7.5650406504065071E-2</v>
      </c>
      <c r="DA10">
        <f>raw!N106</f>
        <v>0.12731707317073204</v>
      </c>
      <c r="DB10">
        <f>raw!N107</f>
        <v>0.1079674796747967</v>
      </c>
      <c r="DC10">
        <f>raw!N108</f>
        <v>5.9593495934958884E-2</v>
      </c>
      <c r="DD10">
        <f>raw!N109</f>
        <v>7.8943089430894647E-2</v>
      </c>
      <c r="DE10">
        <f>raw!N110</f>
        <v>5.9593495934960189E-2</v>
      </c>
      <c r="DF10">
        <f>raw!N111</f>
        <v>-0.24560975609756075</v>
      </c>
      <c r="DG10">
        <f>raw!N112</f>
        <v>0.18292682926829196</v>
      </c>
      <c r="DH10">
        <f>raw!N113</f>
        <v>-0.44536585365853687</v>
      </c>
      <c r="DI10">
        <f>raw!N114</f>
        <v>-0.49252032520325095</v>
      </c>
      <c r="DJ10">
        <f>raw!N115</f>
        <v>-0.48308943089430922</v>
      </c>
      <c r="DK10">
        <f>raw!N116</f>
        <v>-0.50195121951219501</v>
      </c>
      <c r="DL10">
        <f>raw!N117</f>
        <v>8.5365853658536689E-2</v>
      </c>
      <c r="DM10">
        <f>raw!N118</f>
        <v>0.31268292682926824</v>
      </c>
      <c r="DN10">
        <f>raw!N119</f>
        <v>-8.5528455284552218E-2</v>
      </c>
      <c r="DO10">
        <f>raw!N120</f>
        <v>-0.26719512195121886</v>
      </c>
      <c r="DP10">
        <f>raw!N121</f>
        <v>-0.51195121951219513</v>
      </c>
      <c r="DQ10">
        <f>raw!N122</f>
        <v>-2.9910569105691063</v>
      </c>
      <c r="DR10">
        <f>raw!N123</f>
        <v>-0.7117073170731707</v>
      </c>
      <c r="DS10">
        <f>raw!N124</f>
        <v>-2.0931707317073176</v>
      </c>
      <c r="DT10">
        <f>raw!N125</f>
        <v>-0.77829268292682885</v>
      </c>
      <c r="DU10">
        <f>raw!N126</f>
        <v>-1.1577235772357721</v>
      </c>
      <c r="DV10">
        <f>raw!N127</f>
        <v>-1.0285365853658539</v>
      </c>
      <c r="DW10">
        <f>raw!N128</f>
        <v>-0.99235772357723584</v>
      </c>
      <c r="DX10">
        <f>raw!N129</f>
        <v>-1.0017886178861786</v>
      </c>
      <c r="DY10">
        <f>raw!N130</f>
        <v>-0.87341463414634113</v>
      </c>
    </row>
    <row r="11" spans="1:129" x14ac:dyDescent="0.35">
      <c r="A11" t="str">
        <f>raw!M2</f>
        <v>PAst</v>
      </c>
      <c r="B11">
        <f>raw!M3</f>
        <v>9.9878455284552832</v>
      </c>
      <c r="C11">
        <f>raw!M4</f>
        <v>7.6240243902439007</v>
      </c>
      <c r="D11">
        <f>raw!M5</f>
        <v>4.9212601626016257</v>
      </c>
      <c r="E11">
        <f>raw!M6</f>
        <v>6.6242276422764226</v>
      </c>
      <c r="F11">
        <f>raw!M7</f>
        <v>5.8931707317073174</v>
      </c>
      <c r="G11">
        <f>raw!M8</f>
        <v>6.5684552845528454</v>
      </c>
      <c r="H11">
        <f>raw!M9</f>
        <v>5.3792682926829265</v>
      </c>
      <c r="I11">
        <f>raw!M10</f>
        <v>5.8248780487804881</v>
      </c>
      <c r="J11">
        <f>raw!M11</f>
        <v>5.4858536585365867</v>
      </c>
      <c r="K11">
        <f>raw!M12</f>
        <v>6.0836178861788621</v>
      </c>
      <c r="L11">
        <f>raw!M13</f>
        <v>3.9470731707317066</v>
      </c>
      <c r="M11">
        <f>raw!M14</f>
        <v>3.5019512195121951</v>
      </c>
      <c r="N11">
        <f>raw!M15</f>
        <v>4.1212195121951218</v>
      </c>
      <c r="O11">
        <f>raw!M16</f>
        <v>3.279634146341464</v>
      </c>
      <c r="P11">
        <f>raw!M17</f>
        <v>4.1413008130081295</v>
      </c>
      <c r="Q11">
        <f>raw!M18</f>
        <v>5.1712195121951217</v>
      </c>
      <c r="R11">
        <f>raw!M19</f>
        <v>5.2249999999999996</v>
      </c>
      <c r="S11">
        <f>raw!M20</f>
        <v>5.2829268292682929</v>
      </c>
      <c r="T11">
        <f>raw!M21</f>
        <v>4.0967479674796747</v>
      </c>
      <c r="U11">
        <f>raw!M22</f>
        <v>4.1663414634146347</v>
      </c>
      <c r="V11">
        <f>raw!M23</f>
        <v>5.4268292682926838</v>
      </c>
      <c r="W11">
        <f>raw!M24</f>
        <v>1.3975609756097567</v>
      </c>
      <c r="X11">
        <f>raw!M25</f>
        <v>4.9287804878048771</v>
      </c>
      <c r="Y11">
        <f>raw!M26</f>
        <v>5.444390243902439</v>
      </c>
      <c r="Z11">
        <f>raw!M27</f>
        <v>4.2120325203252031</v>
      </c>
      <c r="AA11">
        <f>raw!M28</f>
        <v>5.5139024390243918</v>
      </c>
      <c r="AB11">
        <f>raw!M29</f>
        <v>2.4528455284552839</v>
      </c>
      <c r="AC11">
        <f>raw!M30</f>
        <v>5.0931707317073167</v>
      </c>
      <c r="AD11">
        <f>raw!M31</f>
        <v>2.1702439024390237</v>
      </c>
      <c r="AE11">
        <f>raw!M32</f>
        <v>1.0447967479674785</v>
      </c>
      <c r="AF11">
        <f>raw!M33</f>
        <v>1.9156097560975613</v>
      </c>
      <c r="AG11">
        <f>raw!M34</f>
        <v>0.65821138211382202</v>
      </c>
      <c r="AH11">
        <f>raw!M35</f>
        <v>3.7289430894308944</v>
      </c>
      <c r="AI11">
        <f>raw!M36</f>
        <v>2.8365853658536588</v>
      </c>
      <c r="AJ11">
        <f>raw!M37</f>
        <v>2.5295934959349591</v>
      </c>
      <c r="AK11">
        <f>raw!M38</f>
        <v>4.4937804878048784</v>
      </c>
      <c r="AL11">
        <f>raw!M39</f>
        <v>2.344512195121951</v>
      </c>
      <c r="AM11">
        <f>raw!M40</f>
        <v>2.692682926829268</v>
      </c>
      <c r="AN11">
        <f>raw!M41</f>
        <v>1.3040243902439024</v>
      </c>
      <c r="AO11">
        <f>raw!M42</f>
        <v>1.8964227642276423</v>
      </c>
      <c r="AP11">
        <f>raw!M43</f>
        <v>2.9996747967479678</v>
      </c>
      <c r="AQ11">
        <f>raw!M44</f>
        <v>1.8580487804878052</v>
      </c>
      <c r="AR11">
        <f>raw!M45</f>
        <v>3.3878048780487804</v>
      </c>
      <c r="AS11">
        <f>raw!M46</f>
        <v>2.1434552845528456</v>
      </c>
      <c r="AT11">
        <f>raw!M47</f>
        <v>4.0127642276422772</v>
      </c>
      <c r="AU11">
        <f>raw!M48</f>
        <v>0.9865853658536583</v>
      </c>
      <c r="AV11">
        <f>raw!M49</f>
        <v>1.9483333333333335</v>
      </c>
      <c r="AW11">
        <f>raw!M50</f>
        <v>0.90918699186991869</v>
      </c>
      <c r="AX11">
        <f>raw!M51</f>
        <v>3.4436178861788624</v>
      </c>
      <c r="AY11">
        <f>raw!M52</f>
        <v>1.8427642276422769</v>
      </c>
      <c r="AZ11">
        <f>raw!M53</f>
        <v>2.0328861788617885</v>
      </c>
      <c r="BA11">
        <f>raw!M54</f>
        <v>2.0879674796747967</v>
      </c>
      <c r="BB11">
        <f>raw!M55</f>
        <v>0.84699186991869913</v>
      </c>
      <c r="BC11">
        <f>raw!M56</f>
        <v>0.80048780487804883</v>
      </c>
      <c r="BD11">
        <f>raw!M57</f>
        <v>0.5035772357723578</v>
      </c>
      <c r="BE11">
        <f>raw!M58</f>
        <v>1.8053658536585373</v>
      </c>
      <c r="BF11">
        <f>raw!M59</f>
        <v>2.0941463414634143</v>
      </c>
      <c r="BG11">
        <f>raw!M60</f>
        <v>2.8358536585365854</v>
      </c>
      <c r="BH11">
        <f>raw!M61</f>
        <v>1.7831707317073171</v>
      </c>
      <c r="BI11">
        <f>raw!M62</f>
        <v>0.5535365853658536</v>
      </c>
      <c r="BJ11">
        <f>raw!M63</f>
        <v>3.0364634146341465</v>
      </c>
      <c r="BK11">
        <f>raw!M64</f>
        <v>2.8395121951219511</v>
      </c>
      <c r="BL11">
        <f>raw!M65</f>
        <v>0.51300813008130086</v>
      </c>
      <c r="BM11">
        <f>raw!M66</f>
        <v>2.894146341463415</v>
      </c>
      <c r="BN11">
        <f>raw!M67</f>
        <v>2.1980487804878051</v>
      </c>
      <c r="BO11">
        <f>raw!M68</f>
        <v>-0.82813008130081256</v>
      </c>
      <c r="BP11">
        <f>raw!M69</f>
        <v>2.8939837398373989</v>
      </c>
      <c r="BQ11">
        <f>raw!M70</f>
        <v>-0.42048780487804849</v>
      </c>
      <c r="BR11">
        <f>raw!M71</f>
        <v>1.8766666666666667</v>
      </c>
      <c r="BS11">
        <f>raw!M72</f>
        <v>0.33268292682926848</v>
      </c>
      <c r="BT11">
        <f>raw!M73</f>
        <v>-0.21414634146341416</v>
      </c>
      <c r="BU11">
        <f>raw!M74</f>
        <v>-3.2051219512195113</v>
      </c>
      <c r="BV11">
        <f>raw!M75</f>
        <v>1.3071138211382116</v>
      </c>
      <c r="BW11">
        <f>raw!M76</f>
        <v>2.7255691056910574</v>
      </c>
      <c r="BX11">
        <f>raw!M77</f>
        <v>1.3741463414634145</v>
      </c>
      <c r="BY11">
        <f>raw!M78</f>
        <v>2.0217886178861786</v>
      </c>
      <c r="BZ11">
        <f>raw!M79</f>
        <v>1.713658536585366</v>
      </c>
      <c r="CA11">
        <f>raw!M80</f>
        <v>0.93707317073170726</v>
      </c>
      <c r="CB11">
        <f>raw!M81</f>
        <v>1.141382113821138</v>
      </c>
      <c r="CC11">
        <f>raw!M82</f>
        <v>1.3348780487804879</v>
      </c>
      <c r="CD11">
        <f>raw!M83</f>
        <v>0.6396747967479679</v>
      </c>
      <c r="CE11">
        <f>raw!M84</f>
        <v>1.8943902439024387</v>
      </c>
      <c r="CF11">
        <f>raw!M85</f>
        <v>-3.0990243902439021</v>
      </c>
      <c r="CG11">
        <f>raw!M86</f>
        <v>1.6082926829268289</v>
      </c>
      <c r="CH11">
        <f>raw!M87</f>
        <v>-1.1209756097560972</v>
      </c>
      <c r="CI11">
        <f>raw!M88</f>
        <v>0.61975609756097561</v>
      </c>
      <c r="CJ11">
        <f>raw!M89</f>
        <v>0.1960975609756106</v>
      </c>
      <c r="CK11">
        <f>raw!M90</f>
        <v>-0.81658536585365837</v>
      </c>
      <c r="CL11">
        <f>raw!M91</f>
        <v>0.68341463414634129</v>
      </c>
      <c r="CM11">
        <f>raw!M92</f>
        <v>1.6004878048780486</v>
      </c>
      <c r="CN11">
        <f>raw!M93</f>
        <v>0.51532520325203257</v>
      </c>
      <c r="CO11">
        <f>raw!M94</f>
        <v>1.7248780487804873</v>
      </c>
      <c r="CP11">
        <f>raw!M95</f>
        <v>-0.74097560975609778</v>
      </c>
      <c r="CQ11">
        <f>raw!M96</f>
        <v>0.78378048780487819</v>
      </c>
      <c r="CR11">
        <f>raw!M97</f>
        <v>1.3960162601626014</v>
      </c>
      <c r="CS11">
        <f>raw!M98</f>
        <v>-2.039024390243902</v>
      </c>
      <c r="CT11">
        <f>raw!M99</f>
        <v>1.2001626016260163</v>
      </c>
      <c r="CU11">
        <f>raw!M100</f>
        <v>0.8195121951219515</v>
      </c>
      <c r="CV11">
        <f>raw!M101</f>
        <v>0.87048780487804911</v>
      </c>
      <c r="CW11">
        <f>raw!M102</f>
        <v>-0.58739837398373962</v>
      </c>
      <c r="CX11">
        <f>raw!M103</f>
        <v>0.15463414634146311</v>
      </c>
      <c r="CY11">
        <f>raw!M104</f>
        <v>-1.0427642276422757</v>
      </c>
      <c r="CZ11">
        <f>raw!M105</f>
        <v>1.1205284552845529</v>
      </c>
      <c r="DA11">
        <f>raw!M106</f>
        <v>1.0349593495934952</v>
      </c>
      <c r="DB11">
        <f>raw!M107</f>
        <v>0.72536585365853679</v>
      </c>
      <c r="DC11">
        <f>raw!M108</f>
        <v>0.68666666666666631</v>
      </c>
      <c r="DD11">
        <f>raw!M109</f>
        <v>-0.83227642276422731</v>
      </c>
      <c r="DE11">
        <f>raw!M110</f>
        <v>0.27065040650406602</v>
      </c>
      <c r="DF11">
        <f>raw!M111</f>
        <v>-1.8343902439024389</v>
      </c>
      <c r="DG11">
        <f>raw!M112</f>
        <v>-2.4678048780487805</v>
      </c>
      <c r="DH11">
        <f>raw!M113</f>
        <v>-0.65642276422764256</v>
      </c>
      <c r="DI11">
        <f>raw!M114</f>
        <v>-2.5048780487804869</v>
      </c>
      <c r="DJ11">
        <f>raw!M115</f>
        <v>-0.44894308943089445</v>
      </c>
      <c r="DK11">
        <f>raw!M116</f>
        <v>0.56016260162601617</v>
      </c>
      <c r="DL11">
        <f>raw!M117</f>
        <v>0.23463414634146351</v>
      </c>
      <c r="DM11">
        <f>raw!M118</f>
        <v>1.0496341463414631</v>
      </c>
      <c r="DN11">
        <f>raw!M119</f>
        <v>9.650406504065101E-2</v>
      </c>
      <c r="DO11">
        <f>raw!M120</f>
        <v>0.26353658536585423</v>
      </c>
      <c r="DP11">
        <f>raw!M121</f>
        <v>-0.41707317073170724</v>
      </c>
      <c r="DQ11">
        <f>raw!M122</f>
        <v>-1.8611382113821142</v>
      </c>
      <c r="DR11">
        <f>raw!M123</f>
        <v>1.0975609756097349E-2</v>
      </c>
      <c r="DS11">
        <f>raw!M124</f>
        <v>-1.4736585365853658</v>
      </c>
      <c r="DT11">
        <f>raw!M125</f>
        <v>-2.5382926829268291</v>
      </c>
      <c r="DU11">
        <f>raw!M126</f>
        <v>-0.30430894308943079</v>
      </c>
      <c r="DV11">
        <f>raw!M127</f>
        <v>-0.53121951219512231</v>
      </c>
      <c r="DW11">
        <f>raw!M128</f>
        <v>-5.2845528455284785E-2</v>
      </c>
      <c r="DX11">
        <f>raw!M129</f>
        <v>-0.81674796747967449</v>
      </c>
      <c r="DY11">
        <f>raw!M130</f>
        <v>-2.0817073170731701</v>
      </c>
    </row>
    <row r="12" spans="1:129" x14ac:dyDescent="0.35">
      <c r="A12" t="str">
        <f>raw!K2</f>
        <v>PFT</v>
      </c>
      <c r="B12">
        <f>raw!K3</f>
        <v>10.419146341463415</v>
      </c>
      <c r="C12">
        <f>raw!K4</f>
        <v>5.6207317073170717</v>
      </c>
      <c r="D12">
        <f>raw!K5</f>
        <v>6.3354878048780501</v>
      </c>
      <c r="E12">
        <f>raw!K6</f>
        <v>4.7721951219512198</v>
      </c>
      <c r="F12">
        <f>raw!K7</f>
        <v>3.7448780487804871</v>
      </c>
      <c r="G12">
        <f>raw!K8</f>
        <v>5.4056910569105705</v>
      </c>
      <c r="H12">
        <f>raw!K9</f>
        <v>3.6746341463414636</v>
      </c>
      <c r="I12">
        <f>raw!K10</f>
        <v>4.7595121951219515</v>
      </c>
      <c r="J12">
        <f>raw!K11</f>
        <v>3.5460569105691069</v>
      </c>
      <c r="K12">
        <f>raw!K12</f>
        <v>5.7609349593495942</v>
      </c>
      <c r="L12">
        <f>raw!K13</f>
        <v>9.2809756097560978</v>
      </c>
      <c r="M12">
        <f>raw!K14</f>
        <v>3.4090243902439021</v>
      </c>
      <c r="N12">
        <f>raw!K15</f>
        <v>3.5341463414634147</v>
      </c>
      <c r="O12">
        <f>raw!K16</f>
        <v>2.9689024390243901</v>
      </c>
      <c r="P12">
        <f>raw!K17</f>
        <v>2.172682926829268</v>
      </c>
      <c r="Q12">
        <f>raw!K18</f>
        <v>4.4668292682926829</v>
      </c>
      <c r="R12">
        <f>raw!K19</f>
        <v>3.9319512195121948</v>
      </c>
      <c r="S12">
        <f>raw!K20</f>
        <v>4.6382113821138216</v>
      </c>
      <c r="T12">
        <f>raw!K21</f>
        <v>2.3367479674796745</v>
      </c>
      <c r="U12">
        <f>raw!K22</f>
        <v>4.3887804878048788</v>
      </c>
      <c r="V12">
        <f>raw!K23</f>
        <v>4.6765853658536596</v>
      </c>
      <c r="W12">
        <f>raw!K24</f>
        <v>2.7866666666666671</v>
      </c>
      <c r="X12">
        <f>raw!K25</f>
        <v>3.4660975609756095</v>
      </c>
      <c r="Y12">
        <f>raw!K26</f>
        <v>8.18390243902439</v>
      </c>
      <c r="Z12">
        <f>raw!K27</f>
        <v>3.1585365853658534</v>
      </c>
      <c r="AA12">
        <f>raw!K28</f>
        <v>7.2778861788617899</v>
      </c>
      <c r="AB12">
        <f>raw!K29</f>
        <v>4.0434146341463411</v>
      </c>
      <c r="AC12">
        <f>raw!K30</f>
        <v>4.4473170731707317</v>
      </c>
      <c r="AD12">
        <f>raw!K31</f>
        <v>2.7431707317073171</v>
      </c>
      <c r="AE12">
        <f>raw!K32</f>
        <v>5.2667886178861778</v>
      </c>
      <c r="AF12">
        <f>raw!K33</f>
        <v>4.6573983739837406</v>
      </c>
      <c r="AG12">
        <f>raw!K34</f>
        <v>0.70975609756097557</v>
      </c>
      <c r="AH12">
        <f>raw!K35</f>
        <v>4.2817886178861793</v>
      </c>
      <c r="AI12">
        <f>raw!K36</f>
        <v>6.5185365853658546</v>
      </c>
      <c r="AJ12">
        <f>raw!K37</f>
        <v>2.911382113821138</v>
      </c>
      <c r="AK12">
        <f>raw!K38</f>
        <v>2.8865040650406506</v>
      </c>
      <c r="AL12">
        <f>raw!K39</f>
        <v>1.4009756097560975</v>
      </c>
      <c r="AM12">
        <f>raw!K40</f>
        <v>2.019186991869919</v>
      </c>
      <c r="AN12">
        <f>raw!K41</f>
        <v>3.4723170731707316</v>
      </c>
      <c r="AO12">
        <f>raw!K42</f>
        <v>2.8058536585365852</v>
      </c>
      <c r="AP12">
        <f>raw!K43</f>
        <v>3.4294308943089429</v>
      </c>
      <c r="AQ12">
        <f>raw!K44</f>
        <v>1.817723577235772</v>
      </c>
      <c r="AR12">
        <f>raw!K45</f>
        <v>2.8953658536585367</v>
      </c>
      <c r="AS12">
        <f>raw!K46</f>
        <v>1.9154878048780488</v>
      </c>
      <c r="AT12">
        <f>raw!K47</f>
        <v>3.2674796747967481</v>
      </c>
      <c r="AU12">
        <f>raw!K48</f>
        <v>5.0724390243902455</v>
      </c>
      <c r="AV12">
        <f>raw!K49</f>
        <v>1.7012195121951226</v>
      </c>
      <c r="AW12">
        <f>raw!K50</f>
        <v>2.7504878048780488</v>
      </c>
      <c r="AX12">
        <f>raw!K51</f>
        <v>4.6390650406504079</v>
      </c>
      <c r="AY12">
        <f>raw!K52</f>
        <v>1.0092682926829268</v>
      </c>
      <c r="AZ12">
        <f>raw!K53</f>
        <v>2.1604878048780489</v>
      </c>
      <c r="BA12">
        <f>raw!K54</f>
        <v>1.7354471544715446</v>
      </c>
      <c r="BB12">
        <f>raw!K55</f>
        <v>0.2785772357723576</v>
      </c>
      <c r="BC12">
        <f>raw!K56</f>
        <v>2.324634146341463</v>
      </c>
      <c r="BD12">
        <f>raw!K57</f>
        <v>1.0752845528455284</v>
      </c>
      <c r="BE12">
        <f>raw!K58</f>
        <v>0.42780487804878098</v>
      </c>
      <c r="BF12">
        <f>raw!K59</f>
        <v>3.0380487804878045</v>
      </c>
      <c r="BG12">
        <f>raw!K60</f>
        <v>2.3258536585365852</v>
      </c>
      <c r="BH12">
        <f>raw!K61</f>
        <v>1.8566666666666665</v>
      </c>
      <c r="BI12">
        <f>raw!K62</f>
        <v>1.1698780487804874</v>
      </c>
      <c r="BJ12">
        <f>raw!K63</f>
        <v>2.5950406504065042</v>
      </c>
      <c r="BK12">
        <f>raw!K64</f>
        <v>2.2521951219512193</v>
      </c>
      <c r="BL12">
        <f>raw!K65</f>
        <v>1.01869918699187</v>
      </c>
      <c r="BM12">
        <f>raw!K66</f>
        <v>1.8848780487804877</v>
      </c>
      <c r="BN12">
        <f>raw!K67</f>
        <v>1.3941463414634145</v>
      </c>
      <c r="BO12">
        <f>raw!K68</f>
        <v>1.6450406504065045</v>
      </c>
      <c r="BP12">
        <f>raw!K69</f>
        <v>3.3288211382113824</v>
      </c>
      <c r="BQ12">
        <f>raw!K70</f>
        <v>3.4915853658536586</v>
      </c>
      <c r="BR12">
        <f>raw!K71</f>
        <v>0.12861788617886177</v>
      </c>
      <c r="BS12">
        <f>raw!K72</f>
        <v>-0.29365853658536578</v>
      </c>
      <c r="BT12">
        <f>raw!K73</f>
        <v>0.51300813008130142</v>
      </c>
      <c r="BU12">
        <f>raw!K74</f>
        <v>-4.3804878048780482</v>
      </c>
      <c r="BV12">
        <f>raw!K75</f>
        <v>1.6526422764227642</v>
      </c>
      <c r="BW12">
        <f>raw!K76</f>
        <v>1.0114227642276423</v>
      </c>
      <c r="BX12">
        <f>raw!K77</f>
        <v>0.44276422764227608</v>
      </c>
      <c r="BY12">
        <f>raw!K78</f>
        <v>3.1955284552845526</v>
      </c>
      <c r="BZ12">
        <f>raw!K79</f>
        <v>3.5421951219512198</v>
      </c>
      <c r="CA12">
        <f>raw!K80</f>
        <v>-0.9770731707317073</v>
      </c>
      <c r="CB12">
        <f>raw!K81</f>
        <v>1.3375609756097564</v>
      </c>
      <c r="CC12">
        <f>raw!K82</f>
        <v>1.3960162601626016</v>
      </c>
      <c r="CD12">
        <f>raw!K83</f>
        <v>1.4146341463414647E-2</v>
      </c>
      <c r="CE12">
        <f>raw!K84</f>
        <v>0.96439024390243833</v>
      </c>
      <c r="CF12">
        <f>raw!K85</f>
        <v>-4.1713414634146346</v>
      </c>
      <c r="CG12">
        <f>raw!K86</f>
        <v>-0.37788617886178871</v>
      </c>
      <c r="CH12">
        <f>raw!K87</f>
        <v>-0.31024390243902406</v>
      </c>
      <c r="CI12">
        <f>raw!K88</f>
        <v>0.28902439024390258</v>
      </c>
      <c r="CJ12">
        <f>raw!K89</f>
        <v>-0.21756097560975562</v>
      </c>
      <c r="CK12">
        <f>raw!K90</f>
        <v>0.40317073170731721</v>
      </c>
      <c r="CL12">
        <f>raw!K91</f>
        <v>0.89609756097560944</v>
      </c>
      <c r="CM12">
        <f>raw!K92</f>
        <v>0.19365853658536558</v>
      </c>
      <c r="CN12">
        <f>raw!K93</f>
        <v>0.64447154471544721</v>
      </c>
      <c r="CO12">
        <f>raw!K94</f>
        <v>1.050284552845528</v>
      </c>
      <c r="CP12">
        <f>raw!K95</f>
        <v>1.0912195121951218</v>
      </c>
      <c r="CQ12">
        <f>raw!K96</f>
        <v>8.1097560975609828E-2</v>
      </c>
      <c r="CR12">
        <f>raw!K97</f>
        <v>0.93601626016260164</v>
      </c>
      <c r="CS12">
        <f>raw!K98</f>
        <v>0.76512195121951199</v>
      </c>
      <c r="CT12">
        <f>raw!K99</f>
        <v>0.11296747967479659</v>
      </c>
      <c r="CU12">
        <f>raw!K100</f>
        <v>-1.0331707317073169</v>
      </c>
      <c r="CV12">
        <f>raw!K101</f>
        <v>0.90260162601626048</v>
      </c>
      <c r="CW12">
        <f>raw!K102</f>
        <v>0.22447154471544761</v>
      </c>
      <c r="CX12">
        <f>raw!K103</f>
        <v>9.4471544715446998E-2</v>
      </c>
      <c r="CY12">
        <f>raw!K104</f>
        <v>-2.087642276422764</v>
      </c>
      <c r="CZ12">
        <f>raw!K105</f>
        <v>1.3566666666666669</v>
      </c>
      <c r="DA12">
        <f>raw!K106</f>
        <v>0.44788617886178828</v>
      </c>
      <c r="DB12">
        <f>raw!K107</f>
        <v>-1.6504065040650495E-2</v>
      </c>
      <c r="DC12">
        <f>raw!K108</f>
        <v>0.76715447154471517</v>
      </c>
      <c r="DD12">
        <f>raw!K109</f>
        <v>-0.27772357723577201</v>
      </c>
      <c r="DE12">
        <f>raw!K110</f>
        <v>-1.0226829268292674</v>
      </c>
      <c r="DF12">
        <f>raw!K111</f>
        <v>0.20341463414634142</v>
      </c>
      <c r="DG12">
        <f>raw!K112</f>
        <v>1.764390243902439</v>
      </c>
      <c r="DH12">
        <f>raw!K113</f>
        <v>0.99040650406504072</v>
      </c>
      <c r="DI12">
        <f>raw!K114</f>
        <v>2.8765853658536593</v>
      </c>
      <c r="DJ12">
        <f>raw!K115</f>
        <v>-0.6411382113821138</v>
      </c>
      <c r="DK12">
        <f>raw!K116</f>
        <v>1.6260162601627881E-4</v>
      </c>
      <c r="DL12">
        <f>raw!K117</f>
        <v>0.66195121951219515</v>
      </c>
      <c r="DM12">
        <f>raw!K118</f>
        <v>0.20451219512195129</v>
      </c>
      <c r="DN12">
        <f>raw!K119</f>
        <v>-1.6515447154471545</v>
      </c>
      <c r="DO12">
        <f>raw!K120</f>
        <v>0.60134146341463457</v>
      </c>
      <c r="DP12">
        <f>raw!K121</f>
        <v>-0.57658536585365838</v>
      </c>
      <c r="DQ12">
        <f>raw!K122</f>
        <v>-2.0806504065040645</v>
      </c>
      <c r="DR12">
        <f>raw!K123</f>
        <v>6.0731707317072892E-2</v>
      </c>
      <c r="DS12">
        <f>raw!K124</f>
        <v>-1.2190243902439026</v>
      </c>
      <c r="DT12">
        <f>raw!K125</f>
        <v>-0.36731707317073115</v>
      </c>
      <c r="DU12">
        <f>raw!K126</f>
        <v>-3.2308536585365855</v>
      </c>
      <c r="DV12">
        <f>raw!K127</f>
        <v>-0.19975609756097557</v>
      </c>
      <c r="DW12">
        <f>raw!K128</f>
        <v>0.27365853658536565</v>
      </c>
      <c r="DX12">
        <f>raw!K129</f>
        <v>-0.32048780487804862</v>
      </c>
      <c r="DY12">
        <f>raw!K130</f>
        <v>-1.4231707317073168</v>
      </c>
    </row>
    <row r="13" spans="1:129" x14ac:dyDescent="0.35">
      <c r="A13" t="str">
        <f>raw!L2</f>
        <v>PTO</v>
      </c>
      <c r="B13">
        <f>raw!L3</f>
        <v>14.505934959349592</v>
      </c>
      <c r="C13">
        <f>raw!L4</f>
        <v>11.11841463414634</v>
      </c>
      <c r="D13">
        <f>raw!L5</f>
        <v>11.5519918699187</v>
      </c>
      <c r="E13">
        <f>raw!L6</f>
        <v>9.5271544715447156</v>
      </c>
      <c r="F13">
        <f>raw!L7</f>
        <v>9.76</v>
      </c>
      <c r="G13">
        <f>raw!L8</f>
        <v>9.1661788617886177</v>
      </c>
      <c r="H13">
        <f>raw!L9</f>
        <v>8.6039024390243881</v>
      </c>
      <c r="I13">
        <f>raw!L10</f>
        <v>8.0429268292682927</v>
      </c>
      <c r="J13">
        <f>raw!L11</f>
        <v>6.626747967479675</v>
      </c>
      <c r="K13">
        <f>raw!L12</f>
        <v>5.911626016260163</v>
      </c>
      <c r="L13">
        <f>raw!L13</f>
        <v>7.552032520325203</v>
      </c>
      <c r="M13">
        <f>raw!L14</f>
        <v>5.0509756097560974</v>
      </c>
      <c r="N13">
        <f>raw!L15</f>
        <v>7.5036585365853661</v>
      </c>
      <c r="O13">
        <f>raw!L16</f>
        <v>5.3886585365853659</v>
      </c>
      <c r="P13">
        <f>raw!L17</f>
        <v>5.2232520325203247</v>
      </c>
      <c r="Q13">
        <f>raw!L18</f>
        <v>5.3697560975609759</v>
      </c>
      <c r="R13">
        <f>raw!L19</f>
        <v>3.8986585365853657</v>
      </c>
      <c r="S13">
        <f>raw!L20</f>
        <v>4.2255284552845529</v>
      </c>
      <c r="T13">
        <f>raw!L21</f>
        <v>2.6543089430894309</v>
      </c>
      <c r="U13">
        <f>raw!L22</f>
        <v>6.0136585365853668</v>
      </c>
      <c r="V13">
        <f>raw!L23</f>
        <v>4.081626016260163</v>
      </c>
      <c r="W13">
        <f>raw!L24</f>
        <v>4.8586991869918705</v>
      </c>
      <c r="X13">
        <f>raw!L25</f>
        <v>4.2899999999999991</v>
      </c>
      <c r="Y13">
        <f>raw!L26</f>
        <v>4.7453658536585372</v>
      </c>
      <c r="Z13">
        <f>raw!L27</f>
        <v>4.5957317073170723</v>
      </c>
      <c r="AA13">
        <f>raw!L28</f>
        <v>3.9933739837398385</v>
      </c>
      <c r="AB13">
        <f>raw!L29</f>
        <v>4.6380487804878046</v>
      </c>
      <c r="AC13">
        <f>raw!L30</f>
        <v>4.2770731707317076</v>
      </c>
      <c r="AD13">
        <f>raw!L31</f>
        <v>5.2412195121951219</v>
      </c>
      <c r="AE13">
        <f>raw!L32</f>
        <v>7.3646341463414631</v>
      </c>
      <c r="AF13">
        <f>raw!L33</f>
        <v>5.6357723577235781</v>
      </c>
      <c r="AG13">
        <f>raw!L34</f>
        <v>7.1213008130081299</v>
      </c>
      <c r="AH13">
        <f>raw!L35</f>
        <v>2.6048780487804879</v>
      </c>
      <c r="AI13">
        <f>raw!L36</f>
        <v>4.9066666666666663</v>
      </c>
      <c r="AJ13">
        <f>raw!L37</f>
        <v>3.0551219512195118</v>
      </c>
      <c r="AK13">
        <f>raw!L38</f>
        <v>3.216138211382114</v>
      </c>
      <c r="AL13">
        <f>raw!L39</f>
        <v>4.3841463414634134</v>
      </c>
      <c r="AM13">
        <f>raw!L40</f>
        <v>5.1848780487804875</v>
      </c>
      <c r="AN13">
        <f>raw!L41</f>
        <v>5.1837804878048779</v>
      </c>
      <c r="AO13">
        <f>raw!L42</f>
        <v>3.3045528455284554</v>
      </c>
      <c r="AP13">
        <f>raw!L43</f>
        <v>4.3598373983739842</v>
      </c>
      <c r="AQ13">
        <f>raw!L44</f>
        <v>4.4941463414634146</v>
      </c>
      <c r="AR13">
        <f>raw!L45</f>
        <v>3.0058536585365854</v>
      </c>
      <c r="AS13">
        <f>raw!L46</f>
        <v>2.5397560975609759</v>
      </c>
      <c r="AT13">
        <f>raw!L47</f>
        <v>2.6944715447154475</v>
      </c>
      <c r="AU13">
        <f>raw!L48</f>
        <v>5.559024390243902</v>
      </c>
      <c r="AV13">
        <f>raw!L49</f>
        <v>4.3625609756097568</v>
      </c>
      <c r="AW13">
        <f>raw!L50</f>
        <v>3.0629268292682932</v>
      </c>
      <c r="AX13">
        <f>raw!L51</f>
        <v>2.8771951219512202</v>
      </c>
      <c r="AY13">
        <f>raw!L52</f>
        <v>2.6897560975609762</v>
      </c>
      <c r="AZ13">
        <f>raw!L53</f>
        <v>5.0030894308943097</v>
      </c>
      <c r="BA13">
        <f>raw!L54</f>
        <v>1.6146341463414635</v>
      </c>
      <c r="BB13">
        <f>raw!L55</f>
        <v>1.7472357723577234</v>
      </c>
      <c r="BC13">
        <f>raw!L56</f>
        <v>2.9773170731707315</v>
      </c>
      <c r="BD13">
        <f>raw!L57</f>
        <v>2.114471544715447</v>
      </c>
      <c r="BE13">
        <f>raw!L58</f>
        <v>4.4234146341463418</v>
      </c>
      <c r="BF13">
        <f>raw!L59</f>
        <v>3.1390243902439021</v>
      </c>
      <c r="BG13">
        <f>raw!L60</f>
        <v>2.2453658536585364</v>
      </c>
      <c r="BH13">
        <f>raw!L61</f>
        <v>2.7206504065040651</v>
      </c>
      <c r="BI13">
        <f>raw!L62</f>
        <v>2.4815447154471544</v>
      </c>
      <c r="BJ13">
        <f>raw!L63</f>
        <v>1.9336991869918698</v>
      </c>
      <c r="BK13">
        <f>raw!L64</f>
        <v>1.3795121951219511</v>
      </c>
      <c r="BL13">
        <f>raw!L65</f>
        <v>2.0201626016260161</v>
      </c>
      <c r="BM13">
        <f>raw!L66</f>
        <v>0.78146341463414659</v>
      </c>
      <c r="BN13">
        <f>raw!L67</f>
        <v>8.8780487804878128E-2</v>
      </c>
      <c r="BO13">
        <f>raw!L68</f>
        <v>3.4196747967479677</v>
      </c>
      <c r="BP13">
        <f>raw!L69</f>
        <v>0.66650406504065085</v>
      </c>
      <c r="BQ13">
        <f>raw!L70</f>
        <v>3.3243902439024393</v>
      </c>
      <c r="BR13">
        <f>raw!L71</f>
        <v>2.0760975609756098</v>
      </c>
      <c r="BS13">
        <f>raw!L72</f>
        <v>1.2975609756097559</v>
      </c>
      <c r="BT13">
        <f>raw!L73</f>
        <v>2.4891056910569107</v>
      </c>
      <c r="BU13">
        <f>raw!L74</f>
        <v>-4.5956097560975602</v>
      </c>
      <c r="BV13">
        <f>raw!L75</f>
        <v>1.0690243902439025</v>
      </c>
      <c r="BW13">
        <f>raw!L76</f>
        <v>0.70955284552845566</v>
      </c>
      <c r="BX13">
        <f>raw!L77</f>
        <v>-0.46894308943089413</v>
      </c>
      <c r="BY13">
        <f>raw!L78</f>
        <v>1.5149593495934961</v>
      </c>
      <c r="BZ13">
        <f>raw!L79</f>
        <v>1.2556097560975612</v>
      </c>
      <c r="CA13">
        <f>raw!L80</f>
        <v>1.613658536585366</v>
      </c>
      <c r="CB13">
        <f>raw!L81</f>
        <v>2.3971544715447157</v>
      </c>
      <c r="CC13">
        <f>raw!L82</f>
        <v>1.534308943089431</v>
      </c>
      <c r="CD13">
        <f>raw!L83</f>
        <v>0.71430894308943105</v>
      </c>
      <c r="CE13">
        <f>raw!L84</f>
        <v>-0.16170731707317154</v>
      </c>
      <c r="CF13">
        <f>raw!L85</f>
        <v>-4.2020731707317065</v>
      </c>
      <c r="CG13">
        <f>raw!L86</f>
        <v>1.0884552845528455</v>
      </c>
      <c r="CH13">
        <f>raw!L87</f>
        <v>2.2734146341463415</v>
      </c>
      <c r="CI13">
        <f>raw!L88</f>
        <v>0.62780487804878049</v>
      </c>
      <c r="CJ13">
        <f>raw!L89</f>
        <v>2.2164634146341475</v>
      </c>
      <c r="CK13">
        <f>raw!L90</f>
        <v>0.87512195121951231</v>
      </c>
      <c r="CL13">
        <f>raw!L91</f>
        <v>1.1843902439024387</v>
      </c>
      <c r="CM13">
        <f>raw!L92</f>
        <v>0.43317073170731679</v>
      </c>
      <c r="CN13">
        <f>raw!L93</f>
        <v>0.94353658536585372</v>
      </c>
      <c r="CO13">
        <f>raw!L94</f>
        <v>-1.9105691056911123E-2</v>
      </c>
      <c r="CP13">
        <f>raw!L95</f>
        <v>1.1551219512195119</v>
      </c>
      <c r="CQ13">
        <f>raw!L96</f>
        <v>0.67500000000000004</v>
      </c>
      <c r="CR13">
        <f>raw!L97</f>
        <v>8.7560975609755842E-2</v>
      </c>
      <c r="CS13">
        <f>raw!L98</f>
        <v>2.4380487804878044</v>
      </c>
      <c r="CT13">
        <f>raw!L99</f>
        <v>0.76109756097560988</v>
      </c>
      <c r="CU13">
        <f>raw!L100</f>
        <v>-0.21878048780487769</v>
      </c>
      <c r="CV13">
        <f>raw!L101</f>
        <v>-1.3658536585365533E-2</v>
      </c>
      <c r="CW13">
        <f>raw!L102</f>
        <v>0.52495934959349633</v>
      </c>
      <c r="CX13">
        <f>raw!L103</f>
        <v>-0.78081300813008148</v>
      </c>
      <c r="CY13">
        <f>raw!L104</f>
        <v>-2.8770731707317068</v>
      </c>
      <c r="CZ13">
        <f>raw!L105</f>
        <v>-0.80369918699186993</v>
      </c>
      <c r="DA13">
        <f>raw!L106</f>
        <v>-1.1262601626016255</v>
      </c>
      <c r="DB13">
        <f>raw!L107</f>
        <v>-0.65219512195121954</v>
      </c>
      <c r="DC13">
        <f>raw!L108</f>
        <v>-0.78764227642276463</v>
      </c>
      <c r="DD13">
        <f>raw!L109</f>
        <v>8.3089430894309313E-2</v>
      </c>
      <c r="DE13">
        <f>raw!L110</f>
        <v>0.11211382113821222</v>
      </c>
      <c r="DF13">
        <f>raw!L111</f>
        <v>1.0748780487804881</v>
      </c>
      <c r="DG13">
        <f>raw!L112</f>
        <v>2.9404878048780478</v>
      </c>
      <c r="DH13">
        <f>raw!L113</f>
        <v>-0.31869918699187028</v>
      </c>
      <c r="DI13">
        <f>raw!L114</f>
        <v>0.97333333333333438</v>
      </c>
      <c r="DJ13">
        <f>raw!L115</f>
        <v>-1.5352845528455288</v>
      </c>
      <c r="DK13">
        <f>raw!L116</f>
        <v>-1.3843902439024389</v>
      </c>
      <c r="DL13">
        <f>raw!L117</f>
        <v>-0.12292682926829257</v>
      </c>
      <c r="DM13">
        <f>raw!L118</f>
        <v>-0.17743902439024395</v>
      </c>
      <c r="DN13">
        <f>raw!L119</f>
        <v>-0.42967479674796683</v>
      </c>
      <c r="DO13">
        <f>raw!L120</f>
        <v>0.13548780487804946</v>
      </c>
      <c r="DP13">
        <f>raw!L121</f>
        <v>-0.78</v>
      </c>
      <c r="DQ13">
        <f>raw!L122</f>
        <v>-4.210162601626017</v>
      </c>
      <c r="DR13">
        <f>raw!L123</f>
        <v>-1.9785365853658534</v>
      </c>
      <c r="DS13">
        <f>raw!L124</f>
        <v>-2.4614634146341468</v>
      </c>
      <c r="DT13">
        <f>raw!L125</f>
        <v>1.0653658536585369</v>
      </c>
      <c r="DU13">
        <f>raw!L126</f>
        <v>-2.3098373983739835</v>
      </c>
      <c r="DV13">
        <f>raw!L127</f>
        <v>-1.2565853658536588</v>
      </c>
      <c r="DW13">
        <f>raw!L128</f>
        <v>-1.6107317073170733</v>
      </c>
      <c r="DX13">
        <f>raw!L129</f>
        <v>-1.3938211382113819</v>
      </c>
      <c r="DY13">
        <f>raw!L130</f>
        <v>-1.1129268292682923</v>
      </c>
    </row>
    <row r="14" spans="1:129" x14ac:dyDescent="0.35">
      <c r="A14" t="str">
        <f>raw!B2</f>
        <v>zFG%</v>
      </c>
      <c r="B14">
        <f>raw!B3</f>
        <v>3.8260162601626018</v>
      </c>
      <c r="C14">
        <f>raw!B4</f>
        <v>0.52012195121951221</v>
      </c>
      <c r="D14">
        <f>raw!B5</f>
        <v>0.20170731707317074</v>
      </c>
      <c r="E14">
        <f>raw!B6</f>
        <v>2.18390243902439</v>
      </c>
      <c r="F14">
        <f>raw!B7</f>
        <v>-0.42292682926829267</v>
      </c>
      <c r="G14">
        <f>raw!B8</f>
        <v>0.7876422764227643</v>
      </c>
      <c r="H14">
        <f>raw!B9</f>
        <v>0.1251219512195122</v>
      </c>
      <c r="I14">
        <f>raw!B10</f>
        <v>0.1429268292682927</v>
      </c>
      <c r="J14">
        <f>raw!B11</f>
        <v>1.1443495934959351</v>
      </c>
      <c r="K14">
        <f>raw!B12</f>
        <v>1.2545121951219511</v>
      </c>
      <c r="L14">
        <f>raw!B13</f>
        <v>3.8590243902439023</v>
      </c>
      <c r="M14">
        <f>raw!B14</f>
        <v>-1.9753658536585363</v>
      </c>
      <c r="N14">
        <f>raw!B15</f>
        <v>-8.8292682926829277E-2</v>
      </c>
      <c r="O14">
        <f>raw!B16</f>
        <v>1.0419512195121954</v>
      </c>
      <c r="P14">
        <f>raw!B17</f>
        <v>0.81642276422764226</v>
      </c>
      <c r="Q14">
        <f>raw!B18</f>
        <v>0.29902439024390243</v>
      </c>
      <c r="R14">
        <f>raw!B19</f>
        <v>1.5746341463414633</v>
      </c>
      <c r="S14">
        <f>raw!B20</f>
        <v>3.4546341463414634</v>
      </c>
      <c r="T14">
        <f>raw!B21</f>
        <v>-0.37739837398373982</v>
      </c>
      <c r="U14">
        <f>raw!B22</f>
        <v>2.6502439024390245</v>
      </c>
      <c r="V14">
        <f>raw!B23</f>
        <v>0.34634146341463412</v>
      </c>
      <c r="W14">
        <f>raw!B24</f>
        <v>0.60536585365853668</v>
      </c>
      <c r="X14">
        <f>raw!B25</f>
        <v>0.16487804878048781</v>
      </c>
      <c r="Y14">
        <f>raw!B26</f>
        <v>3.4697560975609756</v>
      </c>
      <c r="Z14">
        <f>raw!B27</f>
        <v>1.4161382113821137</v>
      </c>
      <c r="AA14">
        <f>raw!B28</f>
        <v>2.7277235772357722</v>
      </c>
      <c r="AB14">
        <f>raw!B29</f>
        <v>1.0466666666666666</v>
      </c>
      <c r="AC14">
        <f>raw!B30</f>
        <v>3.4014634146341463</v>
      </c>
      <c r="AD14">
        <f>raw!B31</f>
        <v>1.4870731707317073</v>
      </c>
      <c r="AE14">
        <f>raw!B32</f>
        <v>0.59032520325203253</v>
      </c>
      <c r="AF14">
        <f>raw!B33</f>
        <v>2.015609756097561</v>
      </c>
      <c r="AG14">
        <f>raw!B34</f>
        <v>-0.81227642276422762</v>
      </c>
      <c r="AH14">
        <f>raw!B35</f>
        <v>2.7780487804878051</v>
      </c>
      <c r="AI14">
        <f>raw!B36</f>
        <v>5.2390243902439027</v>
      </c>
      <c r="AJ14">
        <f>raw!B37</f>
        <v>-0.20048780487804879</v>
      </c>
      <c r="AK14">
        <f>raw!B38</f>
        <v>2.6305691056910572</v>
      </c>
      <c r="AL14">
        <f>raw!B39</f>
        <v>2.8780487804878047E-2</v>
      </c>
      <c r="AM14">
        <f>raw!B40</f>
        <v>1.0370731707317074</v>
      </c>
      <c r="AN14">
        <f>raw!B41</f>
        <v>-0.51073170731707318</v>
      </c>
      <c r="AO14">
        <f>raw!B42</f>
        <v>0.26959349593495935</v>
      </c>
      <c r="AP14">
        <f>raw!B43</f>
        <v>0.74926829268292694</v>
      </c>
      <c r="AQ14">
        <f>raw!B44</f>
        <v>-0.90081300813008125</v>
      </c>
      <c r="AR14">
        <f>raw!B45</f>
        <v>0.27902439024390246</v>
      </c>
      <c r="AS14">
        <f>raw!B46</f>
        <v>-0.65873983739837394</v>
      </c>
      <c r="AT14">
        <f>raw!B47</f>
        <v>1.4601626016260163</v>
      </c>
      <c r="AU14">
        <f>raw!B48</f>
        <v>1.7595934959349595</v>
      </c>
      <c r="AV14">
        <f>raw!B49</f>
        <v>0.366869918699187</v>
      </c>
      <c r="AW14">
        <f>raw!B50</f>
        <v>-0.20439024390243904</v>
      </c>
      <c r="AX14">
        <f>raw!B51</f>
        <v>2.1409756097560981</v>
      </c>
      <c r="AY14">
        <f>raw!B52</f>
        <v>0.31658536585365854</v>
      </c>
      <c r="AZ14">
        <f>raw!B53</f>
        <v>1.5081300813008132E-2</v>
      </c>
      <c r="BA14">
        <f>raw!B54</f>
        <v>0.37317073170731707</v>
      </c>
      <c r="BB14">
        <f>raw!B55</f>
        <v>-0.25670731707317074</v>
      </c>
      <c r="BC14">
        <f>raw!B56</f>
        <v>-1.0336585365853659</v>
      </c>
      <c r="BD14">
        <f>raw!B57</f>
        <v>-0.39073170731707318</v>
      </c>
      <c r="BE14">
        <f>raw!B58</f>
        <v>0.80634146341463409</v>
      </c>
      <c r="BF14">
        <f>raw!B59</f>
        <v>1.1541463414634145</v>
      </c>
      <c r="BG14">
        <f>raw!B60</f>
        <v>2.4084146341463413</v>
      </c>
      <c r="BH14">
        <f>raw!B61</f>
        <v>-0.69211382113821129</v>
      </c>
      <c r="BI14">
        <f>raw!B62</f>
        <v>-0.57109756097560982</v>
      </c>
      <c r="BJ14">
        <f>raw!B63</f>
        <v>1.4258536585365853</v>
      </c>
      <c r="BK14">
        <f>raw!B64</f>
        <v>-0.5790243902439024</v>
      </c>
      <c r="BL14">
        <f>raw!B65</f>
        <v>-0.74910569105691072</v>
      </c>
      <c r="BM14">
        <f>raw!B66</f>
        <v>0.8931707317073172</v>
      </c>
      <c r="BN14">
        <f>raw!B67</f>
        <v>1.937560975609756</v>
      </c>
      <c r="BO14">
        <f>raw!B68</f>
        <v>-7.5772357723577224E-2</v>
      </c>
      <c r="BP14">
        <f>raw!B69</f>
        <v>2.2087804878048782</v>
      </c>
      <c r="BQ14">
        <f>raw!B70</f>
        <v>0.46231707317073167</v>
      </c>
      <c r="BR14">
        <f>raw!B71</f>
        <v>-0.33983739837398369</v>
      </c>
      <c r="BS14">
        <f>raw!B72</f>
        <v>-1.1767073170731706</v>
      </c>
      <c r="BT14">
        <f>raw!B73</f>
        <v>-0.5362601626016259</v>
      </c>
      <c r="BU14">
        <f>raw!B74</f>
        <v>0.31658536585365854</v>
      </c>
      <c r="BV14">
        <f>raw!B75</f>
        <v>0.25028455284552847</v>
      </c>
      <c r="BW14">
        <f>raw!B76</f>
        <v>0.83321138211382118</v>
      </c>
      <c r="BX14">
        <f>raw!B77</f>
        <v>-0.11333333333333331</v>
      </c>
      <c r="BY14">
        <f>raw!B78</f>
        <v>2.4561788617886178</v>
      </c>
      <c r="BZ14">
        <f>raw!B79</f>
        <v>1.4585365853658536</v>
      </c>
      <c r="CA14">
        <f>raw!B80</f>
        <v>1.0892682926829269</v>
      </c>
      <c r="CB14">
        <f>raw!B81</f>
        <v>-0.97439024390243911</v>
      </c>
      <c r="CC14">
        <f>raw!B82</f>
        <v>-0.28178861788617882</v>
      </c>
      <c r="CD14">
        <f>raw!B83</f>
        <v>0.73967479674796754</v>
      </c>
      <c r="CE14">
        <f>raw!B84</f>
        <v>0.9924390243902439</v>
      </c>
      <c r="CF14">
        <f>raw!B85</f>
        <v>0.14097560975609758</v>
      </c>
      <c r="CG14">
        <f>raw!B86</f>
        <v>0.12398373983739837</v>
      </c>
      <c r="CH14">
        <f>raw!B87</f>
        <v>-0.17756097560975609</v>
      </c>
      <c r="CI14">
        <f>raw!B88</f>
        <v>-0.19658536585365852</v>
      </c>
      <c r="CJ14">
        <f>raw!B89</f>
        <v>0.37560975609756098</v>
      </c>
      <c r="CK14">
        <f>raw!B90</f>
        <v>-0.9385365853658536</v>
      </c>
      <c r="CL14">
        <f>raw!B91</f>
        <v>-1.1643902439024389</v>
      </c>
      <c r="CM14">
        <f>raw!B92</f>
        <v>-0.9692682926829268</v>
      </c>
      <c r="CN14">
        <f>raw!B93</f>
        <v>-0.64752032520325198</v>
      </c>
      <c r="CO14">
        <f>raw!B94</f>
        <v>1.1052439024390242</v>
      </c>
      <c r="CP14">
        <f>raw!B95</f>
        <v>1.381951219512195</v>
      </c>
      <c r="CQ14">
        <f>raw!B96</f>
        <v>9.5121951219512193E-3</v>
      </c>
      <c r="CR14">
        <f>raw!B97</f>
        <v>0.92894308943089432</v>
      </c>
      <c r="CS14">
        <f>raw!B98</f>
        <v>0.11548780487804877</v>
      </c>
      <c r="CT14">
        <f>raw!B99</f>
        <v>0.73024390243902437</v>
      </c>
      <c r="CU14">
        <f>raw!B100</f>
        <v>0.33609756097560978</v>
      </c>
      <c r="CV14">
        <f>raw!B101</f>
        <v>0.31804878048780494</v>
      </c>
      <c r="CW14">
        <f>raw!B102</f>
        <v>-0.51723577235772356</v>
      </c>
      <c r="CX14">
        <f>raw!B103</f>
        <v>-0.47560975609756101</v>
      </c>
      <c r="CY14">
        <f>raw!B104</f>
        <v>-2.0365853658536597E-2</v>
      </c>
      <c r="CZ14">
        <f>raw!B105</f>
        <v>2.5994715447154468</v>
      </c>
      <c r="DA14">
        <f>raw!B106</f>
        <v>-0.18504065040650408</v>
      </c>
      <c r="DB14">
        <f>raw!B107</f>
        <v>-0.63975609756097573</v>
      </c>
      <c r="DC14">
        <f>raw!B108</f>
        <v>0.6179674796747967</v>
      </c>
      <c r="DD14">
        <f>raw!B109</f>
        <v>0.4728455284552846</v>
      </c>
      <c r="DE14">
        <f>raw!B110</f>
        <v>-1.1815447154471543</v>
      </c>
      <c r="DF14">
        <f>raw!B111</f>
        <v>-0.95756097560975606</v>
      </c>
      <c r="DG14">
        <f>raw!B112</f>
        <v>0.16243902439024391</v>
      </c>
      <c r="DH14">
        <f>raw!B113</f>
        <v>2.0235772357723576</v>
      </c>
      <c r="DI14">
        <f>raw!B114</f>
        <v>1.8349593495934959</v>
      </c>
      <c r="DJ14">
        <f>raw!B115</f>
        <v>5.3658536585365867E-3</v>
      </c>
      <c r="DK14">
        <f>raw!B116</f>
        <v>0.27886178861788619</v>
      </c>
      <c r="DL14">
        <f>raw!B117</f>
        <v>0.84536585365853656</v>
      </c>
      <c r="DM14">
        <f>raw!B118</f>
        <v>2.3640243902439022</v>
      </c>
      <c r="DN14">
        <f>raw!B119</f>
        <v>-0.46560975609756095</v>
      </c>
      <c r="DO14">
        <f>raw!B120</f>
        <v>0.28890243902439022</v>
      </c>
      <c r="DP14">
        <f>raw!B121</f>
        <v>-0.41536585365853657</v>
      </c>
      <c r="DQ14">
        <f>raw!B122</f>
        <v>2.6330894308943087</v>
      </c>
      <c r="DR14">
        <f>raw!B123</f>
        <v>0.85926829268292682</v>
      </c>
      <c r="DS14">
        <f>raw!B124</f>
        <v>0.36536585365853658</v>
      </c>
      <c r="DT14">
        <f>raw!B125</f>
        <v>-0.72926829268292681</v>
      </c>
      <c r="DU14">
        <f>raw!B126</f>
        <v>-0.46609756097560978</v>
      </c>
      <c r="DV14">
        <f>raw!B127</f>
        <v>0.85158536585365852</v>
      </c>
      <c r="DW14">
        <f>raw!B128</f>
        <v>2.3536585365853657</v>
      </c>
      <c r="DX14">
        <f>raw!B129</f>
        <v>0.23170731707317074</v>
      </c>
      <c r="DY14">
        <f>raw!B130</f>
        <v>-1.9753658536585363</v>
      </c>
    </row>
    <row r="15" spans="1:129" x14ac:dyDescent="0.35">
      <c r="A15" t="str">
        <f>raw!C2</f>
        <v>zFT%</v>
      </c>
      <c r="B15">
        <f>raw!C3</f>
        <v>2.2524390243902439</v>
      </c>
      <c r="C15">
        <f>raw!C4</f>
        <v>3.476463414634146</v>
      </c>
      <c r="D15">
        <f>raw!C5</f>
        <v>2.5540243902439026</v>
      </c>
      <c r="E15">
        <f>raw!C6</f>
        <v>2.8458536585365852</v>
      </c>
      <c r="F15">
        <f>raw!C7</f>
        <v>4.4673170731707312</v>
      </c>
      <c r="G15">
        <f>raw!C8</f>
        <v>1.9650406504065039</v>
      </c>
      <c r="H15">
        <f>raw!C9</f>
        <v>3.2163414634146341</v>
      </c>
      <c r="I15">
        <f>raw!C10</f>
        <v>1.9892682926829268</v>
      </c>
      <c r="J15">
        <f>raw!C11</f>
        <v>1.7193902439024391</v>
      </c>
      <c r="K15">
        <f>raw!C12</f>
        <v>-0.19154471544715448</v>
      </c>
      <c r="L15">
        <f>raw!C13</f>
        <v>-3.7841463414634151</v>
      </c>
      <c r="M15">
        <f>raw!C14</f>
        <v>1.6246341463414633</v>
      </c>
      <c r="N15">
        <f>raw!C15</f>
        <v>1.8756097560975611</v>
      </c>
      <c r="O15">
        <f>raw!C16</f>
        <v>1.4401219512195123</v>
      </c>
      <c r="P15">
        <f>raw!C17</f>
        <v>2.6653658536585367</v>
      </c>
      <c r="Q15">
        <f>raw!C18</f>
        <v>0.73073170731707315</v>
      </c>
      <c r="R15">
        <f>raw!C19</f>
        <v>0.34499999999999997</v>
      </c>
      <c r="S15">
        <f>raw!C20</f>
        <v>5.5934959349593492E-2</v>
      </c>
      <c r="T15">
        <f>raw!C21</f>
        <v>0.97983739837398376</v>
      </c>
      <c r="U15">
        <f>raw!C22</f>
        <v>0.4478048780487805</v>
      </c>
      <c r="V15">
        <f>raw!C23</f>
        <v>-0.26065040650406507</v>
      </c>
      <c r="W15">
        <f>raw!C24</f>
        <v>1.5045528455284554</v>
      </c>
      <c r="X15">
        <f>raw!C25</f>
        <v>0.62585365853658537</v>
      </c>
      <c r="Y15">
        <f>raw!C26</f>
        <v>-3.5521951219512196</v>
      </c>
      <c r="Z15">
        <f>raw!C27</f>
        <v>1.3687398373983739</v>
      </c>
      <c r="AA15">
        <f>raw!C28</f>
        <v>-2.8380487804878047</v>
      </c>
      <c r="AB15">
        <f>raw!C29</f>
        <v>-1.6260162601626016E-3</v>
      </c>
      <c r="AC15">
        <f>raw!C30</f>
        <v>-8.8780487804878044E-2</v>
      </c>
      <c r="AD15">
        <f>raw!C31</f>
        <v>0.94926829268292678</v>
      </c>
      <c r="AE15">
        <f>raw!C32</f>
        <v>-1.1475609756097562</v>
      </c>
      <c r="AF15">
        <f>raw!C33</f>
        <v>-0.95138211382113813</v>
      </c>
      <c r="AG15">
        <f>raw!C34</f>
        <v>3.4916260162601627</v>
      </c>
      <c r="AH15">
        <f>raw!C35</f>
        <v>-1.0302439024390244</v>
      </c>
      <c r="AI15">
        <f>raw!C36</f>
        <v>-2.975609756097561</v>
      </c>
      <c r="AJ15">
        <f>raw!C37</f>
        <v>0.47804878048780486</v>
      </c>
      <c r="AK15">
        <f>raw!C38</f>
        <v>0.72752032520325205</v>
      </c>
      <c r="AL15">
        <f>raw!C39</f>
        <v>1.9831707317073171</v>
      </c>
      <c r="AM15">
        <f>raw!C40</f>
        <v>1.274308943089431</v>
      </c>
      <c r="AN15">
        <f>raw!C41</f>
        <v>-8.8170731707317068E-2</v>
      </c>
      <c r="AO15">
        <f>raw!C42</f>
        <v>0.46845528455284552</v>
      </c>
      <c r="AP15">
        <f>raw!C43</f>
        <v>-0.22227642276422765</v>
      </c>
      <c r="AQ15">
        <f>raw!C44</f>
        <v>1.3702439024390243</v>
      </c>
      <c r="AR15">
        <f>raw!C45</f>
        <v>9.3170731707317073E-2</v>
      </c>
      <c r="AS15">
        <f>raw!C46</f>
        <v>0.9260975609756098</v>
      </c>
      <c r="AT15">
        <f>raw!C47</f>
        <v>0.37317073170731707</v>
      </c>
      <c r="AU15">
        <f>raw!C48</f>
        <v>-1.7911382113821139</v>
      </c>
      <c r="AV15">
        <f>raw!C49</f>
        <v>1.5339024390243903</v>
      </c>
      <c r="AW15">
        <f>raw!C50</f>
        <v>0.16317073170731708</v>
      </c>
      <c r="AX15">
        <f>raw!C51</f>
        <v>-1.5193089430894309</v>
      </c>
      <c r="AY15">
        <f>raw!C52</f>
        <v>1.3086178861788618</v>
      </c>
      <c r="AZ15">
        <f>raw!C53</f>
        <v>0.88089430894308951</v>
      </c>
      <c r="BA15">
        <f>raw!C54</f>
        <v>0.47869918699186997</v>
      </c>
      <c r="BB15">
        <f>raw!C55</f>
        <v>1.075</v>
      </c>
      <c r="BC15">
        <f>raw!C56</f>
        <v>-3.0487804878048776E-2</v>
      </c>
      <c r="BD15">
        <f>raw!C57</f>
        <v>0.87479674796747975</v>
      </c>
      <c r="BE15">
        <f>raw!C58</f>
        <v>2.1746341463414636</v>
      </c>
      <c r="BF15">
        <f>raw!C59</f>
        <v>-0.9436585365853658</v>
      </c>
      <c r="BG15">
        <f>raw!C60</f>
        <v>-5.9268292682926826E-2</v>
      </c>
      <c r="BH15">
        <f>raw!C61</f>
        <v>0.58178861788617886</v>
      </c>
      <c r="BI15">
        <f>raw!C62</f>
        <v>0.84841463414634144</v>
      </c>
      <c r="BJ15">
        <f>raw!C63</f>
        <v>-0.39947154471544716</v>
      </c>
      <c r="BK15">
        <f>raw!C64</f>
        <v>-2.0487804878048781E-2</v>
      </c>
      <c r="BL15">
        <f>raw!C65</f>
        <v>0.51642276422764233</v>
      </c>
      <c r="BM15">
        <f>raw!C66</f>
        <v>-1.6260162601626016E-3</v>
      </c>
      <c r="BN15">
        <f>raw!C67</f>
        <v>-0.25317073170731713</v>
      </c>
      <c r="BO15">
        <f>raw!C68</f>
        <v>9.4308943089430899E-2</v>
      </c>
      <c r="BP15">
        <f>raw!C69</f>
        <v>-1.6926422764227642</v>
      </c>
      <c r="BQ15">
        <f>raw!C70</f>
        <v>-1.7259756097560974</v>
      </c>
      <c r="BR15">
        <f>raw!C71</f>
        <v>1.633739837398374</v>
      </c>
      <c r="BS15">
        <f>raw!C72</f>
        <v>1.4154878048780486</v>
      </c>
      <c r="BT15">
        <f>raw!C73</f>
        <v>1.0344715447154471</v>
      </c>
      <c r="BU15">
        <f>raw!C74</f>
        <v>0.70975609756097557</v>
      </c>
      <c r="BV15">
        <f>raw!C75</f>
        <v>-3.0284552845528452E-2</v>
      </c>
      <c r="BW15">
        <f>raw!C76</f>
        <v>0.57207317073170738</v>
      </c>
      <c r="BX15">
        <f>raw!C77</f>
        <v>-0.11284552845528453</v>
      </c>
      <c r="BY15">
        <f>raw!C78</f>
        <v>-1.7427642276422766</v>
      </c>
      <c r="BZ15">
        <f>raw!C79</f>
        <v>-2.5321951219512195</v>
      </c>
      <c r="CA15">
        <f>raw!C80</f>
        <v>2.4673170731707317</v>
      </c>
      <c r="CB15">
        <f>raw!C81</f>
        <v>0.1559349593495935</v>
      </c>
      <c r="CC15">
        <f>raw!C82</f>
        <v>-0.27219512195121953</v>
      </c>
      <c r="CD15">
        <f>raw!C83</f>
        <v>0.84260162601626021</v>
      </c>
      <c r="CE15">
        <f>raw!C84</f>
        <v>-0.25878048780487806</v>
      </c>
      <c r="CF15">
        <f>raw!C85</f>
        <v>0.74853658536585366</v>
      </c>
      <c r="CG15">
        <f>raw!C86</f>
        <v>1.4464634146341462</v>
      </c>
      <c r="CH15">
        <f>raw!C87</f>
        <v>0.93975609756097556</v>
      </c>
      <c r="CI15">
        <f>raw!C88</f>
        <v>0.35</v>
      </c>
      <c r="CJ15">
        <f>raw!C89</f>
        <v>1.0871951219512195</v>
      </c>
      <c r="CK15">
        <f>raw!C90</f>
        <v>0.18829268292682927</v>
      </c>
      <c r="CL15">
        <f>raw!C91</f>
        <v>0.12585365853658537</v>
      </c>
      <c r="CM15">
        <f>raw!C92</f>
        <v>0.82829268292682923</v>
      </c>
      <c r="CN15">
        <f>raw!C93</f>
        <v>-0.11642276422764228</v>
      </c>
      <c r="CO15">
        <f>raw!C94</f>
        <v>-0.19544715447154473</v>
      </c>
      <c r="CP15">
        <f>raw!C95</f>
        <v>-0.17658536585365853</v>
      </c>
      <c r="CQ15">
        <f>raw!C96</f>
        <v>0.57658536585365849</v>
      </c>
      <c r="CR15">
        <f>raw!C97</f>
        <v>-2.032520325203252E-2</v>
      </c>
      <c r="CS15">
        <f>raw!C98</f>
        <v>-0.25195121951219512</v>
      </c>
      <c r="CT15">
        <f>raw!C99</f>
        <v>0.71434959349593496</v>
      </c>
      <c r="CU15">
        <f>raw!C100</f>
        <v>1.2821951219512195</v>
      </c>
      <c r="CV15">
        <f>raw!C101</f>
        <v>-0.39796747967479673</v>
      </c>
      <c r="CW15">
        <f>raw!C102</f>
        <v>0.36804878048780487</v>
      </c>
      <c r="CX15">
        <f>raw!C103</f>
        <v>-6.8292682926829273E-2</v>
      </c>
      <c r="CY15">
        <f>raw!C104</f>
        <v>0.19788617886178861</v>
      </c>
      <c r="CZ15">
        <f>raw!C105</f>
        <v>-1.4323170731707318</v>
      </c>
      <c r="DA15">
        <f>raw!C106</f>
        <v>-0.3205691056910569</v>
      </c>
      <c r="DB15">
        <f>raw!C107</f>
        <v>0.12447154471544718</v>
      </c>
      <c r="DC15">
        <f>raw!C108</f>
        <v>-0.70756097560975617</v>
      </c>
      <c r="DD15">
        <f>raw!C109</f>
        <v>0.35666666666666669</v>
      </c>
      <c r="DE15">
        <f>raw!C110</f>
        <v>1.0822764227642279</v>
      </c>
      <c r="DF15">
        <f>raw!C111</f>
        <v>-0.44902439024390239</v>
      </c>
      <c r="DG15">
        <f>raw!C112</f>
        <v>-1.5814634146341464</v>
      </c>
      <c r="DH15">
        <f>raw!C113</f>
        <v>-1.4357723577235773</v>
      </c>
      <c r="DI15">
        <f>raw!C114</f>
        <v>-3.3691056910569106</v>
      </c>
      <c r="DJ15">
        <f>raw!C115</f>
        <v>0.15804878048780488</v>
      </c>
      <c r="DK15">
        <f>raw!C116</f>
        <v>-0.50211382113821146</v>
      </c>
      <c r="DL15">
        <f>raw!C117</f>
        <v>-0.57658536585365849</v>
      </c>
      <c r="DM15">
        <f>raw!C118</f>
        <v>0.10817073170731707</v>
      </c>
      <c r="DN15">
        <f>raw!C119</f>
        <v>1.566016260162602</v>
      </c>
      <c r="DO15">
        <f>raw!C120</f>
        <v>-0.86853658536585365</v>
      </c>
      <c r="DP15">
        <f>raw!C121</f>
        <v>6.4634146341463417E-2</v>
      </c>
      <c r="DQ15">
        <f>raw!C122</f>
        <v>-0.91040650406504076</v>
      </c>
      <c r="DR15">
        <f>raw!C123</f>
        <v>-0.77243902439024392</v>
      </c>
      <c r="DS15">
        <f>raw!C124</f>
        <v>-0.87414634146341463</v>
      </c>
      <c r="DT15">
        <f>raw!C125</f>
        <v>-0.41097560975609754</v>
      </c>
      <c r="DU15">
        <f>raw!C126</f>
        <v>2.0731300813008127</v>
      </c>
      <c r="DV15">
        <f>raw!C127</f>
        <v>-0.82878048780487801</v>
      </c>
      <c r="DW15">
        <f>raw!C128</f>
        <v>-1.2660162601626017</v>
      </c>
      <c r="DX15">
        <f>raw!C129</f>
        <v>-0.68130081300813006</v>
      </c>
      <c r="DY15">
        <f>raw!C130</f>
        <v>0.54975609756097554</v>
      </c>
    </row>
    <row r="16" spans="1:129" x14ac:dyDescent="0.35">
      <c r="A16" t="str">
        <f>raw!D2</f>
        <v>z3PM</v>
      </c>
      <c r="B16">
        <f>raw!D3</f>
        <v>-0.41483739837398376</v>
      </c>
      <c r="C16">
        <f>raw!D4</f>
        <v>3.406219512195122</v>
      </c>
      <c r="D16">
        <f>raw!D5</f>
        <v>1.0359756097560975</v>
      </c>
      <c r="E16">
        <f>raw!D6</f>
        <v>0.47756097560975602</v>
      </c>
      <c r="F16">
        <f>raw!D7</f>
        <v>2.3917073170731706</v>
      </c>
      <c r="G16">
        <f>raw!D8</f>
        <v>0.65235772357723576</v>
      </c>
      <c r="H16">
        <f>raw!D9</f>
        <v>0.89170731707317075</v>
      </c>
      <c r="I16">
        <f>raw!D10</f>
        <v>1.357560975609756</v>
      </c>
      <c r="J16">
        <f>raw!D11</f>
        <v>-0.83109756097560972</v>
      </c>
      <c r="K16">
        <f>raw!D12</f>
        <v>-0.9258536585365853</v>
      </c>
      <c r="L16">
        <f>raw!D13</f>
        <v>-0.67626016260162602</v>
      </c>
      <c r="M16">
        <f>raw!D14</f>
        <v>1.6536585365853658</v>
      </c>
      <c r="N16">
        <f>raw!D15</f>
        <v>1.8682113821138211</v>
      </c>
      <c r="O16">
        <f>raw!D16</f>
        <v>0.86313008130081292</v>
      </c>
      <c r="P16">
        <f>raw!D17</f>
        <v>-1.3430894308943089</v>
      </c>
      <c r="Q16">
        <f>raw!D18</f>
        <v>0.33317073170731704</v>
      </c>
      <c r="R16">
        <f>raw!D19</f>
        <v>1.1926829268292682</v>
      </c>
      <c r="S16">
        <f>raw!D20</f>
        <v>-1.841951219512195</v>
      </c>
      <c r="T16">
        <f>raw!D21</f>
        <v>0.42097560975609755</v>
      </c>
      <c r="U16">
        <f>raw!D22</f>
        <v>-1.8131707317073171</v>
      </c>
      <c r="V16">
        <f>raw!D23</f>
        <v>-0.3069918699186992</v>
      </c>
      <c r="W16">
        <f>raw!D24</f>
        <v>-0.3069918699186992</v>
      </c>
      <c r="X16">
        <f>raw!D25</f>
        <v>0.20780487804878051</v>
      </c>
      <c r="Y16">
        <f>raw!D26</f>
        <v>-1.8131707317073171</v>
      </c>
      <c r="Z16">
        <f>raw!D27</f>
        <v>-0.46020325203252033</v>
      </c>
      <c r="AA16">
        <f>raw!D28</f>
        <v>-1.8203658536585368</v>
      </c>
      <c r="AB16">
        <f>raw!D29</f>
        <v>0.10552845528455287</v>
      </c>
      <c r="AC16">
        <f>raw!D30</f>
        <v>-1.6570731707317075</v>
      </c>
      <c r="AD16">
        <f>raw!D31</f>
        <v>0.21731707317073168</v>
      </c>
      <c r="AE16">
        <f>raw!D32</f>
        <v>1.2788617886178861</v>
      </c>
      <c r="AF16">
        <f>raw!D33</f>
        <v>-1.0360975609756098</v>
      </c>
      <c r="AG16">
        <f>raw!D34</f>
        <v>0.76878048780487807</v>
      </c>
      <c r="AH16">
        <f>raw!D35</f>
        <v>-1.8707317073170733</v>
      </c>
      <c r="AI16">
        <f>raw!D36</f>
        <v>-1.6213008130081301</v>
      </c>
      <c r="AJ16">
        <f>raw!D37</f>
        <v>1.8227642276422764</v>
      </c>
      <c r="AK16">
        <f>raw!D38</f>
        <v>-0.46991869918699192</v>
      </c>
      <c r="AL16">
        <f>raw!D39</f>
        <v>0.56414634146341458</v>
      </c>
      <c r="AM16">
        <f>raw!D40</f>
        <v>1.5637398373983742</v>
      </c>
      <c r="AN16">
        <f>raw!D41</f>
        <v>0.29439024390243901</v>
      </c>
      <c r="AO16">
        <f>raw!D42</f>
        <v>0.76747967479674795</v>
      </c>
      <c r="AP16">
        <f>raw!D43</f>
        <v>1.122439024390244</v>
      </c>
      <c r="AQ16">
        <f>raw!D44</f>
        <v>1.6692682926829268</v>
      </c>
      <c r="AR16">
        <f>raw!D45</f>
        <v>0.86414634146341474</v>
      </c>
      <c r="AS16">
        <f>raw!D46</f>
        <v>0.75060975609756087</v>
      </c>
      <c r="AT16">
        <f>raw!D47</f>
        <v>0.22772357723577236</v>
      </c>
      <c r="AU16">
        <f>raw!D48</f>
        <v>0.49439024390243902</v>
      </c>
      <c r="AV16">
        <f>raw!D49</f>
        <v>0.46276422764227643</v>
      </c>
      <c r="AW16">
        <f>raw!D50</f>
        <v>-0.8504065040650407</v>
      </c>
      <c r="AX16">
        <f>raw!D51</f>
        <v>-1.8059756097560977</v>
      </c>
      <c r="AY16">
        <f>raw!D52</f>
        <v>1.5447154471544711E-2</v>
      </c>
      <c r="AZ16">
        <f>raw!D53</f>
        <v>0.53544715447154478</v>
      </c>
      <c r="BA16">
        <f>raw!D54</f>
        <v>1.4772357723577236</v>
      </c>
      <c r="BB16">
        <f>raw!D55</f>
        <v>-0.7117073170731707</v>
      </c>
      <c r="BC16">
        <f>raw!D56</f>
        <v>1.2446341463414634</v>
      </c>
      <c r="BD16">
        <f>raw!D57</f>
        <v>0.82650406504065055</v>
      </c>
      <c r="BE16">
        <f>raw!D58</f>
        <v>0.21609756097560975</v>
      </c>
      <c r="BF16">
        <f>raw!D59</f>
        <v>-1.4568292682926829</v>
      </c>
      <c r="BG16">
        <f>raw!D60</f>
        <v>-1.5168292682926827</v>
      </c>
      <c r="BH16">
        <f>raw!D61</f>
        <v>1.3274390243902439</v>
      </c>
      <c r="BI16">
        <f>raw!D62</f>
        <v>0.73967479674796743</v>
      </c>
      <c r="BJ16">
        <f>raw!D63</f>
        <v>-1.3831707317073172</v>
      </c>
      <c r="BK16">
        <f>raw!D64</f>
        <v>0.29414634146341467</v>
      </c>
      <c r="BL16">
        <f>raw!D65</f>
        <v>-7.8861788617886189E-2</v>
      </c>
      <c r="BM16">
        <f>raw!D66</f>
        <v>-0.43170731707317067</v>
      </c>
      <c r="BN16">
        <f>raw!D67</f>
        <v>-1.8995121951219514</v>
      </c>
      <c r="BO16">
        <f>raw!D68</f>
        <v>-1.3047154471544715</v>
      </c>
      <c r="BP16">
        <f>raw!D69</f>
        <v>-1.8491463414634146</v>
      </c>
      <c r="BQ16">
        <f>raw!D70</f>
        <v>2.4634146341463409E-2</v>
      </c>
      <c r="BR16">
        <f>raw!D71</f>
        <v>0.27186991869918703</v>
      </c>
      <c r="BS16">
        <f>raw!D72</f>
        <v>0.99548780487804867</v>
      </c>
      <c r="BT16">
        <f>raw!D73</f>
        <v>0.9209756097560976</v>
      </c>
      <c r="BU16">
        <f>raw!D74</f>
        <v>-1.2553658536585366</v>
      </c>
      <c r="BV16">
        <f>raw!D75</f>
        <v>-0.40191056910569112</v>
      </c>
      <c r="BW16">
        <f>raw!D76</f>
        <v>-0.36304878048780487</v>
      </c>
      <c r="BX16">
        <f>raw!D77</f>
        <v>-1.0723577235772357</v>
      </c>
      <c r="BY16">
        <f>raw!D78</f>
        <v>-1.7114634146341463</v>
      </c>
      <c r="BZ16">
        <f>raw!D79</f>
        <v>-1.4634146341463428E-3</v>
      </c>
      <c r="CA16">
        <f>raw!D80</f>
        <v>-1.54</v>
      </c>
      <c r="CB16">
        <f>raw!D81</f>
        <v>0.90772357723577246</v>
      </c>
      <c r="CC16">
        <f>raw!D82</f>
        <v>3.9674796747967506E-2</v>
      </c>
      <c r="CD16">
        <f>raw!D83</f>
        <v>-0.14390243902439023</v>
      </c>
      <c r="CE16">
        <f>raw!D84</f>
        <v>-1.856341463414634</v>
      </c>
      <c r="CF16">
        <f>raw!D85</f>
        <v>-0.51231707317073172</v>
      </c>
      <c r="CG16">
        <f>raw!D86</f>
        <v>0.71536585365853655</v>
      </c>
      <c r="CH16">
        <f>raw!D87</f>
        <v>0.4170731707317073</v>
      </c>
      <c r="CI16">
        <f>raw!D88</f>
        <v>1.0068292682926829</v>
      </c>
      <c r="CJ16">
        <f>raw!D89</f>
        <v>-0.16804878048780489</v>
      </c>
      <c r="CK16">
        <f>raw!D90</f>
        <v>0.13170731707317074</v>
      </c>
      <c r="CL16">
        <f>raw!D91</f>
        <v>2.2746341463414632</v>
      </c>
      <c r="CM16">
        <f>raw!D92</f>
        <v>1.4746341463414634</v>
      </c>
      <c r="CN16">
        <f>raw!D93</f>
        <v>0.65369918699186991</v>
      </c>
      <c r="CO16">
        <f>raw!D94</f>
        <v>-0.54764227642276431</v>
      </c>
      <c r="CP16">
        <f>raw!D95</f>
        <v>-1.6278048780487806</v>
      </c>
      <c r="CQ16">
        <f>raw!D96</f>
        <v>-0.10060975609756098</v>
      </c>
      <c r="CR16">
        <f>raw!D97</f>
        <v>1.5065853658536585</v>
      </c>
      <c r="CS16">
        <f>raw!D98</f>
        <v>-0.36073170731707316</v>
      </c>
      <c r="CT16">
        <f>raw!D99</f>
        <v>3.5813008130081314E-2</v>
      </c>
      <c r="CU16">
        <f>raw!D100</f>
        <v>-0.42951219512195121</v>
      </c>
      <c r="CV16">
        <f>raw!D101</f>
        <v>-0.34731707317073168</v>
      </c>
      <c r="CW16">
        <f>raw!D102</f>
        <v>0.87081300813008133</v>
      </c>
      <c r="CX16">
        <f>raw!D103</f>
        <v>-0.45609756097560977</v>
      </c>
      <c r="CY16">
        <f>raw!D104</f>
        <v>0.49556910569105705</v>
      </c>
      <c r="CZ16">
        <f>raw!D105</f>
        <v>-1.8635365853658536</v>
      </c>
      <c r="DA16">
        <f>raw!D106</f>
        <v>-0.8504065040650407</v>
      </c>
      <c r="DB16">
        <f>raw!D107</f>
        <v>0.6878861788617886</v>
      </c>
      <c r="DC16">
        <f>raw!D108</f>
        <v>-1.5566666666666666</v>
      </c>
      <c r="DD16">
        <f>raw!D109</f>
        <v>0.91040650406504076</v>
      </c>
      <c r="DE16">
        <f>raw!D110</f>
        <v>1.394146341463415</v>
      </c>
      <c r="DF16">
        <f>raw!D111</f>
        <v>1.225609756097561</v>
      </c>
      <c r="DG16">
        <f>raw!D112</f>
        <v>-0.64243902439024381</v>
      </c>
      <c r="DH16">
        <f>raw!D113</f>
        <v>-1.8707317073170733</v>
      </c>
      <c r="DI16">
        <f>raw!D114</f>
        <v>-1.7669918699186991</v>
      </c>
      <c r="DJ16">
        <f>raw!D115</f>
        <v>-0.58813008130081301</v>
      </c>
      <c r="DK16">
        <f>raw!D116</f>
        <v>-0.88991869918699185</v>
      </c>
      <c r="DL16">
        <f>raw!D117</f>
        <v>-0.83756097560975606</v>
      </c>
      <c r="DM16">
        <f>raw!D118</f>
        <v>-1.7915853658536585</v>
      </c>
      <c r="DN16">
        <f>raw!D119</f>
        <v>0.84268292682926838</v>
      </c>
      <c r="DO16">
        <f>raw!D120</f>
        <v>-1.1989024390243901</v>
      </c>
      <c r="DP16">
        <f>raw!D121</f>
        <v>0.11268292682926828</v>
      </c>
      <c r="DQ16">
        <f>raw!D122</f>
        <v>-1.3721951219512194</v>
      </c>
      <c r="DR16">
        <f>raw!D123</f>
        <v>-1.5519512195121949</v>
      </c>
      <c r="DS16">
        <f>raw!D124</f>
        <v>-0.29121951219512193</v>
      </c>
      <c r="DT16">
        <f>raw!D125</f>
        <v>0.30292682926829267</v>
      </c>
      <c r="DU16">
        <f>raw!D126</f>
        <v>-2.6016260162601279E-3</v>
      </c>
      <c r="DV16">
        <f>raw!D127</f>
        <v>-1.5398780487804877</v>
      </c>
      <c r="DW16">
        <f>raw!D128</f>
        <v>-1.8707317073170733</v>
      </c>
      <c r="DX16">
        <f>raw!D129</f>
        <v>-0.81447154471544714</v>
      </c>
      <c r="DY16">
        <f>raw!D130</f>
        <v>1.4063414634146341</v>
      </c>
    </row>
    <row r="17" spans="1:129" x14ac:dyDescent="0.35">
      <c r="A17" t="str">
        <f>raw!E2</f>
        <v>zPTS</v>
      </c>
      <c r="B17">
        <f>raw!E3</f>
        <v>2.1780894308943091</v>
      </c>
      <c r="C17">
        <f>raw!E4</f>
        <v>2.5060975609756095</v>
      </c>
      <c r="D17">
        <f>raw!E5</f>
        <v>1.5132520325203251</v>
      </c>
      <c r="E17">
        <f>raw!E6</f>
        <v>1.7143089430894309</v>
      </c>
      <c r="F17">
        <f>raw!E7</f>
        <v>2.161463414634146</v>
      </c>
      <c r="G17">
        <f>raw!E8</f>
        <v>1.5856910569105691</v>
      </c>
      <c r="H17">
        <f>raw!E9</f>
        <v>2.7084146341463415</v>
      </c>
      <c r="I17">
        <f>raw!E10</f>
        <v>2.0443902439024391</v>
      </c>
      <c r="J17">
        <f>raw!E11</f>
        <v>1.6194715447154471</v>
      </c>
      <c r="K17">
        <f>raw!E12</f>
        <v>1.2661382113821138</v>
      </c>
      <c r="L17">
        <f>raw!E13</f>
        <v>2.1279674796747967</v>
      </c>
      <c r="M17">
        <f>raw!E14</f>
        <v>0.84243902439024398</v>
      </c>
      <c r="N17">
        <f>raw!E15</f>
        <v>1.6829268292682926</v>
      </c>
      <c r="O17">
        <f>raw!E16</f>
        <v>1.2657317073170731</v>
      </c>
      <c r="P17">
        <f>raw!E17</f>
        <v>0.93333333333333335</v>
      </c>
      <c r="Q17">
        <f>raw!E18</f>
        <v>1.0492682926829269</v>
      </c>
      <c r="R17">
        <f>raw!E19</f>
        <v>0.88134146341463415</v>
      </c>
      <c r="S17">
        <f>raw!E20</f>
        <v>0.10829268292682928</v>
      </c>
      <c r="T17">
        <f>raw!E21</f>
        <v>0.74617886178861781</v>
      </c>
      <c r="U17">
        <f>raw!E22</f>
        <v>0.73707317073170731</v>
      </c>
      <c r="V17">
        <f>raw!E23</f>
        <v>-0.2946341463414634</v>
      </c>
      <c r="W17">
        <f>raw!E24</f>
        <v>0.2426016260162602</v>
      </c>
      <c r="X17">
        <f>raw!E25</f>
        <v>0.49048780487804877</v>
      </c>
      <c r="Y17">
        <f>raw!E26</f>
        <v>7.3658536585365864E-2</v>
      </c>
      <c r="Z17">
        <f>raw!E27</f>
        <v>0.84288617886178863</v>
      </c>
      <c r="AA17">
        <f>raw!E28</f>
        <v>0.1433739837398374</v>
      </c>
      <c r="AB17">
        <f>raw!E29</f>
        <v>0.49203252032520317</v>
      </c>
      <c r="AC17">
        <f>raw!E30</f>
        <v>0.27853658536585368</v>
      </c>
      <c r="AD17">
        <f>raw!E31</f>
        <v>1.413170731707317</v>
      </c>
      <c r="AE17">
        <f>raw!E32</f>
        <v>2.1933333333333329</v>
      </c>
      <c r="AF17">
        <f>raw!E33</f>
        <v>0.83739837398373984</v>
      </c>
      <c r="AG17">
        <f>raw!E34</f>
        <v>1.7224390243902441</v>
      </c>
      <c r="AH17">
        <f>raw!E35</f>
        <v>-0.7943089430894309</v>
      </c>
      <c r="AI17">
        <f>raw!E36</f>
        <v>2.1613008130081304</v>
      </c>
      <c r="AJ17">
        <f>raw!E37</f>
        <v>1.2691056910569105</v>
      </c>
      <c r="AK17">
        <f>raw!E38</f>
        <v>0.53199186991869929</v>
      </c>
      <c r="AL17">
        <f>raw!E39</f>
        <v>1.4848780487804878</v>
      </c>
      <c r="AM17">
        <f>raw!E40</f>
        <v>1.7679674796747968</v>
      </c>
      <c r="AN17">
        <f>raw!E41</f>
        <v>0.67560975609756091</v>
      </c>
      <c r="AO17">
        <f>raw!E42</f>
        <v>0.21382113821138218</v>
      </c>
      <c r="AP17">
        <f>raw!E43</f>
        <v>1.6048780487804879</v>
      </c>
      <c r="AQ17">
        <f>raw!E44</f>
        <v>1.8639024390243906</v>
      </c>
      <c r="AR17">
        <f>raw!E45</f>
        <v>0.3953658536585366</v>
      </c>
      <c r="AS17">
        <f>raw!E46</f>
        <v>0.65048780487804891</v>
      </c>
      <c r="AT17">
        <f>raw!E47</f>
        <v>-1.8780487804878024E-2</v>
      </c>
      <c r="AU17">
        <f>raw!E48</f>
        <v>1.5571544715447154</v>
      </c>
      <c r="AV17">
        <f>raw!E49</f>
        <v>0.95947154471544738</v>
      </c>
      <c r="AW17">
        <f>raw!E50</f>
        <v>0.34780487804878057</v>
      </c>
      <c r="AX17">
        <f>raw!E51</f>
        <v>-0.59439024390243911</v>
      </c>
      <c r="AY17">
        <f>raw!E52</f>
        <v>0.6580487804878048</v>
      </c>
      <c r="AZ17">
        <f>raw!E53</f>
        <v>1.3551626016260163</v>
      </c>
      <c r="BA17">
        <f>raw!E54</f>
        <v>0.23365853658536587</v>
      </c>
      <c r="BB17">
        <f>raw!E55</f>
        <v>0.66073170731707309</v>
      </c>
      <c r="BC17">
        <f>raw!E56</f>
        <v>1.4878048780487846E-2</v>
      </c>
      <c r="BD17">
        <f>raw!E57</f>
        <v>0.18650406504065045</v>
      </c>
      <c r="BE17">
        <f>raw!E58</f>
        <v>1.8785365853658536</v>
      </c>
      <c r="BF17">
        <f>raw!E59</f>
        <v>4.3414634146341502E-2</v>
      </c>
      <c r="BG17">
        <f>raw!E60</f>
        <v>0.12646341463414634</v>
      </c>
      <c r="BH17">
        <f>raw!E61</f>
        <v>0.87203252032520329</v>
      </c>
      <c r="BI17">
        <f>raw!E62</f>
        <v>0.86390243902439046</v>
      </c>
      <c r="BJ17">
        <f>raw!E63</f>
        <v>-0.4395528455284553</v>
      </c>
      <c r="BK17">
        <f>raw!E64</f>
        <v>-0.64829268292682929</v>
      </c>
      <c r="BL17">
        <f>raw!E65</f>
        <v>0.71463414634146338</v>
      </c>
      <c r="BM17">
        <f>raw!E66</f>
        <v>-0.2946341463414634</v>
      </c>
      <c r="BN17">
        <f>raw!E67</f>
        <v>-0.84341463414634144</v>
      </c>
      <c r="BO17">
        <f>raw!E68</f>
        <v>-1.0717073170731706</v>
      </c>
      <c r="BP17">
        <f>raw!E69</f>
        <v>-0.84605691056910559</v>
      </c>
      <c r="BQ17">
        <f>raw!E70</f>
        <v>1.7931707317073171</v>
      </c>
      <c r="BR17">
        <f>raw!E71</f>
        <v>0.87991869918699195</v>
      </c>
      <c r="BS17">
        <f>raw!E72</f>
        <v>0.49634146341463414</v>
      </c>
      <c r="BT17">
        <f>raw!E73</f>
        <v>0.2426016260162602</v>
      </c>
      <c r="BU17">
        <f>raw!E74</f>
        <v>-0.71414634146341438</v>
      </c>
      <c r="BV17">
        <f>raw!E75</f>
        <v>-0.30353658536585365</v>
      </c>
      <c r="BW17">
        <f>raw!E76</f>
        <v>-0.27439024390243905</v>
      </c>
      <c r="BX17">
        <f>raw!E77</f>
        <v>-0.80178861788617883</v>
      </c>
      <c r="BY17">
        <f>raw!E78</f>
        <v>-7.7886178861788585E-2</v>
      </c>
      <c r="BZ17">
        <f>raw!E79</f>
        <v>0.82341463414634153</v>
      </c>
      <c r="CA17">
        <f>raw!E80</f>
        <v>0.89317073170731709</v>
      </c>
      <c r="CB17">
        <f>raw!E81</f>
        <v>1.1984146341463415</v>
      </c>
      <c r="CC17">
        <f>raw!E82</f>
        <v>-0.15528455284552842</v>
      </c>
      <c r="CD17">
        <f>raw!E83</f>
        <v>0.18504065040650411</v>
      </c>
      <c r="CE17">
        <f>raw!E84</f>
        <v>-1.4690243902439024</v>
      </c>
      <c r="CF17">
        <f>raw!E85</f>
        <v>-0.64646341463414614</v>
      </c>
      <c r="CG17">
        <f>raw!E86</f>
        <v>0.58056910569105691</v>
      </c>
      <c r="CH17">
        <f>raw!E87</f>
        <v>0.79487804878048784</v>
      </c>
      <c r="CI17">
        <f>raw!E88</f>
        <v>0.27170731707317075</v>
      </c>
      <c r="CJ17">
        <f>raw!E89</f>
        <v>1.4752439024390245</v>
      </c>
      <c r="CK17">
        <f>raw!E90</f>
        <v>-0.17536585365853655</v>
      </c>
      <c r="CL17">
        <f>raw!E91</f>
        <v>0.34682926829268296</v>
      </c>
      <c r="CM17">
        <f>raw!E92</f>
        <v>0.2882926829268293</v>
      </c>
      <c r="CN17">
        <f>raw!E93</f>
        <v>0.16654471544715449</v>
      </c>
      <c r="CO17">
        <f>raw!E94</f>
        <v>-0.23552845528455285</v>
      </c>
      <c r="CP17">
        <f>raw!E95</f>
        <v>-0.93121951219512189</v>
      </c>
      <c r="CQ17">
        <f>raw!E96</f>
        <v>-0.34560975609756095</v>
      </c>
      <c r="CR17">
        <f>raw!E97</f>
        <v>9.9268292682926876E-2</v>
      </c>
      <c r="CS17">
        <f>raw!E98</f>
        <v>1.0609756097560976</v>
      </c>
      <c r="CT17">
        <f>raw!E99</f>
        <v>-0.23191056910569102</v>
      </c>
      <c r="CU17">
        <f>raw!E100</f>
        <v>5.292682926829273E-2</v>
      </c>
      <c r="CV17">
        <f>raw!E101</f>
        <v>0.35747967479674803</v>
      </c>
      <c r="CW17">
        <f>raw!E102</f>
        <v>0.18223577235772359</v>
      </c>
      <c r="CX17">
        <f>raw!E103</f>
        <v>-0.67170731707317077</v>
      </c>
      <c r="CY17">
        <f>raw!E104</f>
        <v>-5.0975609756097384E-2</v>
      </c>
      <c r="CZ17">
        <f>raw!E105</f>
        <v>-0.7607723577235771</v>
      </c>
      <c r="DA17">
        <f>raw!E106</f>
        <v>-1.2291869918699188</v>
      </c>
      <c r="DB17">
        <f>raw!E107</f>
        <v>-0.69707317073170727</v>
      </c>
      <c r="DC17">
        <f>raw!E108</f>
        <v>-0.65837398373983735</v>
      </c>
      <c r="DD17">
        <f>raw!E109</f>
        <v>-0.35845528455284548</v>
      </c>
      <c r="DE17">
        <f>raw!E110</f>
        <v>0.64772357723577256</v>
      </c>
      <c r="DF17">
        <f>raw!E111</f>
        <v>0.8139024390243903</v>
      </c>
      <c r="DG17">
        <f>raw!E112</f>
        <v>0.83463414634146338</v>
      </c>
      <c r="DH17">
        <f>raw!E113</f>
        <v>-0.70943089430894313</v>
      </c>
      <c r="DI17">
        <f>raw!E114</f>
        <v>-7.7560975609756083E-2</v>
      </c>
      <c r="DJ17">
        <f>raw!E115</f>
        <v>-0.67170731707317077</v>
      </c>
      <c r="DK17">
        <f>raw!E116</f>
        <v>-0.77544715447154466</v>
      </c>
      <c r="DL17">
        <f>raw!E117</f>
        <v>-0.33609756097560972</v>
      </c>
      <c r="DM17">
        <f>raw!E118</f>
        <v>-0.5942682926829268</v>
      </c>
      <c r="DN17">
        <f>raw!E119</f>
        <v>0.31878048780487811</v>
      </c>
      <c r="DO17">
        <f>raw!E120</f>
        <v>-0.31670731707317068</v>
      </c>
      <c r="DP17">
        <f>raw!E121</f>
        <v>-0.64146341463414625</v>
      </c>
      <c r="DQ17">
        <f>raw!E122</f>
        <v>-0.78869918699186981</v>
      </c>
      <c r="DR17">
        <f>raw!E123</f>
        <v>-0.64146341463414625</v>
      </c>
      <c r="DS17">
        <f>raw!E124</f>
        <v>-2.6829268292682895E-2</v>
      </c>
      <c r="DT17">
        <f>raw!E125</f>
        <v>0.50951219512195123</v>
      </c>
      <c r="DU17">
        <f>raw!E126</f>
        <v>-0.39126016260162594</v>
      </c>
      <c r="DV17">
        <f>raw!E127</f>
        <v>-0.36756097560975609</v>
      </c>
      <c r="DW17">
        <f>raw!E128</f>
        <v>-0.16243902439024388</v>
      </c>
      <c r="DX17">
        <f>raw!E129</f>
        <v>-1.011219512195122</v>
      </c>
      <c r="DY17">
        <f>raw!E130</f>
        <v>2.4390243902439046E-2</v>
      </c>
    </row>
    <row r="18" spans="1:129" x14ac:dyDescent="0.35">
      <c r="A18" t="str">
        <f>raw!F2</f>
        <v>zREB</v>
      </c>
      <c r="B18">
        <f>raw!F3</f>
        <v>2.4442276422764229</v>
      </c>
      <c r="C18">
        <f>raw!F4</f>
        <v>0.10048780487804881</v>
      </c>
      <c r="D18">
        <f>raw!F5</f>
        <v>1.1657723577235772</v>
      </c>
      <c r="E18">
        <f>raw!F6</f>
        <v>0.65317073170731699</v>
      </c>
      <c r="F18">
        <f>raw!F7</f>
        <v>-0.42195121951219511</v>
      </c>
      <c r="G18">
        <f>raw!F8</f>
        <v>2.1741463414634148</v>
      </c>
      <c r="H18">
        <f>raw!F9</f>
        <v>-0.20780487804878045</v>
      </c>
      <c r="I18">
        <f>raw!F10</f>
        <v>0.95365853658536592</v>
      </c>
      <c r="J18">
        <f>raw!F11</f>
        <v>1.7646341463414639</v>
      </c>
      <c r="K18">
        <f>raw!F12</f>
        <v>1.3366666666666667</v>
      </c>
      <c r="L18">
        <f>raw!F13</f>
        <v>2.3627642276422764</v>
      </c>
      <c r="M18">
        <f>raw!F14</f>
        <v>-0.55195121951219506</v>
      </c>
      <c r="N18">
        <f>raw!F15</f>
        <v>0.66967479674796748</v>
      </c>
      <c r="O18">
        <f>raw!F16</f>
        <v>-0.68361788617886177</v>
      </c>
      <c r="P18">
        <f>raw!F17</f>
        <v>6.3577235772357715E-2</v>
      </c>
      <c r="Q18">
        <f>raw!F18</f>
        <v>2.4560975609756097</v>
      </c>
      <c r="R18">
        <f>raw!F19</f>
        <v>0.95195121951219508</v>
      </c>
      <c r="S18">
        <f>raw!F20</f>
        <v>1.4258536585365853</v>
      </c>
      <c r="T18">
        <f>raw!F21</f>
        <v>1.3178861788617886</v>
      </c>
      <c r="U18">
        <f>raw!F22</f>
        <v>1.5780487804878049</v>
      </c>
      <c r="V18">
        <f>raw!F23</f>
        <v>0.45691056910569117</v>
      </c>
      <c r="W18">
        <f>raw!F24</f>
        <v>-0.33934959349593496</v>
      </c>
      <c r="X18">
        <f>raw!F25</f>
        <v>0.6275609756097561</v>
      </c>
      <c r="Y18">
        <f>raw!F26</f>
        <v>3.4707317073170731</v>
      </c>
      <c r="Z18">
        <f>raw!F27</f>
        <v>0.67028455284552846</v>
      </c>
      <c r="AA18">
        <f>raw!F28</f>
        <v>4.0026829268292694</v>
      </c>
      <c r="AB18">
        <f>raw!F29</f>
        <v>-0.32975609756097563</v>
      </c>
      <c r="AC18">
        <f>raw!F30</f>
        <v>2.3780487804878048</v>
      </c>
      <c r="AD18">
        <f>raw!F31</f>
        <v>-0.19999999999999996</v>
      </c>
      <c r="AE18">
        <f>raw!F32</f>
        <v>1.2434959349593495</v>
      </c>
      <c r="AF18">
        <f>raw!F33</f>
        <v>2.5770731707317074</v>
      </c>
      <c r="AG18">
        <f>raw!F34</f>
        <v>-0.48967479674796749</v>
      </c>
      <c r="AH18">
        <f>raw!F35</f>
        <v>1.0209756097560976</v>
      </c>
      <c r="AI18">
        <f>raw!F36</f>
        <v>0.92699186991869909</v>
      </c>
      <c r="AJ18">
        <f>raw!F37</f>
        <v>-0.57918699186991873</v>
      </c>
      <c r="AK18">
        <f>raw!F38</f>
        <v>0.89373983739837404</v>
      </c>
      <c r="AL18">
        <f>raw!F39</f>
        <v>-0.12109756097560972</v>
      </c>
      <c r="AM18">
        <f>raw!F40</f>
        <v>-0.28178861788617882</v>
      </c>
      <c r="AN18">
        <f>raw!F41</f>
        <v>0.61109756097560974</v>
      </c>
      <c r="AO18">
        <f>raw!F42</f>
        <v>-0.84780487804878046</v>
      </c>
      <c r="AP18">
        <f>raw!F43</f>
        <v>0.25544715447154476</v>
      </c>
      <c r="AQ18">
        <f>raw!F44</f>
        <v>-0.35853658536585364</v>
      </c>
      <c r="AR18">
        <f>raw!F45</f>
        <v>0.10439024390243906</v>
      </c>
      <c r="AS18">
        <f>raw!F46</f>
        <v>-0.82284552845528447</v>
      </c>
      <c r="AT18">
        <f>raw!F47</f>
        <v>-0.29292682926829272</v>
      </c>
      <c r="AU18">
        <f>raw!F48</f>
        <v>0.88252032520325208</v>
      </c>
      <c r="AV18">
        <f>raw!F49</f>
        <v>0.33024390243902446</v>
      </c>
      <c r="AW18">
        <f>raw!F50</f>
        <v>0.91154471544715454</v>
      </c>
      <c r="AX18">
        <f>raw!F51</f>
        <v>1.7780487804878049</v>
      </c>
      <c r="AY18">
        <f>raw!F52</f>
        <v>7.7886178861788613E-2</v>
      </c>
      <c r="AZ18">
        <f>raw!F53</f>
        <v>1.9445934959349593</v>
      </c>
      <c r="BA18">
        <f>raw!F54</f>
        <v>-0.74260162601626023</v>
      </c>
      <c r="BB18">
        <f>raw!F55</f>
        <v>0.40532520325203253</v>
      </c>
      <c r="BC18">
        <f>raw!F56</f>
        <v>-0.19999999999999996</v>
      </c>
      <c r="BD18">
        <f>raw!F57</f>
        <v>-0.83691056910569106</v>
      </c>
      <c r="BE18">
        <f>raw!F58</f>
        <v>-0.34390243902439022</v>
      </c>
      <c r="BF18">
        <f>raw!F59</f>
        <v>1.8926829268292684</v>
      </c>
      <c r="BG18">
        <f>raw!F60</f>
        <v>2.2585365853658534</v>
      </c>
      <c r="BH18">
        <f>raw!F61</f>
        <v>-0.33040650406504068</v>
      </c>
      <c r="BI18">
        <f>raw!F62</f>
        <v>-6.8699186991869901E-2</v>
      </c>
      <c r="BJ18">
        <f>raw!F63</f>
        <v>1.6126829268292684</v>
      </c>
      <c r="BK18">
        <f>raw!F64</f>
        <v>0.65121951219512197</v>
      </c>
      <c r="BL18">
        <f>raw!F65</f>
        <v>-0.38422764227642281</v>
      </c>
      <c r="BM18">
        <f>raw!F66</f>
        <v>0.36097560975609766</v>
      </c>
      <c r="BN18">
        <f>raw!F67</f>
        <v>1.4609756097560975</v>
      </c>
      <c r="BO18">
        <f>raw!F68</f>
        <v>0.88861788617886195</v>
      </c>
      <c r="BP18">
        <f>raw!F69</f>
        <v>1.1827235772357723</v>
      </c>
      <c r="BQ18">
        <f>raw!F70</f>
        <v>-0.70878048780487801</v>
      </c>
      <c r="BR18">
        <f>raw!F71</f>
        <v>-0.32682926829268288</v>
      </c>
      <c r="BS18">
        <f>raw!F72</f>
        <v>-0.67256097560975603</v>
      </c>
      <c r="BT18">
        <f>raw!F73</f>
        <v>-0.20504065040650404</v>
      </c>
      <c r="BU18">
        <f>raw!F74</f>
        <v>-1.2353658536585364</v>
      </c>
      <c r="BV18">
        <f>raw!F75</f>
        <v>0.14565040650406505</v>
      </c>
      <c r="BW18">
        <f>raw!F76</f>
        <v>-7.7804878048780488E-2</v>
      </c>
      <c r="BX18">
        <f>raw!F77</f>
        <v>-0.14813008130081301</v>
      </c>
      <c r="BY18">
        <f>raw!F78</f>
        <v>2.2176422764227643</v>
      </c>
      <c r="BZ18">
        <f>raw!F79</f>
        <v>1.5597560975609757</v>
      </c>
      <c r="CA18">
        <f>raw!F80</f>
        <v>-0.57804878048780484</v>
      </c>
      <c r="CB18">
        <f>raw!F81</f>
        <v>-5.3943089430894306E-2</v>
      </c>
      <c r="CC18">
        <f>raw!F82</f>
        <v>0.57292682926829275</v>
      </c>
      <c r="CD18">
        <f>raw!F83</f>
        <v>0.44731707317073177</v>
      </c>
      <c r="CE18">
        <f>raw!F84</f>
        <v>0.30414634146341468</v>
      </c>
      <c r="CF18">
        <f>raw!F85</f>
        <v>-1.563292682926829</v>
      </c>
      <c r="CG18">
        <f>raw!F86</f>
        <v>-0.88418699186991878</v>
      </c>
      <c r="CH18">
        <f>raw!F87</f>
        <v>-1.1512195121951219</v>
      </c>
      <c r="CI18">
        <f>raw!F88</f>
        <v>-0.9514634146341463</v>
      </c>
      <c r="CJ18">
        <f>raw!F89</f>
        <v>-0.82439024390243887</v>
      </c>
      <c r="CK18">
        <f>raw!F90</f>
        <v>-0.78975609756097553</v>
      </c>
      <c r="CL18">
        <f>raw!F91</f>
        <v>-0.22682926829268291</v>
      </c>
      <c r="CM18">
        <f>raw!F92</f>
        <v>0.21219512195121953</v>
      </c>
      <c r="CN18">
        <f>raw!F93</f>
        <v>-0.44126016260162604</v>
      </c>
      <c r="CO18">
        <f>raw!F94</f>
        <v>1.0977642276422763</v>
      </c>
      <c r="CP18">
        <f>raw!F95</f>
        <v>-0.71463414634146338</v>
      </c>
      <c r="CQ18">
        <f>raw!F96</f>
        <v>0.47621951219512199</v>
      </c>
      <c r="CR18">
        <f>raw!F97</f>
        <v>-0.58804878048780496</v>
      </c>
      <c r="CS18">
        <f>raw!F98</f>
        <v>-0.30414634146341457</v>
      </c>
      <c r="CT18">
        <f>raw!F99</f>
        <v>0.30853658536585371</v>
      </c>
      <c r="CU18">
        <f>raw!F100</f>
        <v>-0.23804878048780484</v>
      </c>
      <c r="CV18">
        <f>raw!F101</f>
        <v>0.52455284552845538</v>
      </c>
      <c r="CW18">
        <f>raw!F102</f>
        <v>-0.40813008130081296</v>
      </c>
      <c r="CX18">
        <f>raw!F103</f>
        <v>-0.14845528455284554</v>
      </c>
      <c r="CY18">
        <f>raw!F104</f>
        <v>-1.3048373983739836</v>
      </c>
      <c r="CZ18">
        <f>raw!F105</f>
        <v>0.10536585365853668</v>
      </c>
      <c r="DA18">
        <f>raw!F106</f>
        <v>-1.2265853658536585</v>
      </c>
      <c r="DB18">
        <f>raw!F107</f>
        <v>-0.55902439024390249</v>
      </c>
      <c r="DC18">
        <f>raw!F108</f>
        <v>0.96959349593495925</v>
      </c>
      <c r="DD18">
        <f>raw!F109</f>
        <v>-0.68479674796747958</v>
      </c>
      <c r="DE18">
        <f>raw!F110</f>
        <v>-0.49130081300813006</v>
      </c>
      <c r="DF18">
        <f>raw!F111</f>
        <v>-1.0085365853658534</v>
      </c>
      <c r="DG18">
        <f>raw!F112</f>
        <v>1.2658536585365852</v>
      </c>
      <c r="DH18">
        <f>raw!F113</f>
        <v>1.4076422764227643</v>
      </c>
      <c r="DI18">
        <f>raw!F114</f>
        <v>0.70032520325203262</v>
      </c>
      <c r="DJ18">
        <f>raw!F115</f>
        <v>-2.5853658536585361E-2</v>
      </c>
      <c r="DK18">
        <f>raw!F116</f>
        <v>0.59658536585365862</v>
      </c>
      <c r="DL18">
        <f>raw!F117</f>
        <v>0.14390243902439026</v>
      </c>
      <c r="DM18">
        <f>raw!F118</f>
        <v>1.1353658536585365</v>
      </c>
      <c r="DN18">
        <f>raw!F119</f>
        <v>-1.1298373983739838</v>
      </c>
      <c r="DO18">
        <f>raw!F120</f>
        <v>0.91939024390243906</v>
      </c>
      <c r="DP18">
        <f>raw!F121</f>
        <v>-0.74219512195121939</v>
      </c>
      <c r="DQ18">
        <f>raw!F122</f>
        <v>-0.51162601626016246</v>
      </c>
      <c r="DR18">
        <f>raw!F123</f>
        <v>8.5365853658536606E-2</v>
      </c>
      <c r="DS18">
        <f>raw!F124</f>
        <v>-0.66682926829268285</v>
      </c>
      <c r="DT18">
        <f>raw!F125</f>
        <v>-0.48536585365853652</v>
      </c>
      <c r="DU18">
        <f>raw!F126</f>
        <v>-0.63707317073170722</v>
      </c>
      <c r="DV18">
        <f>raw!F127</f>
        <v>1.3932926829268291</v>
      </c>
      <c r="DW18">
        <f>raw!F128</f>
        <v>0.51170731707317074</v>
      </c>
      <c r="DX18">
        <f>raw!F129</f>
        <v>0.1344715447154472</v>
      </c>
      <c r="DY18">
        <f>raw!F130</f>
        <v>-1.0751219512195123</v>
      </c>
    </row>
    <row r="19" spans="1:129" x14ac:dyDescent="0.35">
      <c r="A19" t="str">
        <f>raw!G2</f>
        <v>zAST</v>
      </c>
      <c r="B19">
        <f>raw!G3</f>
        <v>2.6837398373983739</v>
      </c>
      <c r="C19">
        <f>raw!G4</f>
        <v>1.4731707317073168</v>
      </c>
      <c r="D19">
        <f>raw!G5</f>
        <v>3.9682520325203257</v>
      </c>
      <c r="E19">
        <f>raw!G6</f>
        <v>0.99382113821138196</v>
      </c>
      <c r="F19">
        <f>raw!G7</f>
        <v>2.3190243902439023</v>
      </c>
      <c r="G19">
        <f>raw!G8</f>
        <v>0.80227642276422761</v>
      </c>
      <c r="H19">
        <f>raw!G9</f>
        <v>1.5117073170731705</v>
      </c>
      <c r="I19">
        <f>raw!G10</f>
        <v>0.92390243902439029</v>
      </c>
      <c r="J19">
        <f>raw!G11</f>
        <v>-0.22040650406504061</v>
      </c>
      <c r="K19">
        <f>raw!G12</f>
        <v>-0.5142276422764227</v>
      </c>
      <c r="L19">
        <f>raw!G13</f>
        <v>1.5497560975609757</v>
      </c>
      <c r="M19">
        <f>raw!G14</f>
        <v>1.5317073170731708</v>
      </c>
      <c r="N19">
        <f>raw!G15</f>
        <v>1.2885365853658537</v>
      </c>
      <c r="O19">
        <f>raw!G16</f>
        <v>1.129390243902439</v>
      </c>
      <c r="P19">
        <f>raw!G17</f>
        <v>0.69674796747967482</v>
      </c>
      <c r="Q19">
        <f>raw!G18</f>
        <v>2.6341463414634156E-2</v>
      </c>
      <c r="R19">
        <f>raw!G19</f>
        <v>-0.94804878048780483</v>
      </c>
      <c r="S19">
        <f>raw!G20</f>
        <v>-0.58878048780487802</v>
      </c>
      <c r="T19">
        <f>raw!G21</f>
        <v>-0.78016260162601614</v>
      </c>
      <c r="U19">
        <f>raw!G22</f>
        <v>0.67024390243902443</v>
      </c>
      <c r="V19">
        <f>raw!G23</f>
        <v>-1.0108943089430895</v>
      </c>
      <c r="W19">
        <f>raw!G24</f>
        <v>2.8936585365853662</v>
      </c>
      <c r="X19">
        <f>raw!G25</f>
        <v>-0.83682926829268289</v>
      </c>
      <c r="Y19">
        <f>raw!G26</f>
        <v>-0.81268292682926824</v>
      </c>
      <c r="Z19">
        <f>raw!G27</f>
        <v>0.31524390243902434</v>
      </c>
      <c r="AA19">
        <f>raw!G28</f>
        <v>-1.0740650406504064</v>
      </c>
      <c r="AB19">
        <f>raw!G29</f>
        <v>1.5889430894308945</v>
      </c>
      <c r="AC19">
        <f>raw!G30</f>
        <v>-0.7346341463414634</v>
      </c>
      <c r="AD19">
        <f>raw!G31</f>
        <v>1.5221951219512195</v>
      </c>
      <c r="AE19">
        <f>raw!G32</f>
        <v>3.0744308943089433</v>
      </c>
      <c r="AF19">
        <f>raw!G33</f>
        <v>1.7904065040650408</v>
      </c>
      <c r="AG19">
        <f>raw!G34</f>
        <v>3.5431707317073173</v>
      </c>
      <c r="AH19">
        <f>raw!G35</f>
        <v>-0.47739837398373985</v>
      </c>
      <c r="AI19">
        <f>raw!G36</f>
        <v>0.70634146341463422</v>
      </c>
      <c r="AJ19">
        <f>raw!G37</f>
        <v>0.85983739837398376</v>
      </c>
      <c r="AK19">
        <f>raw!G38</f>
        <v>-0.87975609756097561</v>
      </c>
      <c r="AL19">
        <f>raw!G39</f>
        <v>1.0396341463414633</v>
      </c>
      <c r="AM19">
        <f>raw!G40</f>
        <v>0.60081300813008132</v>
      </c>
      <c r="AN19">
        <f>raw!G41</f>
        <v>2.0801219512195122</v>
      </c>
      <c r="AO19">
        <f>raw!G42</f>
        <v>1.3778861788617887</v>
      </c>
      <c r="AP19">
        <f>raw!G43</f>
        <v>0.207479674796748</v>
      </c>
      <c r="AQ19">
        <f>raw!G44</f>
        <v>1.329918699186992</v>
      </c>
      <c r="AR19">
        <f>raw!G45</f>
        <v>-0.39926829268292685</v>
      </c>
      <c r="AS19">
        <f>raw!G46</f>
        <v>0.698130081300813</v>
      </c>
      <c r="AT19">
        <f>raw!G47</f>
        <v>-0.3721138211382114</v>
      </c>
      <c r="AU19">
        <f>raw!G48</f>
        <v>2.2947154471544722</v>
      </c>
      <c r="AV19">
        <f>raw!G49</f>
        <v>1.2867886178861789</v>
      </c>
      <c r="AW19">
        <f>raw!G50</f>
        <v>2.0044715447154475</v>
      </c>
      <c r="AX19">
        <f>raw!G51</f>
        <v>-0.32386178861788617</v>
      </c>
      <c r="AY19">
        <f>raw!G52</f>
        <v>0.47512195121951223</v>
      </c>
      <c r="AZ19">
        <f>raw!G53</f>
        <v>1.0084959349593499</v>
      </c>
      <c r="BA19">
        <f>raw!G54</f>
        <v>0.12617886178861787</v>
      </c>
      <c r="BB19">
        <f>raw!G55</f>
        <v>0.50658536585365854</v>
      </c>
      <c r="BC19">
        <f>raw!G56</f>
        <v>1.4936585365853658</v>
      </c>
      <c r="BD19">
        <f>raw!G57</f>
        <v>1.4465040650406504</v>
      </c>
      <c r="BE19">
        <f>raw!G58</f>
        <v>0.79707317073170736</v>
      </c>
      <c r="BF19">
        <f>raw!G59</f>
        <v>2.4390243902439046E-4</v>
      </c>
      <c r="BG19">
        <f>raw!G60</f>
        <v>-0.56926829268292678</v>
      </c>
      <c r="BH19">
        <f>raw!G61</f>
        <v>0.65528455284552845</v>
      </c>
      <c r="BI19">
        <f>raw!G62</f>
        <v>1.4647560975609755</v>
      </c>
      <c r="BJ19">
        <f>raw!G63</f>
        <v>-0.84089430894308947</v>
      </c>
      <c r="BK19">
        <f>raw!G64</f>
        <v>-0.60780487804878047</v>
      </c>
      <c r="BL19">
        <f>raw!G65</f>
        <v>1.0221138211382113</v>
      </c>
      <c r="BM19">
        <f>raw!G66</f>
        <v>-1.0108943089430895</v>
      </c>
      <c r="BN19">
        <f>raw!G67</f>
        <v>-1.0570731707317074</v>
      </c>
      <c r="BO19">
        <f>raw!G68</f>
        <v>2.5674796747967479</v>
      </c>
      <c r="BP19">
        <f>raw!G69</f>
        <v>-1.2578048780487805</v>
      </c>
      <c r="BQ19">
        <f>raw!G70</f>
        <v>2.1860975609756097</v>
      </c>
      <c r="BR19">
        <f>raw!G71</f>
        <v>-0.11430894308943088</v>
      </c>
      <c r="BS19">
        <f>raw!G72</f>
        <v>0.78914634146341456</v>
      </c>
      <c r="BT19">
        <f>raw!G73</f>
        <v>1.7616260162601627</v>
      </c>
      <c r="BU19">
        <f>raw!G74</f>
        <v>-0.46560975609756095</v>
      </c>
      <c r="BV19">
        <f>raw!G75</f>
        <v>0.31524390243902434</v>
      </c>
      <c r="BW19">
        <f>raw!G76</f>
        <v>-1.1420731707317073</v>
      </c>
      <c r="BX19">
        <f>raw!G77</f>
        <v>-1.0442276422764227</v>
      </c>
      <c r="BY19">
        <f>raw!G78</f>
        <v>-0.56902439024390239</v>
      </c>
      <c r="BZ19">
        <f>raw!G79</f>
        <v>-0.70365853658536581</v>
      </c>
      <c r="CA19">
        <f>raw!G80</f>
        <v>0.55317073170731712</v>
      </c>
      <c r="CB19">
        <f>raw!G81</f>
        <v>0.35211382113821144</v>
      </c>
      <c r="CC19">
        <f>raw!G82</f>
        <v>-0.21105691056910569</v>
      </c>
      <c r="CD19">
        <f>raw!G83</f>
        <v>0.21707317073170729</v>
      </c>
      <c r="CE19">
        <f>raw!G84</f>
        <v>-1.188780487804878</v>
      </c>
      <c r="CF19">
        <f>raw!G85</f>
        <v>-0.32378048780487806</v>
      </c>
      <c r="CG19">
        <f>raw!G86</f>
        <v>-0.53971544715447151</v>
      </c>
      <c r="CH19">
        <f>raw!G87</f>
        <v>1.7504878048780488</v>
      </c>
      <c r="CI19">
        <f>raw!G88</f>
        <v>1.9268292682926846E-2</v>
      </c>
      <c r="CJ19">
        <f>raw!G89</f>
        <v>0.6735365853658537</v>
      </c>
      <c r="CK19">
        <f>raw!G90</f>
        <v>1.4080487804878048</v>
      </c>
      <c r="CL19">
        <f>raw!G91</f>
        <v>0.33853658536585363</v>
      </c>
      <c r="CM19">
        <f>raw!G92</f>
        <v>-0.57853658536585362</v>
      </c>
      <c r="CN19">
        <f>raw!G93</f>
        <v>1.272357723577236E-2</v>
      </c>
      <c r="CO19">
        <f>raw!G94</f>
        <v>-0.87004065040650413</v>
      </c>
      <c r="CP19">
        <f>raw!G95</f>
        <v>1.6556097560975609</v>
      </c>
      <c r="CQ19">
        <f>raw!G96</f>
        <v>-0.12609756097560976</v>
      </c>
      <c r="CR19">
        <f>raw!G97</f>
        <v>-0.48032520325203254</v>
      </c>
      <c r="CS19">
        <f>raw!G98</f>
        <v>2.5521951219512191</v>
      </c>
      <c r="CT19">
        <f>raw!G99</f>
        <v>-0.37284552845528457</v>
      </c>
      <c r="CU19">
        <f>raw!G100</f>
        <v>-0.57048780487804873</v>
      </c>
      <c r="CV19">
        <f>raw!G101</f>
        <v>-0.36585365853658536</v>
      </c>
      <c r="CW19">
        <f>raw!G102</f>
        <v>1.1799186991869921</v>
      </c>
      <c r="CX19">
        <f>raw!G103</f>
        <v>-0.12845528455284555</v>
      </c>
      <c r="CY19">
        <f>raw!G104</f>
        <v>-0.84699186991869913</v>
      </c>
      <c r="CZ19">
        <f>raw!G105</f>
        <v>-1.196178861788618</v>
      </c>
      <c r="DA19">
        <f>raw!G106</f>
        <v>-0.90764227642276429</v>
      </c>
      <c r="DB19">
        <f>raw!G107</f>
        <v>-0.61739837398373987</v>
      </c>
      <c r="DC19">
        <f>raw!G108</f>
        <v>-0.62707317073170743</v>
      </c>
      <c r="DD19">
        <f>raw!G109</f>
        <v>0.91121951219512209</v>
      </c>
      <c r="DE19">
        <f>raw!G110</f>
        <v>-0.21105691056910569</v>
      </c>
      <c r="DF19">
        <f>raw!G111</f>
        <v>1.5887804878048781</v>
      </c>
      <c r="DG19">
        <f>raw!G112</f>
        <v>2.6507317073170729</v>
      </c>
      <c r="DH19">
        <f>raw!G113</f>
        <v>0.21105691056910569</v>
      </c>
      <c r="DI19">
        <f>raw!G114</f>
        <v>2.0123577235772361</v>
      </c>
      <c r="DJ19">
        <f>raw!G115</f>
        <v>-3.4146341463414637E-2</v>
      </c>
      <c r="DK19">
        <f>raw!G116</f>
        <v>-1.0621138211382113</v>
      </c>
      <c r="DL19">
        <f>raw!G117</f>
        <v>-0.14926829268292682</v>
      </c>
      <c r="DM19">
        <f>raw!G118</f>
        <v>-0.73695121951219511</v>
      </c>
      <c r="DN19">
        <f>raw!G119</f>
        <v>-0.18203252032520323</v>
      </c>
      <c r="DO19">
        <f>raw!G120</f>
        <v>-0.5307317073170732</v>
      </c>
      <c r="DP19">
        <f>raw!G121</f>
        <v>-9.4878048780487792E-2</v>
      </c>
      <c r="DQ19">
        <f>raw!G122</f>
        <v>-1.1299186991869918</v>
      </c>
      <c r="DR19">
        <f>raw!G123</f>
        <v>-0.72268292682926827</v>
      </c>
      <c r="DS19">
        <f>raw!G124</f>
        <v>-0.61951219512195121</v>
      </c>
      <c r="DT19">
        <f>raw!G125</f>
        <v>1.76</v>
      </c>
      <c r="DU19">
        <f>raw!G126</f>
        <v>-0.85341463414634144</v>
      </c>
      <c r="DV19">
        <f>raw!G127</f>
        <v>-0.4973170731707317</v>
      </c>
      <c r="DW19">
        <f>raw!G128</f>
        <v>-0.93951219512195117</v>
      </c>
      <c r="DX19">
        <f>raw!G129</f>
        <v>-0.18504065040650408</v>
      </c>
      <c r="DY19">
        <f>raw!G130</f>
        <v>1.2082926829268292</v>
      </c>
    </row>
    <row r="20" spans="1:129" x14ac:dyDescent="0.35">
      <c r="A20" t="str">
        <f>raw!H2</f>
        <v>zSTL</v>
      </c>
      <c r="B20">
        <f>raw!H3</f>
        <v>1.1356097560975609</v>
      </c>
      <c r="C20">
        <f>raw!H4</f>
        <v>0.68926829268292678</v>
      </c>
      <c r="D20">
        <f>raw!H5</f>
        <v>0.64865853658536587</v>
      </c>
      <c r="E20">
        <f>raw!H6</f>
        <v>-0.72926829268292681</v>
      </c>
      <c r="F20">
        <f>raw!H7</f>
        <v>-0.11853658536585365</v>
      </c>
      <c r="G20">
        <f>raw!H8</f>
        <v>-0.38943089430894312</v>
      </c>
      <c r="H20">
        <f>raw!H9</f>
        <v>0.73743902439024378</v>
      </c>
      <c r="I20">
        <f>raw!H10</f>
        <v>0.77902439024390246</v>
      </c>
      <c r="J20">
        <f>raw!H11</f>
        <v>-0.10313008130081297</v>
      </c>
      <c r="K20">
        <f>raw!H12</f>
        <v>0.74715447154471537</v>
      </c>
      <c r="L20">
        <f>raw!H13</f>
        <v>0.73203252032520327</v>
      </c>
      <c r="M20">
        <f>raw!H14</f>
        <v>1.7604878048780488</v>
      </c>
      <c r="N20">
        <f>raw!H15</f>
        <v>0.57723577235772361</v>
      </c>
      <c r="O20">
        <f>raw!H16</f>
        <v>0.65089430894308953</v>
      </c>
      <c r="P20">
        <f>raw!H17</f>
        <v>2.0569105691056908</v>
      </c>
      <c r="Q20">
        <f>raw!H18</f>
        <v>-8.9268292682926825E-2</v>
      </c>
      <c r="R20">
        <f>raw!H19</f>
        <v>-0.71890243902439022</v>
      </c>
      <c r="S20">
        <f>raw!H20</f>
        <v>-0.81154471544715445</v>
      </c>
      <c r="T20">
        <f>raw!H21</f>
        <v>-1.3269918699186993</v>
      </c>
      <c r="U20">
        <f>raw!H22</f>
        <v>0.77902439024390246</v>
      </c>
      <c r="V20">
        <f>raw!H23</f>
        <v>-0.14000000000000001</v>
      </c>
      <c r="W20">
        <f>raw!H24</f>
        <v>0.90569105691056917</v>
      </c>
      <c r="X20">
        <f>raw!H25</f>
        <v>0.37170731707317073</v>
      </c>
      <c r="Y20">
        <f>raw!H26</f>
        <v>-0.86</v>
      </c>
      <c r="Z20">
        <f>raw!H27</f>
        <v>-6.0569105691056918E-2</v>
      </c>
      <c r="AA20">
        <f>raw!H28</f>
        <v>-0.51719512195121953</v>
      </c>
      <c r="AB20">
        <f>raw!H29</f>
        <v>1.7307317073170729</v>
      </c>
      <c r="AC20">
        <f>raw!H30</f>
        <v>-0.80146341463414628</v>
      </c>
      <c r="AD20">
        <f>raw!H31</f>
        <v>-0.39878048780487807</v>
      </c>
      <c r="AE20">
        <f>raw!H32</f>
        <v>0.26975609756097557</v>
      </c>
      <c r="AF20">
        <f>raw!H33</f>
        <v>0.60829268292682914</v>
      </c>
      <c r="AG20">
        <f>raw!H34</f>
        <v>-0.29544715447154474</v>
      </c>
      <c r="AH20">
        <f>raw!H35</f>
        <v>-8.7967479674796761E-2</v>
      </c>
      <c r="AI20">
        <f>raw!H36</f>
        <v>0.17658536585365853</v>
      </c>
      <c r="AJ20">
        <f>raw!H37</f>
        <v>-0.16878048780487806</v>
      </c>
      <c r="AK20">
        <f>raw!H38</f>
        <v>-1.1486991869918701</v>
      </c>
      <c r="AL20">
        <f>raw!H39</f>
        <v>-0.64024390243902429</v>
      </c>
      <c r="AM20">
        <f>raw!H40</f>
        <v>-0.52373983739837404</v>
      </c>
      <c r="AN20">
        <f>raw!H41</f>
        <v>2.3848780487804877</v>
      </c>
      <c r="AO20">
        <f>raw!H42</f>
        <v>1.1743089430894309</v>
      </c>
      <c r="AP20">
        <f>raw!H43</f>
        <v>0.63707317073170722</v>
      </c>
      <c r="AQ20">
        <f>raw!H44</f>
        <v>0.14780487804878045</v>
      </c>
      <c r="AR20">
        <f>raw!H45</f>
        <v>1.4370731707317073</v>
      </c>
      <c r="AS20">
        <f>raw!H46</f>
        <v>0.11256097560975609</v>
      </c>
      <c r="AT20">
        <f>raw!H47</f>
        <v>0.55056910569105699</v>
      </c>
      <c r="AU20">
        <f>raw!H48</f>
        <v>0.35471544715447156</v>
      </c>
      <c r="AV20">
        <f>raw!H49</f>
        <v>0.46406504065040655</v>
      </c>
      <c r="AW20">
        <f>raw!H50</f>
        <v>1.7382113821138212</v>
      </c>
      <c r="AX20">
        <f>raw!H51</f>
        <v>-0.23593495934959352</v>
      </c>
      <c r="AY20">
        <f>raw!H52</f>
        <v>0.51560975609756099</v>
      </c>
      <c r="AZ20">
        <f>raw!H53</f>
        <v>-0.12817073170731708</v>
      </c>
      <c r="BA20">
        <f>raw!H54</f>
        <v>0.32699186991869922</v>
      </c>
      <c r="BB20">
        <f>raw!H55</f>
        <v>2.605691056910564E-2</v>
      </c>
      <c r="BC20">
        <f>raw!H56</f>
        <v>1.4370731707317073</v>
      </c>
      <c r="BD20">
        <f>raw!H57</f>
        <v>0.88341463414634136</v>
      </c>
      <c r="BE20">
        <f>raw!H58</f>
        <v>-0.28439024390243905</v>
      </c>
      <c r="BF20">
        <f>raw!H59</f>
        <v>0.40024390243902441</v>
      </c>
      <c r="BG20">
        <f>raw!H60</f>
        <v>-1.1508536585365854</v>
      </c>
      <c r="BH20">
        <f>raw!H61</f>
        <v>0.70695121951219508</v>
      </c>
      <c r="BI20">
        <f>raw!H62</f>
        <v>-0.16000000000000003</v>
      </c>
      <c r="BJ20">
        <f>raw!H63</f>
        <v>-0.21601626016260164</v>
      </c>
      <c r="BK20">
        <f>raw!H64</f>
        <v>1.3253658536585364</v>
      </c>
      <c r="BL20">
        <f>raw!H65</f>
        <v>1.0154471544715449</v>
      </c>
      <c r="BM20">
        <f>raw!H66</f>
        <v>-1.1089430894308943</v>
      </c>
      <c r="BN20">
        <f>raw!H67</f>
        <v>-0.41121951219512193</v>
      </c>
      <c r="BO20">
        <f>raw!H68</f>
        <v>1.7882926829268291</v>
      </c>
      <c r="BP20">
        <f>raw!H69</f>
        <v>0.48004065040650407</v>
      </c>
      <c r="BQ20">
        <f>raw!H70</f>
        <v>1.4889024390243903</v>
      </c>
      <c r="BR20">
        <f>raw!H71</f>
        <v>-0.97073170731707326</v>
      </c>
      <c r="BS20">
        <f>raw!H72</f>
        <v>0.15439024390243899</v>
      </c>
      <c r="BT20">
        <f>raw!H73</f>
        <v>-6.3252032520325185E-2</v>
      </c>
      <c r="BU20">
        <f>raw!H74</f>
        <v>-0.82829268292682923</v>
      </c>
      <c r="BV20">
        <f>raw!H75</f>
        <v>0.64865853658536587</v>
      </c>
      <c r="BW20">
        <f>raw!H76</f>
        <v>-0.87666666666666671</v>
      </c>
      <c r="BX20">
        <f>raw!H77</f>
        <v>0.61252032520325195</v>
      </c>
      <c r="BY20">
        <f>raw!H78</f>
        <v>-1.0771544715447154</v>
      </c>
      <c r="BZ20">
        <f>raw!H79</f>
        <v>-0.53195121951219515</v>
      </c>
      <c r="CA20">
        <f>raw!H80</f>
        <v>-0.39170731707317075</v>
      </c>
      <c r="CB20">
        <f>raw!H81</f>
        <v>0.86130081300813011</v>
      </c>
      <c r="CC20">
        <f>raw!H82</f>
        <v>0.46113821138211386</v>
      </c>
      <c r="CD20">
        <f>raw!H83</f>
        <v>-0.70601626016260166</v>
      </c>
      <c r="CE20">
        <f>raw!H84</f>
        <v>0.23853658536585365</v>
      </c>
      <c r="CF20">
        <f>raw!H85</f>
        <v>-0.90987804878048806</v>
      </c>
      <c r="CG20">
        <f>raw!H86</f>
        <v>0.26975609756097557</v>
      </c>
      <c r="CH20">
        <f>raw!H87</f>
        <v>0.77121951219512197</v>
      </c>
      <c r="CI20">
        <f>raw!H88</f>
        <v>0.35268292682926827</v>
      </c>
      <c r="CJ20">
        <f>raw!H89</f>
        <v>0.43878048780487805</v>
      </c>
      <c r="CK20">
        <f>raw!H90</f>
        <v>1.3039024390243903</v>
      </c>
      <c r="CL20">
        <f>raw!H91</f>
        <v>-0.11853658536585365</v>
      </c>
      <c r="CM20">
        <f>raw!H92</f>
        <v>-0.11853658536585365</v>
      </c>
      <c r="CN20">
        <f>raw!H93</f>
        <v>1.1200813008130082</v>
      </c>
      <c r="CO20">
        <f>raw!H94</f>
        <v>-8.0000000000000016E-2</v>
      </c>
      <c r="CP20">
        <f>raw!H95</f>
        <v>2.2326829268292681</v>
      </c>
      <c r="CQ20">
        <f>raw!H96</f>
        <v>0.22682926829268291</v>
      </c>
      <c r="CR20">
        <f>raw!H97</f>
        <v>-0.55121951219512189</v>
      </c>
      <c r="CS20">
        <f>raw!H98</f>
        <v>0.19792682926829269</v>
      </c>
      <c r="CT20">
        <f>raw!H99</f>
        <v>-0.89231707317073183</v>
      </c>
      <c r="CU20">
        <f>raw!H100</f>
        <v>-0.4463414634146341</v>
      </c>
      <c r="CV20">
        <f>raw!H101</f>
        <v>0.21926829268292689</v>
      </c>
      <c r="CW20">
        <f>raw!H102</f>
        <v>-0.19658536585365854</v>
      </c>
      <c r="CX20">
        <f>raw!H103</f>
        <v>1.0908943089430894</v>
      </c>
      <c r="CY20">
        <f>raw!H104</f>
        <v>-0.82443089430894312</v>
      </c>
      <c r="CZ20">
        <f>raw!H105</f>
        <v>-0.78723577235772357</v>
      </c>
      <c r="DA20">
        <f>raw!H106</f>
        <v>2.0865040650406503</v>
      </c>
      <c r="DB20">
        <f>raw!H107</f>
        <v>0.81910569105691056</v>
      </c>
      <c r="DC20">
        <f>raw!H108</f>
        <v>-0.15804878048780488</v>
      </c>
      <c r="DD20">
        <f>raw!H109</f>
        <v>-0.67081300813008138</v>
      </c>
      <c r="DE20">
        <f>raw!H110</f>
        <v>-8.0650406504065034E-2</v>
      </c>
      <c r="DF20">
        <f>raw!H111</f>
        <v>0.23853658536585365</v>
      </c>
      <c r="DG20">
        <f>raw!H112</f>
        <v>0.77902439024390246</v>
      </c>
      <c r="DH20">
        <f>raw!H113</f>
        <v>-0.51235772357723586</v>
      </c>
      <c r="DI20">
        <f>raw!H114</f>
        <v>1.6473170731707318</v>
      </c>
      <c r="DJ20">
        <f>raw!H115</f>
        <v>-0.64439024390243915</v>
      </c>
      <c r="DK20">
        <f>raw!H116</f>
        <v>-1.6440650406504065</v>
      </c>
      <c r="DL20">
        <f>raw!H117</f>
        <v>0.89609756097560977</v>
      </c>
      <c r="DM20">
        <f>raw!H118</f>
        <v>-1.5804878048780489</v>
      </c>
      <c r="DN20">
        <f>raw!H119</f>
        <v>-0.69983739837398384</v>
      </c>
      <c r="DO20">
        <f>raw!H120</f>
        <v>-0.64024390243902429</v>
      </c>
      <c r="DP20">
        <f>raw!H121</f>
        <v>0.75219512195121951</v>
      </c>
      <c r="DQ20">
        <f>raw!H122</f>
        <v>-2.04349593495935</v>
      </c>
      <c r="DR20">
        <f>raw!H123</f>
        <v>0.10536585365853657</v>
      </c>
      <c r="DS20">
        <f>raw!H124</f>
        <v>-0.76829268292682928</v>
      </c>
      <c r="DT20">
        <f>raw!H125</f>
        <v>0.59048780487804875</v>
      </c>
      <c r="DU20">
        <f>raw!H126</f>
        <v>-1.1178048780487804</v>
      </c>
      <c r="DV20">
        <f>raw!H127</f>
        <v>-0.85036585365853656</v>
      </c>
      <c r="DW20">
        <f>raw!H128</f>
        <v>-0.56894308943089433</v>
      </c>
      <c r="DX20">
        <f>raw!H129</f>
        <v>1.3078048780487805</v>
      </c>
      <c r="DY20">
        <f>raw!H130</f>
        <v>-0.18</v>
      </c>
    </row>
    <row r="21" spans="1:129" x14ac:dyDescent="0.35">
      <c r="A21" t="str">
        <f>raw!I2</f>
        <v>zBLK</v>
      </c>
      <c r="B21">
        <f>raw!I3</f>
        <v>0.40065040650406508</v>
      </c>
      <c r="C21">
        <f>raw!I4</f>
        <v>-1.0534146341463415</v>
      </c>
      <c r="D21">
        <f>raw!I5</f>
        <v>0.46434959349593502</v>
      </c>
      <c r="E21">
        <f>raw!I6</f>
        <v>1.3878048780487808</v>
      </c>
      <c r="F21">
        <f>raw!I7</f>
        <v>-0.61609756097560964</v>
      </c>
      <c r="G21">
        <f>raw!I8</f>
        <v>1.5884552845528455</v>
      </c>
      <c r="H21">
        <f>raw!I9</f>
        <v>-0.37902439024390244</v>
      </c>
      <c r="I21">
        <f>raw!I10</f>
        <v>-0.14780487804878048</v>
      </c>
      <c r="J21">
        <f>raw!I11</f>
        <v>1.5335365853658538</v>
      </c>
      <c r="K21">
        <f>raw!I12</f>
        <v>2.9387804878048782</v>
      </c>
      <c r="L21">
        <f>raw!I13</f>
        <v>1.3808943089430894</v>
      </c>
      <c r="M21">
        <f>raw!I14</f>
        <v>0.16536585365853657</v>
      </c>
      <c r="N21">
        <f>raw!I15</f>
        <v>-0.37024390243902439</v>
      </c>
      <c r="O21">
        <f>raw!I16</f>
        <v>-0.31894308943089428</v>
      </c>
      <c r="P21">
        <f>raw!I17</f>
        <v>-0.66601626016260163</v>
      </c>
      <c r="Q21">
        <f>raw!I18</f>
        <v>0.56439024390243908</v>
      </c>
      <c r="R21">
        <f>raw!I19</f>
        <v>0.61999999999999988</v>
      </c>
      <c r="S21">
        <f>raw!I20</f>
        <v>2.4230894308943087</v>
      </c>
      <c r="T21">
        <f>raw!I21</f>
        <v>1.6739837398373985</v>
      </c>
      <c r="U21">
        <f>raw!I22</f>
        <v>0.9643902439024391</v>
      </c>
      <c r="V21">
        <f>raw!I23</f>
        <v>5.2915447154471549</v>
      </c>
      <c r="W21">
        <f>raw!I24</f>
        <v>-0.64682926829268284</v>
      </c>
      <c r="X21">
        <f>raw!I25</f>
        <v>2.6385365853658533</v>
      </c>
      <c r="Y21">
        <f>raw!I26</f>
        <v>4.7692682926829271</v>
      </c>
      <c r="Z21">
        <f>raw!I27</f>
        <v>0.5032113821138211</v>
      </c>
      <c r="AA21">
        <f>raw!I28</f>
        <v>3.3692682926829272</v>
      </c>
      <c r="AB21">
        <f>raw!I29</f>
        <v>5.5284552845528551E-3</v>
      </c>
      <c r="AC21">
        <f>raw!I30</f>
        <v>1.5009756097560976</v>
      </c>
      <c r="AD21">
        <f>raw!I31</f>
        <v>0.25097560975609756</v>
      </c>
      <c r="AE21">
        <f>raw!I32</f>
        <v>-0.13800813008130083</v>
      </c>
      <c r="AF21">
        <f>raw!I33</f>
        <v>-0.20552845528455282</v>
      </c>
      <c r="AG21">
        <f>raw!I34</f>
        <v>-0.80731707317073176</v>
      </c>
      <c r="AH21">
        <f>raw!I35</f>
        <v>3.0665040650406503</v>
      </c>
      <c r="AI21">
        <f>raw!I36</f>
        <v>0.29333333333333333</v>
      </c>
      <c r="AJ21">
        <f>raw!I37</f>
        <v>-0.42617886178861791</v>
      </c>
      <c r="AK21">
        <f>raw!I38</f>
        <v>0.93069105691056908</v>
      </c>
      <c r="AL21">
        <f>raw!I39</f>
        <v>4.4878048780487817E-2</v>
      </c>
      <c r="AM21">
        <f>raw!I40</f>
        <v>-0.25349593495934958</v>
      </c>
      <c r="AN21">
        <f>raw!I41</f>
        <v>-0.26341463414634148</v>
      </c>
      <c r="AO21">
        <f>raw!I42</f>
        <v>-0.11918699186991868</v>
      </c>
      <c r="AP21">
        <f>raw!I43</f>
        <v>5.5284552845528551E-3</v>
      </c>
      <c r="AQ21">
        <f>raw!I44</f>
        <v>-0.62764227642276427</v>
      </c>
      <c r="AR21">
        <f>raw!I45</f>
        <v>0.23195121951219511</v>
      </c>
      <c r="AS21">
        <f>raw!I46</f>
        <v>0.8834552845528455</v>
      </c>
      <c r="AT21">
        <f>raw!I47</f>
        <v>0.76666666666666661</v>
      </c>
      <c r="AU21">
        <f>raw!I48</f>
        <v>7.0731707317073234E-3</v>
      </c>
      <c r="AV21">
        <f>raw!I49</f>
        <v>-1.0415447154471544</v>
      </c>
      <c r="AW21">
        <f>raw!I50</f>
        <v>-1.0474796747967481</v>
      </c>
      <c r="AX21">
        <f>raw!I51</f>
        <v>3.4376422764227645</v>
      </c>
      <c r="AY21">
        <f>raw!I52</f>
        <v>-0.67756097560975603</v>
      </c>
      <c r="AZ21">
        <f>raw!I53</f>
        <v>-0.60841463414634145</v>
      </c>
      <c r="BA21">
        <f>raw!I54</f>
        <v>-0.65869918699187002</v>
      </c>
      <c r="BB21">
        <f>raw!I55</f>
        <v>4.1951219512195076E-2</v>
      </c>
      <c r="BC21">
        <f>raw!I56</f>
        <v>5.1219512195121955E-2</v>
      </c>
      <c r="BD21">
        <f>raw!I57</f>
        <v>-0.87560975609756109</v>
      </c>
      <c r="BE21">
        <f>raw!I58</f>
        <v>-0.82097560975609751</v>
      </c>
      <c r="BF21">
        <f>raw!I59</f>
        <v>2.0487804878048776</v>
      </c>
      <c r="BG21">
        <f>raw!I60</f>
        <v>0.74817073170731707</v>
      </c>
      <c r="BH21">
        <f>raw!I61</f>
        <v>-0.40032520325203258</v>
      </c>
      <c r="BI21">
        <f>raw!I62</f>
        <v>-0.63540650406504073</v>
      </c>
      <c r="BJ21">
        <f>raw!I63</f>
        <v>2.1742682926829269</v>
      </c>
      <c r="BK21">
        <f>raw!I64</f>
        <v>0.9643902439024391</v>
      </c>
      <c r="BL21">
        <f>raw!I65</f>
        <v>-3.6260162601626025E-2</v>
      </c>
      <c r="BM21">
        <f>raw!I66</f>
        <v>2.3751219512195121</v>
      </c>
      <c r="BN21">
        <f>raw!I67</f>
        <v>1.1546341463414636</v>
      </c>
      <c r="BO21">
        <f>raw!I68</f>
        <v>0.5331707317073171</v>
      </c>
      <c r="BP21">
        <f>raw!I69</f>
        <v>2.4406097560975613</v>
      </c>
      <c r="BQ21">
        <f>raw!I70</f>
        <v>-0.19597560975609757</v>
      </c>
      <c r="BR21">
        <f>raw!I71</f>
        <v>1.0422764227642276</v>
      </c>
      <c r="BS21">
        <f>raw!I72</f>
        <v>-0.7040243902439024</v>
      </c>
      <c r="BT21">
        <f>raw!I73</f>
        <v>-0.66601626016260163</v>
      </c>
      <c r="BU21">
        <f>raw!I74</f>
        <v>-1.123170731707317</v>
      </c>
      <c r="BV21">
        <f>raw!I75</f>
        <v>0.44491869918699195</v>
      </c>
      <c r="BW21">
        <f>raw!I76</f>
        <v>2.0382520325203255</v>
      </c>
      <c r="BX21">
        <f>raw!I77</f>
        <v>2.2112195121951217</v>
      </c>
      <c r="BY21">
        <f>raw!I78</f>
        <v>2.0194308943089432</v>
      </c>
      <c r="BZ21">
        <f>raw!I79</f>
        <v>1.1831707317073172</v>
      </c>
      <c r="CA21">
        <f>raw!I80</f>
        <v>-0.87951219512195111</v>
      </c>
      <c r="CB21">
        <f>raw!I81</f>
        <v>-4.9999999999999996E-2</v>
      </c>
      <c r="CC21">
        <f>raw!I82</f>
        <v>1.3808943089430894</v>
      </c>
      <c r="CD21">
        <f>raw!I83</f>
        <v>-0.86747967479674803</v>
      </c>
      <c r="CE21">
        <f>raw!I84</f>
        <v>3.0760975609756094</v>
      </c>
      <c r="CF21">
        <f>raw!I85</f>
        <v>-1.1358536585365853</v>
      </c>
      <c r="CG21">
        <f>raw!I86</f>
        <v>-0.62378048780487805</v>
      </c>
      <c r="CH21">
        <f>raw!I87</f>
        <v>-1.0712195121951218</v>
      </c>
      <c r="CI21">
        <f>raw!I88</f>
        <v>-0.22463414634146339</v>
      </c>
      <c r="CJ21">
        <f>raw!I89</f>
        <v>-0.84146341463414631</v>
      </c>
      <c r="CK21">
        <f>raw!I90</f>
        <v>-0.25317073170731708</v>
      </c>
      <c r="CL21">
        <f>raw!I91</f>
        <v>-0.39170731707317075</v>
      </c>
      <c r="CM21">
        <f>raw!I92</f>
        <v>-0.7039024390243902</v>
      </c>
      <c r="CN21">
        <f>raw!I93</f>
        <v>0.19569105691056915</v>
      </c>
      <c r="CO21">
        <f>raw!I94</f>
        <v>-0.29345528455284553</v>
      </c>
      <c r="CP21">
        <f>raw!I95</f>
        <v>-0.66487804878048773</v>
      </c>
      <c r="CQ21">
        <f>raw!I96</f>
        <v>-4.1829268292682922E-2</v>
      </c>
      <c r="CR21">
        <f>raw!I97</f>
        <v>-0.80731707317073176</v>
      </c>
      <c r="CS21">
        <f>raw!I98</f>
        <v>-0.57170731707317068</v>
      </c>
      <c r="CT21">
        <f>raw!I99</f>
        <v>0.46922764227642283</v>
      </c>
      <c r="CU21">
        <f>raw!I100</f>
        <v>-0.20560975609756094</v>
      </c>
      <c r="CV21">
        <f>raw!I101</f>
        <v>-0.32186991869918702</v>
      </c>
      <c r="CW21">
        <f>raw!I102</f>
        <v>-0.95410569105691057</v>
      </c>
      <c r="CX21">
        <f>raw!I103</f>
        <v>7.6910569105691051E-2</v>
      </c>
      <c r="CY21">
        <f>raw!I104</f>
        <v>-0.52292682926829259</v>
      </c>
      <c r="CZ21">
        <f>raw!I105</f>
        <v>2.5315040650406506</v>
      </c>
      <c r="DA21">
        <f>raw!I106</f>
        <v>1.5066666666666666</v>
      </c>
      <c r="DB21">
        <f>raw!I107</f>
        <v>0.2295934959349594</v>
      </c>
      <c r="DC21">
        <f>raw!I108</f>
        <v>1.332520325203252</v>
      </c>
      <c r="DD21">
        <f>raw!I109</f>
        <v>-0.85398373983739839</v>
      </c>
      <c r="DE21">
        <f>raw!I110</f>
        <v>-1.0474796747967481</v>
      </c>
      <c r="DF21">
        <f>raw!I111</f>
        <v>-0.37682926829268293</v>
      </c>
      <c r="DG21">
        <f>raw!I112</f>
        <v>-0.52829268292682918</v>
      </c>
      <c r="DH21">
        <f>raw!I113</f>
        <v>0.56731707317073166</v>
      </c>
      <c r="DI21">
        <f>raw!I114</f>
        <v>-7.9674796747967458E-3</v>
      </c>
      <c r="DJ21">
        <f>raw!I115</f>
        <v>0.26552845528455282</v>
      </c>
      <c r="DK21">
        <f>raw!I116</f>
        <v>2.6138211382113821</v>
      </c>
      <c r="DL21">
        <f>raw!I117</f>
        <v>-0.10878048780487803</v>
      </c>
      <c r="DM21">
        <f>raw!I118</f>
        <v>0.9182926829268292</v>
      </c>
      <c r="DN21">
        <f>raw!I119</f>
        <v>-0.67983739837398371</v>
      </c>
      <c r="DO21">
        <f>raw!I120</f>
        <v>2.4823170731707318</v>
      </c>
      <c r="DP21">
        <f>raw!I121</f>
        <v>0.18439024390243902</v>
      </c>
      <c r="DQ21">
        <f>raw!I122</f>
        <v>-8.691056910569106E-2</v>
      </c>
      <c r="DR21">
        <f>raw!I123</f>
        <v>0.65999999999999992</v>
      </c>
      <c r="DS21">
        <f>raw!I124</f>
        <v>0.42</v>
      </c>
      <c r="DT21">
        <f>raw!I125</f>
        <v>-0.4719512195121951</v>
      </c>
      <c r="DU21">
        <f>raw!I126</f>
        <v>-0.91471544715447151</v>
      </c>
      <c r="DV21">
        <f>raw!I127</f>
        <v>0.58243902439024386</v>
      </c>
      <c r="DW21">
        <f>raw!I128</f>
        <v>0.33154471544715447</v>
      </c>
      <c r="DX21">
        <f>raw!I129</f>
        <v>-0.37577235772357725</v>
      </c>
      <c r="DY21">
        <f>raw!I130</f>
        <v>-1.0712195121951218</v>
      </c>
    </row>
    <row r="22" spans="1:129" x14ac:dyDescent="0.35">
      <c r="A22" t="str">
        <f>raw!J2</f>
        <v>zTO</v>
      </c>
      <c r="B22">
        <f>raw!J3</f>
        <v>-1.8343495934959351</v>
      </c>
      <c r="C22">
        <f>raw!J4</f>
        <v>-2.0212195121951222</v>
      </c>
      <c r="D22">
        <f>raw!J5</f>
        <v>-2.6624796747967481</v>
      </c>
      <c r="E22">
        <f>raw!J6</f>
        <v>-1.9091056910569106</v>
      </c>
      <c r="F22">
        <f>raw!J7</f>
        <v>-1.5478048780487803</v>
      </c>
      <c r="G22">
        <f>raw!J8</f>
        <v>-1.7954471544715445</v>
      </c>
      <c r="H22">
        <f>raw!J9</f>
        <v>-1.7129268292682926</v>
      </c>
      <c r="I22">
        <f>raw!J10</f>
        <v>-1.2941463414634145</v>
      </c>
      <c r="J22">
        <f>raw!J11</f>
        <v>-1.3613008130081301</v>
      </c>
      <c r="K22">
        <f>raw!J12</f>
        <v>-0.34223577235772351</v>
      </c>
      <c r="L22">
        <f>raw!J13</f>
        <v>-2.0552032520325203</v>
      </c>
      <c r="M22">
        <f>raw!J14</f>
        <v>-1.7317073170731695E-2</v>
      </c>
      <c r="N22">
        <f>raw!J15</f>
        <v>-2.0939024390243905</v>
      </c>
      <c r="O22">
        <f>raw!J16</f>
        <v>-0.97963414634146362</v>
      </c>
      <c r="P22">
        <f>raw!J17</f>
        <v>-0.38520325203252043</v>
      </c>
      <c r="Q22">
        <f>raw!J18</f>
        <v>-0.17219512195121953</v>
      </c>
      <c r="R22">
        <f>raw!J19</f>
        <v>0.37829268292682927</v>
      </c>
      <c r="S22">
        <f>raw!J20</f>
        <v>0.4686178861788618</v>
      </c>
      <c r="T22">
        <f>raw!J21</f>
        <v>0.6622764227642276</v>
      </c>
      <c r="U22">
        <f>raw!J22</f>
        <v>-1.1770731707317073</v>
      </c>
      <c r="V22">
        <f>raw!J23</f>
        <v>0.33430894308943093</v>
      </c>
      <c r="W22">
        <f>raw!J24</f>
        <v>-0.56747967479674788</v>
      </c>
      <c r="X22">
        <f>raw!J25</f>
        <v>-0.19804878048780489</v>
      </c>
      <c r="Y22">
        <f>raw!J26</f>
        <v>-0.11365853658536584</v>
      </c>
      <c r="Z22">
        <f>raw!J27</f>
        <v>-6.8455284552845497E-2</v>
      </c>
      <c r="AA22">
        <f>raw!J28</f>
        <v>0.44646341463414635</v>
      </c>
      <c r="AB22">
        <f>raw!J29</f>
        <v>-0.59626016260162595</v>
      </c>
      <c r="AC22">
        <f>raw!J30</f>
        <v>8.1463414634146344E-2</v>
      </c>
      <c r="AD22">
        <f>raw!J31</f>
        <v>-1.5487804878048781</v>
      </c>
      <c r="AE22">
        <f>raw!J32</f>
        <v>-3.2454065040650408</v>
      </c>
      <c r="AF22">
        <f>raw!J33</f>
        <v>-1.9297560975609753</v>
      </c>
      <c r="AG22">
        <f>raw!J34</f>
        <v>-2.9199186991869914</v>
      </c>
      <c r="AH22">
        <f>raw!J35</f>
        <v>0.64666666666666672</v>
      </c>
      <c r="AI22">
        <f>raw!J36</f>
        <v>-1.363739837398374</v>
      </c>
      <c r="AJ22">
        <f>raw!J37</f>
        <v>0.33430894308943093</v>
      </c>
      <c r="AK22">
        <f>raw!J38</f>
        <v>0.39788617886178862</v>
      </c>
      <c r="AL22">
        <f>raw!J39</f>
        <v>-0.99999999999999989</v>
      </c>
      <c r="AM22">
        <f>raw!J40</f>
        <v>-1.8913821138211382</v>
      </c>
      <c r="AN22">
        <f>raw!J41</f>
        <v>-1.7996341463414631</v>
      </c>
      <c r="AO22">
        <f>raw!J42</f>
        <v>-3.0243902439024389E-2</v>
      </c>
      <c r="AP22">
        <f>raw!J43</f>
        <v>-1.1526829268292684</v>
      </c>
      <c r="AQ22">
        <f>raw!J44</f>
        <v>-1.3061788617886179</v>
      </c>
      <c r="AR22">
        <f>raw!J45</f>
        <v>-1.7317073170731695E-2</v>
      </c>
      <c r="AS22">
        <f>raw!J46</f>
        <v>0.30182926829268292</v>
      </c>
      <c r="AT22">
        <f>raw!J47</f>
        <v>0.94617886178861788</v>
      </c>
      <c r="AU22">
        <f>raw!J48</f>
        <v>-2.2777235772357725</v>
      </c>
      <c r="AV22">
        <f>raw!J49</f>
        <v>-1.1274390243902439</v>
      </c>
      <c r="AW22">
        <f>raw!J50</f>
        <v>-0.14926829268292688</v>
      </c>
      <c r="AX22">
        <f>raw!J51</f>
        <v>0.24256097560975612</v>
      </c>
      <c r="AY22">
        <f>raw!J52</f>
        <v>-0.37186991869918695</v>
      </c>
      <c r="AZ22">
        <f>raw!J53</f>
        <v>-1.9617073170731711</v>
      </c>
      <c r="BA22">
        <f>raw!J54</f>
        <v>0.59951219512195131</v>
      </c>
      <c r="BB22">
        <f>raw!J55</f>
        <v>-0.39365853658536576</v>
      </c>
      <c r="BC22">
        <f>raw!J56</f>
        <v>-0.68317073170731701</v>
      </c>
      <c r="BD22">
        <f>raw!J57</f>
        <v>-0.164390243902439</v>
      </c>
      <c r="BE22">
        <f>raw!J58</f>
        <v>-1.8209756097560974</v>
      </c>
      <c r="BF22">
        <f>raw!J59</f>
        <v>-1.0446341463414635</v>
      </c>
      <c r="BG22">
        <f>raw!J60</f>
        <v>2.121951219512197E-2</v>
      </c>
      <c r="BH22">
        <f>raw!J61</f>
        <v>-0.28219512195121954</v>
      </c>
      <c r="BI22">
        <f>raw!J62</f>
        <v>-0.46325203252032521</v>
      </c>
      <c r="BJ22">
        <f>raw!J63</f>
        <v>0.26186991869918702</v>
      </c>
      <c r="BK22">
        <f>raw!J64</f>
        <v>0.85219512195121949</v>
      </c>
      <c r="BL22">
        <f>raw!J65</f>
        <v>-0.48504065040650401</v>
      </c>
      <c r="BM22">
        <f>raw!J66</f>
        <v>1.1017886178861789</v>
      </c>
      <c r="BN22">
        <f>raw!J67</f>
        <v>1.0521951219512196</v>
      </c>
      <c r="BO22">
        <f>raw!J68</f>
        <v>-1.6803252032520324</v>
      </c>
      <c r="BP22">
        <f>raw!J69</f>
        <v>0.96967479674796753</v>
      </c>
      <c r="BQ22">
        <f>raw!J70</f>
        <v>-1.5587804878048779</v>
      </c>
      <c r="BR22">
        <f>raw!J71</f>
        <v>-0.31373983739837408</v>
      </c>
      <c r="BS22">
        <f>raw!J72</f>
        <v>-0.17573170731707313</v>
      </c>
      <c r="BT22">
        <f>raw!J73</f>
        <v>-0.9416260162601624</v>
      </c>
      <c r="BU22">
        <f>raw!J74</f>
        <v>0.92487804878048796</v>
      </c>
      <c r="BV22">
        <f>raw!J75</f>
        <v>0.55333333333333345</v>
      </c>
      <c r="BW22">
        <f>raw!J76</f>
        <v>0.87394308943089438</v>
      </c>
      <c r="BX22">
        <f>raw!J77</f>
        <v>0.79886178861788615</v>
      </c>
      <c r="BY22">
        <f>raw!J78</f>
        <v>-6.219512195121954E-2</v>
      </c>
      <c r="BZ22">
        <f>raw!J79</f>
        <v>-0.24560975609756097</v>
      </c>
      <c r="CA22">
        <f>raw!J80</f>
        <v>-0.12341463414634146</v>
      </c>
      <c r="CB22">
        <f>raw!J81</f>
        <v>-0.90365853658536588</v>
      </c>
      <c r="CC22">
        <f>raw!J82</f>
        <v>-0.41048780487804892</v>
      </c>
      <c r="CD22">
        <f>raw!J83</f>
        <v>0.14243902439024392</v>
      </c>
      <c r="CE22">
        <f>raw!J84</f>
        <v>0.86731707317073159</v>
      </c>
      <c r="CF22">
        <f>raw!J85</f>
        <v>0.77926829268292686</v>
      </c>
      <c r="CG22">
        <f>raw!J86</f>
        <v>-1.9878048780487795E-2</v>
      </c>
      <c r="CH22">
        <f>raw!J87</f>
        <v>-1.6439024390243901</v>
      </c>
      <c r="CI22">
        <f>raw!J88</f>
        <v>1.1219512195121961E-2</v>
      </c>
      <c r="CJ22">
        <f>raw!J89</f>
        <v>-1.3468292682926828</v>
      </c>
      <c r="CK22">
        <f>raw!J90</f>
        <v>-0.28365853658536583</v>
      </c>
      <c r="CL22">
        <f>raw!J91</f>
        <v>-0.16243902439024391</v>
      </c>
      <c r="CM22">
        <f>raw!J92</f>
        <v>0.58878048780487802</v>
      </c>
      <c r="CN22">
        <f>raw!J93</f>
        <v>-0.41548780487804882</v>
      </c>
      <c r="CO22">
        <f>raw!J94</f>
        <v>0.87394308943089438</v>
      </c>
      <c r="CP22">
        <f>raw!J95</f>
        <v>-0.2404878048780488</v>
      </c>
      <c r="CQ22">
        <f>raw!J96</f>
        <v>-1.7317073170731695E-2</v>
      </c>
      <c r="CR22">
        <f>raw!J97</f>
        <v>0.828130081300813</v>
      </c>
      <c r="CS22">
        <f>raw!J98</f>
        <v>-1.9248780487804877</v>
      </c>
      <c r="CT22">
        <f>raw!J99</f>
        <v>6.6219512195121955E-2</v>
      </c>
      <c r="CU22">
        <f>raw!J100</f>
        <v>0.46780487804878046</v>
      </c>
      <c r="CV22">
        <f>raw!J101</f>
        <v>0.51829268292682928</v>
      </c>
      <c r="CW22">
        <f>raw!J102</f>
        <v>6.7560975609756116E-2</v>
      </c>
      <c r="CX22">
        <f>raw!J103</f>
        <v>0.8069918699186992</v>
      </c>
      <c r="CY22">
        <f>raw!J104</f>
        <v>0.9873170731707317</v>
      </c>
      <c r="CZ22">
        <f>raw!J105</f>
        <v>0.72804878048780486</v>
      </c>
      <c r="DA22">
        <f>raw!J106</f>
        <v>1.2535772357723576</v>
      </c>
      <c r="DB22">
        <f>raw!J107</f>
        <v>0.76016260162601623</v>
      </c>
      <c r="DC22">
        <f>raw!J108</f>
        <v>0.84723577235772352</v>
      </c>
      <c r="DD22">
        <f>raw!J109</f>
        <v>-4.1463414634146656E-3</v>
      </c>
      <c r="DE22">
        <f>raw!J110</f>
        <v>-5.2520325203252033E-2</v>
      </c>
      <c r="DF22">
        <f>raw!J111</f>
        <v>-1.3204878048780488</v>
      </c>
      <c r="DG22">
        <f>raw!J112</f>
        <v>-2.7575609756097559</v>
      </c>
      <c r="DH22">
        <f>raw!J113</f>
        <v>-0.12666666666666659</v>
      </c>
      <c r="DI22">
        <f>raw!J114</f>
        <v>-1.4658536585365853</v>
      </c>
      <c r="DJ22">
        <f>raw!J115</f>
        <v>1.0521951219512196</v>
      </c>
      <c r="DK22">
        <f>raw!J116</f>
        <v>0.88243902439024391</v>
      </c>
      <c r="DL22">
        <f>raw!J117</f>
        <v>0.20829268292682926</v>
      </c>
      <c r="DM22">
        <f>raw!J118</f>
        <v>0.49012195121951219</v>
      </c>
      <c r="DN22">
        <f>raw!J119</f>
        <v>0.34414634146341461</v>
      </c>
      <c r="DO22">
        <f>raw!J120</f>
        <v>-0.40268292682926832</v>
      </c>
      <c r="DP22">
        <f>raw!J121</f>
        <v>0.26804878048780489</v>
      </c>
      <c r="DQ22">
        <f>raw!J122</f>
        <v>1.2191056910569107</v>
      </c>
      <c r="DR22">
        <f>raw!J123</f>
        <v>1.2668292682926827</v>
      </c>
      <c r="DS22">
        <f>raw!J124</f>
        <v>0.36829268292682926</v>
      </c>
      <c r="DT22">
        <f>raw!J125</f>
        <v>-1.8436585365853657</v>
      </c>
      <c r="DU22">
        <f>raw!J126</f>
        <v>1.1521138211382114</v>
      </c>
      <c r="DV22">
        <f>raw!J127</f>
        <v>0.22804878048780489</v>
      </c>
      <c r="DW22">
        <f>raw!J128</f>
        <v>0.61837398373983743</v>
      </c>
      <c r="DX22">
        <f>raw!J129</f>
        <v>0.3920325203252033</v>
      </c>
      <c r="DY22">
        <f>raw!J130</f>
        <v>0.23951219512195121</v>
      </c>
    </row>
  </sheetData>
  <conditionalFormatting sqref="A42:N24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GS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202"/>
  <sheetViews>
    <sheetView workbookViewId="0">
      <selection activeCell="B7" sqref="B7"/>
    </sheetView>
  </sheetViews>
  <sheetFormatPr defaultRowHeight="14.5" x14ac:dyDescent="0.35"/>
  <sheetData>
    <row r="2" spans="1:29" x14ac:dyDescent="0.35">
      <c r="A2" t="str" cm="1">
        <f t="array" ref="A2:O130">_xlfn._xlws.SORT(raw!A2:O130,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1926</v>
      </c>
      <c r="Z2" t="s">
        <v>1925</v>
      </c>
      <c r="AA2" t="s">
        <v>1924</v>
      </c>
      <c r="AB2" t="s">
        <v>917</v>
      </c>
      <c r="AC2" t="s">
        <v>1923</v>
      </c>
    </row>
    <row r="3" spans="1:29" x14ac:dyDescent="0.35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 t="shared" ref="Y3:AC34" si="0">T3 - T$103</f>
        <v>10.306178861788618</v>
      </c>
      <c r="Z3">
        <f t="shared" si="0"/>
        <v>14.519593495934958</v>
      </c>
      <c r="AA3">
        <f t="shared" si="0"/>
        <v>9.8913414634146317</v>
      </c>
      <c r="AB3">
        <f t="shared" si="0"/>
        <v>12.544268292682926</v>
      </c>
      <c r="AC3">
        <f t="shared" si="0"/>
        <v>12.544268292682926</v>
      </c>
    </row>
    <row r="4" spans="1:29" x14ac:dyDescent="0.35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si="0"/>
        <v>9.1680081300813008</v>
      </c>
      <c r="Z4">
        <f t="shared" si="0"/>
        <v>11.565650406504066</v>
      </c>
      <c r="AA4">
        <f t="shared" si="0"/>
        <v>7.5275203252032501</v>
      </c>
      <c r="AB4">
        <f t="shared" si="0"/>
        <v>8.9698780487804868</v>
      </c>
      <c r="AC4">
        <f t="shared" si="0"/>
        <v>8.9698780487804868</v>
      </c>
    </row>
    <row r="5" spans="1:29" x14ac:dyDescent="0.35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0"/>
        <v>8.0709349593495929</v>
      </c>
      <c r="Z5">
        <f t="shared" si="0"/>
        <v>11.132073170731706</v>
      </c>
      <c r="AA5">
        <f t="shared" si="0"/>
        <v>6.527723577235772</v>
      </c>
      <c r="AB5">
        <f t="shared" si="0"/>
        <v>8.7621951219512209</v>
      </c>
      <c r="AC5">
        <f t="shared" si="0"/>
        <v>8.7621951219512209</v>
      </c>
    </row>
    <row r="6" spans="1:29" x14ac:dyDescent="0.35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0"/>
        <v>7.1649186991869929</v>
      </c>
      <c r="Z6">
        <f t="shared" si="0"/>
        <v>9.7736585365853657</v>
      </c>
      <c r="AA6">
        <f t="shared" si="0"/>
        <v>6.471951219512194</v>
      </c>
      <c r="AB6">
        <f t="shared" si="0"/>
        <v>8.0848780487804888</v>
      </c>
      <c r="AC6">
        <f t="shared" si="0"/>
        <v>8.0848780487804888</v>
      </c>
    </row>
    <row r="7" spans="1:29" x14ac:dyDescent="0.35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0"/>
        <v>6.4055691056910575</v>
      </c>
      <c r="Z7">
        <f t="shared" si="0"/>
        <v>9.5408130081300815</v>
      </c>
      <c r="AA7">
        <f t="shared" si="0"/>
        <v>5.9871138211382107</v>
      </c>
      <c r="AB7">
        <f t="shared" si="0"/>
        <v>7.4907317073170727</v>
      </c>
      <c r="AC7">
        <f t="shared" si="0"/>
        <v>7.4907317073170727</v>
      </c>
    </row>
    <row r="8" spans="1:29" x14ac:dyDescent="0.35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0"/>
        <v>6.2225203252032539</v>
      </c>
      <c r="Z8">
        <f t="shared" si="0"/>
        <v>9.1798373983739836</v>
      </c>
      <c r="AA8">
        <f t="shared" si="0"/>
        <v>5.7966666666666669</v>
      </c>
      <c r="AB8">
        <f t="shared" si="0"/>
        <v>7.2434146341463412</v>
      </c>
      <c r="AC8">
        <f t="shared" si="0"/>
        <v>7.2434146341463412</v>
      </c>
    </row>
    <row r="9" spans="1:29" x14ac:dyDescent="0.35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0"/>
        <v>5.6479674796747972</v>
      </c>
      <c r="Z9">
        <f t="shared" si="0"/>
        <v>8.617560975609754</v>
      </c>
      <c r="AA9">
        <f t="shared" si="0"/>
        <v>5.7283739837398375</v>
      </c>
      <c r="AB9">
        <f t="shared" si="0"/>
        <v>6.7636585365853632</v>
      </c>
      <c r="AC9">
        <f t="shared" si="0"/>
        <v>6.7636585365853632</v>
      </c>
    </row>
    <row r="10" spans="1:29" x14ac:dyDescent="0.35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0"/>
        <v>5.5077642276422747</v>
      </c>
      <c r="Z10">
        <f t="shared" si="0"/>
        <v>8.0565853658536586</v>
      </c>
      <c r="AA10">
        <f t="shared" si="0"/>
        <v>5.4173983739837404</v>
      </c>
      <c r="AB10">
        <f t="shared" si="0"/>
        <v>6.621463414634146</v>
      </c>
      <c r="AC10">
        <f t="shared" si="0"/>
        <v>6.621463414634146</v>
      </c>
    </row>
    <row r="11" spans="1:29" x14ac:dyDescent="0.35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0"/>
        <v>5.2927235772357744</v>
      </c>
      <c r="Z11">
        <f t="shared" si="0"/>
        <v>7.5656910569105689</v>
      </c>
      <c r="AA11">
        <f t="shared" si="0"/>
        <v>5.3893495934959361</v>
      </c>
      <c r="AB11">
        <f t="shared" si="0"/>
        <v>5.4420731707317076</v>
      </c>
      <c r="AC11">
        <f t="shared" si="0"/>
        <v>5.4420731707317076</v>
      </c>
    </row>
    <row r="12" spans="1:29" x14ac:dyDescent="0.35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0"/>
        <v>5.1538211382113808</v>
      </c>
      <c r="Z12">
        <f t="shared" si="0"/>
        <v>7.5173170731707319</v>
      </c>
      <c r="AA12">
        <f t="shared" si="0"/>
        <v>5.3478861788617884</v>
      </c>
      <c r="AB12">
        <f t="shared" si="0"/>
        <v>5.36951219512195</v>
      </c>
      <c r="AC12">
        <f t="shared" si="0"/>
        <v>5.36951219512195</v>
      </c>
    </row>
    <row r="13" spans="1:29" x14ac:dyDescent="0.35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0"/>
        <v>4.9594715447154485</v>
      </c>
      <c r="Z13">
        <f t="shared" si="0"/>
        <v>7.3782926829268289</v>
      </c>
      <c r="AA13">
        <f t="shared" si="0"/>
        <v>5.3303252032520323</v>
      </c>
      <c r="AB13">
        <f t="shared" si="0"/>
        <v>5.2824390243902437</v>
      </c>
      <c r="AC13">
        <f t="shared" si="0"/>
        <v>5.2824390243902437</v>
      </c>
    </row>
    <row r="14" spans="1:29" x14ac:dyDescent="0.35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0"/>
        <v>4.6592276422764236</v>
      </c>
      <c r="Z14">
        <f t="shared" si="0"/>
        <v>7.1349593495934958</v>
      </c>
      <c r="AA14">
        <f t="shared" si="0"/>
        <v>5.282764227642275</v>
      </c>
      <c r="AB14">
        <f t="shared" si="0"/>
        <v>5.1381300813008126</v>
      </c>
      <c r="AC14">
        <f t="shared" si="0"/>
        <v>5.1381300813008126</v>
      </c>
    </row>
    <row r="15" spans="1:29" x14ac:dyDescent="0.35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0"/>
        <v>4.6465447154471544</v>
      </c>
      <c r="Z15">
        <f t="shared" si="0"/>
        <v>6.6404065040650408</v>
      </c>
      <c r="AA15">
        <f t="shared" si="0"/>
        <v>5.1864227642276415</v>
      </c>
      <c r="AB15">
        <f t="shared" si="0"/>
        <v>5.0702439024390245</v>
      </c>
      <c r="AC15">
        <f t="shared" si="0"/>
        <v>5.0702439024390245</v>
      </c>
    </row>
    <row r="16" spans="1:29" x14ac:dyDescent="0.35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0"/>
        <v>4.5636178861788625</v>
      </c>
      <c r="Z16">
        <f t="shared" si="0"/>
        <v>6.0273170731707326</v>
      </c>
      <c r="AA16">
        <f t="shared" si="0"/>
        <v>5.1284959349593482</v>
      </c>
      <c r="AB16">
        <f t="shared" si="0"/>
        <v>4.9063414634146332</v>
      </c>
      <c r="AC16">
        <f t="shared" si="0"/>
        <v>4.9063414634146332</v>
      </c>
    </row>
    <row r="17" spans="1:29" x14ac:dyDescent="0.35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0"/>
        <v>4.5444308943089435</v>
      </c>
      <c r="Z17">
        <f t="shared" si="0"/>
        <v>5.9252845528455289</v>
      </c>
      <c r="AA17">
        <f t="shared" si="0"/>
        <v>5.0747154471544711</v>
      </c>
      <c r="AB17">
        <f t="shared" si="0"/>
        <v>4.7107317073170716</v>
      </c>
      <c r="AC17">
        <f t="shared" si="0"/>
        <v>4.7107317073170716</v>
      </c>
    </row>
    <row r="18" spans="1:29" x14ac:dyDescent="0.35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0"/>
        <v>4.5260975609756109</v>
      </c>
      <c r="Z18">
        <f t="shared" si="0"/>
        <v>5.649430894308944</v>
      </c>
      <c r="AA18">
        <f t="shared" si="0"/>
        <v>4.9966666666666661</v>
      </c>
      <c r="AB18">
        <f t="shared" si="0"/>
        <v>4.7092682926829275</v>
      </c>
      <c r="AC18">
        <f t="shared" si="0"/>
        <v>4.7092682926829275</v>
      </c>
    </row>
    <row r="19" spans="1:29" x14ac:dyDescent="0.35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0"/>
        <v>4.5252439024390245</v>
      </c>
      <c r="Z19">
        <f t="shared" si="0"/>
        <v>5.5726829268292679</v>
      </c>
      <c r="AA19">
        <f t="shared" si="0"/>
        <v>4.8322764227642256</v>
      </c>
      <c r="AB19">
        <f t="shared" si="0"/>
        <v>4.5668292682926825</v>
      </c>
      <c r="AC19">
        <f t="shared" si="0"/>
        <v>4.5668292682926825</v>
      </c>
    </row>
    <row r="20" spans="1:29" x14ac:dyDescent="0.35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0"/>
        <v>4.3538617886178859</v>
      </c>
      <c r="Z20">
        <f t="shared" si="0"/>
        <v>5.4023170731707317</v>
      </c>
      <c r="AA20">
        <f t="shared" si="0"/>
        <v>4.8247560975609751</v>
      </c>
      <c r="AB20">
        <f t="shared" si="0"/>
        <v>4.5043902439024395</v>
      </c>
      <c r="AC20">
        <f t="shared" si="0"/>
        <v>4.5043902439024395</v>
      </c>
    </row>
    <row r="21" spans="1:29" x14ac:dyDescent="0.35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0"/>
        <v>4.3343495934959346</v>
      </c>
      <c r="Z21">
        <f t="shared" si="0"/>
        <v>5.3834146341463418</v>
      </c>
      <c r="AA21">
        <f t="shared" si="0"/>
        <v>4.3972764227642269</v>
      </c>
      <c r="AB21">
        <f t="shared" si="0"/>
        <v>4.3999593495934946</v>
      </c>
      <c r="AC21">
        <f t="shared" si="0"/>
        <v>4.3999593495934946</v>
      </c>
    </row>
    <row r="22" spans="1:29" x14ac:dyDescent="0.35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0"/>
        <v>4.2758130081300827</v>
      </c>
      <c r="Z22">
        <f t="shared" si="0"/>
        <v>5.2548780487804878</v>
      </c>
      <c r="AA22">
        <f t="shared" si="0"/>
        <v>4.1155284552845526</v>
      </c>
      <c r="AB22">
        <f t="shared" si="0"/>
        <v>4.3125203252032529</v>
      </c>
      <c r="AC22">
        <f t="shared" si="0"/>
        <v>4.3125203252032529</v>
      </c>
    </row>
    <row r="23" spans="1:29" x14ac:dyDescent="0.35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0"/>
        <v>4.1688211382113831</v>
      </c>
      <c r="Z23">
        <f t="shared" si="0"/>
        <v>5.2369105691056905</v>
      </c>
      <c r="AA23">
        <f t="shared" si="0"/>
        <v>4.0698373983739842</v>
      </c>
      <c r="AB23">
        <f t="shared" si="0"/>
        <v>4.2886178861788613</v>
      </c>
      <c r="AC23">
        <f t="shared" si="0"/>
        <v>4.2886178861788613</v>
      </c>
    </row>
    <row r="24" spans="1:29" x14ac:dyDescent="0.35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0"/>
        <v>3.9304471544715445</v>
      </c>
      <c r="Z24">
        <f t="shared" si="0"/>
        <v>5.1985365853658534</v>
      </c>
      <c r="AA24">
        <f t="shared" si="0"/>
        <v>4.044796747967478</v>
      </c>
      <c r="AB24">
        <f t="shared" si="0"/>
        <v>4.2817073170731703</v>
      </c>
      <c r="AC24">
        <f t="shared" si="0"/>
        <v>4.2817073170731703</v>
      </c>
    </row>
    <row r="25" spans="1:29" x14ac:dyDescent="0.35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0"/>
        <v>3.8189837398373983</v>
      </c>
      <c r="Z25">
        <f t="shared" si="0"/>
        <v>5.1974390243902437</v>
      </c>
      <c r="AA25">
        <f t="shared" si="0"/>
        <v>4.0247154471544704</v>
      </c>
      <c r="AB25">
        <f t="shared" si="0"/>
        <v>4.2312195121951213</v>
      </c>
      <c r="AC25">
        <f t="shared" si="0"/>
        <v>4.2312195121951213</v>
      </c>
    </row>
    <row r="26" spans="1:29" x14ac:dyDescent="0.35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0"/>
        <v>3.6319105691056905</v>
      </c>
      <c r="Z26">
        <f t="shared" si="0"/>
        <v>5.0646341463414632</v>
      </c>
      <c r="AA26">
        <f t="shared" si="0"/>
        <v>4.0002439024390242</v>
      </c>
      <c r="AB26">
        <f t="shared" si="0"/>
        <v>4.1639024390243904</v>
      </c>
      <c r="AC26">
        <f t="shared" si="0"/>
        <v>4.1639024390243904</v>
      </c>
    </row>
    <row r="27" spans="1:29" x14ac:dyDescent="0.35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0"/>
        <v>3.561666666666667</v>
      </c>
      <c r="Z27">
        <f t="shared" si="0"/>
        <v>5.0167479674796756</v>
      </c>
      <c r="AA27">
        <f t="shared" si="0"/>
        <v>3.9162601626016262</v>
      </c>
      <c r="AB27">
        <f t="shared" si="0"/>
        <v>4.1496341463414623</v>
      </c>
      <c r="AC27">
        <f t="shared" si="0"/>
        <v>4.1496341463414623</v>
      </c>
    </row>
    <row r="28" spans="1:29" x14ac:dyDescent="0.35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0"/>
        <v>3.4330894308943103</v>
      </c>
      <c r="Z28">
        <f t="shared" si="0"/>
        <v>4.9203252032520322</v>
      </c>
      <c r="AA28">
        <f t="shared" si="0"/>
        <v>3.8505691056910556</v>
      </c>
      <c r="AB28">
        <f t="shared" si="0"/>
        <v>4.0740650406504058</v>
      </c>
      <c r="AC28">
        <f t="shared" si="0"/>
        <v>4.0740650406504058</v>
      </c>
    </row>
    <row r="29" spans="1:29" x14ac:dyDescent="0.35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0"/>
        <v>3.4292276422764232</v>
      </c>
      <c r="Z29">
        <f t="shared" si="0"/>
        <v>4.8723577235772364</v>
      </c>
      <c r="AA29">
        <f t="shared" si="0"/>
        <v>3.6324390243902434</v>
      </c>
      <c r="AB29">
        <f t="shared" si="0"/>
        <v>3.9919105691056904</v>
      </c>
      <c r="AC29">
        <f t="shared" si="0"/>
        <v>3.9919105691056904</v>
      </c>
    </row>
    <row r="30" spans="1:29" x14ac:dyDescent="0.35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0"/>
        <v>3.4211788617886181</v>
      </c>
      <c r="Z30">
        <f t="shared" si="0"/>
        <v>4.7590243902439031</v>
      </c>
      <c r="AA30">
        <f t="shared" si="0"/>
        <v>3.4054471544715441</v>
      </c>
      <c r="AB30">
        <f t="shared" si="0"/>
        <v>3.9646341463414618</v>
      </c>
      <c r="AC30">
        <f t="shared" si="0"/>
        <v>3.9646341463414618</v>
      </c>
    </row>
    <row r="31" spans="1:29" x14ac:dyDescent="0.35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0"/>
        <v>3.3786178861788621</v>
      </c>
      <c r="Z31">
        <f t="shared" si="0"/>
        <v>4.6517073170731704</v>
      </c>
      <c r="AA31">
        <f t="shared" si="0"/>
        <v>3.3471138211382114</v>
      </c>
      <c r="AB31">
        <f t="shared" si="0"/>
        <v>3.9144715447154459</v>
      </c>
      <c r="AC31">
        <f t="shared" si="0"/>
        <v>3.9144715447154459</v>
      </c>
    </row>
    <row r="32" spans="1:29" x14ac:dyDescent="0.35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0"/>
        <v>3.359349593495935</v>
      </c>
      <c r="Z32">
        <f t="shared" si="0"/>
        <v>4.6093902439024381</v>
      </c>
      <c r="AA32">
        <f t="shared" si="0"/>
        <v>3.2913008130081294</v>
      </c>
      <c r="AB32">
        <f t="shared" si="0"/>
        <v>3.5786991869918703</v>
      </c>
      <c r="AC32">
        <f t="shared" si="0"/>
        <v>3.5786991869918703</v>
      </c>
    </row>
    <row r="33" spans="1:29" x14ac:dyDescent="0.35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0"/>
        <v>3.3531300813008129</v>
      </c>
      <c r="Z33">
        <f t="shared" si="0"/>
        <v>4.5078048780487805</v>
      </c>
      <c r="AA33">
        <f t="shared" si="0"/>
        <v>3.183130081300813</v>
      </c>
      <c r="AB33">
        <f t="shared" si="0"/>
        <v>3.5651219512195116</v>
      </c>
      <c r="AC33">
        <f t="shared" si="0"/>
        <v>3.5651219512195116</v>
      </c>
    </row>
    <row r="34" spans="1:29" x14ac:dyDescent="0.35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0"/>
        <v>3.3164634146341463</v>
      </c>
      <c r="Z34">
        <f t="shared" si="0"/>
        <v>4.4370731707317077</v>
      </c>
      <c r="AA34">
        <f t="shared" si="0"/>
        <v>2.9399593495934955</v>
      </c>
      <c r="AB34">
        <f t="shared" si="0"/>
        <v>3.5133333333333336</v>
      </c>
      <c r="AC34">
        <f t="shared" si="0"/>
        <v>3.5133333333333336</v>
      </c>
    </row>
    <row r="35" spans="1:29" x14ac:dyDescent="0.35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ref="Y35:AC66" si="1">T35 - T$103</f>
        <v>3.2960569105691055</v>
      </c>
      <c r="Z35">
        <f t="shared" si="1"/>
        <v>4.3978048780487793</v>
      </c>
      <c r="AA35">
        <f t="shared" si="1"/>
        <v>2.9031707317073168</v>
      </c>
      <c r="AB35">
        <f t="shared" si="1"/>
        <v>3.4867073170731704</v>
      </c>
      <c r="AC35">
        <f t="shared" si="1"/>
        <v>3.4867073170731704</v>
      </c>
    </row>
    <row r="36" spans="1:29" x14ac:dyDescent="0.35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1"/>
        <v>3.2158536585365858</v>
      </c>
      <c r="Z36">
        <f t="shared" si="1"/>
        <v>4.3762195121951226</v>
      </c>
      <c r="AA36">
        <f t="shared" si="1"/>
        <v>2.797642276422764</v>
      </c>
      <c r="AB36">
        <f t="shared" si="1"/>
        <v>3.4156097560975605</v>
      </c>
      <c r="AC36">
        <f t="shared" si="1"/>
        <v>3.4156097560975605</v>
      </c>
    </row>
    <row r="37" spans="1:29" x14ac:dyDescent="0.35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1"/>
        <v>3.1545121951219515</v>
      </c>
      <c r="Z37">
        <f t="shared" si="1"/>
        <v>4.3734959349593501</v>
      </c>
      <c r="AA37">
        <f t="shared" si="1"/>
        <v>2.7974796747967479</v>
      </c>
      <c r="AB37">
        <f t="shared" si="1"/>
        <v>3.262113821138211</v>
      </c>
      <c r="AC37">
        <f t="shared" si="1"/>
        <v>3.262113821138211</v>
      </c>
    </row>
    <row r="38" spans="1:29" x14ac:dyDescent="0.35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1"/>
        <v>3.0825609756097561</v>
      </c>
      <c r="Z38">
        <f t="shared" si="1"/>
        <v>4.303658536585365</v>
      </c>
      <c r="AA38">
        <f t="shared" si="1"/>
        <v>2.7430081300813001</v>
      </c>
      <c r="AB38">
        <f t="shared" si="1"/>
        <v>3.2568292682926829</v>
      </c>
      <c r="AC38">
        <f t="shared" si="1"/>
        <v>3.2568292682926829</v>
      </c>
    </row>
    <row r="39" spans="1:29" x14ac:dyDescent="0.35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1"/>
        <v>3.0455691056910568</v>
      </c>
      <c r="Z39">
        <f t="shared" si="1"/>
        <v>4.2907317073170734</v>
      </c>
      <c r="AA39">
        <f t="shared" si="1"/>
        <v>2.7400813008130078</v>
      </c>
      <c r="AB39">
        <f t="shared" si="1"/>
        <v>3.2568292682926812</v>
      </c>
      <c r="AC39">
        <f t="shared" si="1"/>
        <v>3.2568292682926812</v>
      </c>
    </row>
    <row r="40" spans="1:29" x14ac:dyDescent="0.35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1"/>
        <v>2.9250813008130079</v>
      </c>
      <c r="Z40">
        <f t="shared" si="1"/>
        <v>4.2391869918699188</v>
      </c>
      <c r="AA40">
        <f t="shared" si="1"/>
        <v>2.7393495934959344</v>
      </c>
      <c r="AB40">
        <f t="shared" si="1"/>
        <v>3.1892682926829261</v>
      </c>
      <c r="AC40">
        <f t="shared" si="1"/>
        <v>3.1892682926829261</v>
      </c>
    </row>
    <row r="41" spans="1:29" x14ac:dyDescent="0.35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1"/>
        <v>2.8559349593495935</v>
      </c>
      <c r="Z41">
        <f t="shared" si="1"/>
        <v>4.0952845528455288</v>
      </c>
      <c r="AA41">
        <f t="shared" si="1"/>
        <v>2.6290650406504064</v>
      </c>
      <c r="AB41">
        <f t="shared" si="1"/>
        <v>3.1661788617886168</v>
      </c>
      <c r="AC41">
        <f t="shared" si="1"/>
        <v>3.1661788617886168</v>
      </c>
    </row>
    <row r="42" spans="1:29" x14ac:dyDescent="0.35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1"/>
        <v>2.7984146341463414</v>
      </c>
      <c r="Z42">
        <f t="shared" si="1"/>
        <v>4.007032520325204</v>
      </c>
      <c r="AA42">
        <f t="shared" si="1"/>
        <v>2.596178861788617</v>
      </c>
      <c r="AB42">
        <f t="shared" si="1"/>
        <v>3.1539837398373978</v>
      </c>
      <c r="AC42">
        <f t="shared" si="1"/>
        <v>3.1539837398373978</v>
      </c>
    </row>
    <row r="43" spans="1:29" x14ac:dyDescent="0.35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1"/>
        <v>2.7823983739837401</v>
      </c>
      <c r="Z43">
        <f t="shared" si="1"/>
        <v>3.9123170731707311</v>
      </c>
      <c r="AA43">
        <f t="shared" si="1"/>
        <v>2.4330894308943081</v>
      </c>
      <c r="AB43">
        <f t="shared" si="1"/>
        <v>3.1469918699186987</v>
      </c>
      <c r="AC43">
        <f t="shared" si="1"/>
        <v>3.1469918699186987</v>
      </c>
    </row>
    <row r="44" spans="1:29" x14ac:dyDescent="0.35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1"/>
        <v>2.773536585365854</v>
      </c>
      <c r="Z44">
        <f t="shared" si="1"/>
        <v>3.4333333333333331</v>
      </c>
      <c r="AA44">
        <f t="shared" si="1"/>
        <v>2.3563414634146329</v>
      </c>
      <c r="AB44">
        <f t="shared" si="1"/>
        <v>3.1242276422764226</v>
      </c>
      <c r="AC44">
        <f t="shared" si="1"/>
        <v>3.1242276422764226</v>
      </c>
    </row>
    <row r="45" spans="1:29" x14ac:dyDescent="0.35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1"/>
        <v>2.7636178861788627</v>
      </c>
      <c r="Z45">
        <f t="shared" si="1"/>
        <v>3.3380487804878047</v>
      </c>
      <c r="AA45">
        <f t="shared" si="1"/>
        <v>2.2480081300813</v>
      </c>
      <c r="AB45">
        <f t="shared" si="1"/>
        <v>3.107804878048781</v>
      </c>
      <c r="AC45">
        <f t="shared" si="1"/>
        <v>3.107804878048781</v>
      </c>
    </row>
    <row r="46" spans="1:29" x14ac:dyDescent="0.35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1"/>
        <v>2.6928861788617886</v>
      </c>
      <c r="Z46">
        <f t="shared" si="1"/>
        <v>3.3182113821138208</v>
      </c>
      <c r="AA46">
        <f t="shared" si="1"/>
        <v>2.101544715447154</v>
      </c>
      <c r="AB46">
        <f t="shared" si="1"/>
        <v>3.079837398373984</v>
      </c>
      <c r="AC46">
        <f t="shared" si="1"/>
        <v>3.079837398373984</v>
      </c>
    </row>
    <row r="47" spans="1:29" x14ac:dyDescent="0.35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1"/>
        <v>2.6736991869918705</v>
      </c>
      <c r="Z47">
        <f t="shared" si="1"/>
        <v>3.2297967479674794</v>
      </c>
      <c r="AA47">
        <f t="shared" si="1"/>
        <v>2.0737398373983726</v>
      </c>
      <c r="AB47">
        <f t="shared" si="1"/>
        <v>3.0606504065040649</v>
      </c>
      <c r="AC47">
        <f t="shared" si="1"/>
        <v>3.0606504065040649</v>
      </c>
    </row>
    <row r="48" spans="1:29" x14ac:dyDescent="0.35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1"/>
        <v>2.6375203252032522</v>
      </c>
      <c r="Z48">
        <f t="shared" si="1"/>
        <v>3.1526829268292675</v>
      </c>
      <c r="AA48">
        <f t="shared" si="1"/>
        <v>2.0469512195121946</v>
      </c>
      <c r="AB48">
        <f t="shared" si="1"/>
        <v>2.9924390243902446</v>
      </c>
      <c r="AC48">
        <f t="shared" si="1"/>
        <v>2.9924390243902446</v>
      </c>
    </row>
    <row r="49" spans="1:29" x14ac:dyDescent="0.35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1"/>
        <v>2.6302032520325205</v>
      </c>
      <c r="Z49">
        <f t="shared" si="1"/>
        <v>3.0765853658536586</v>
      </c>
      <c r="AA49">
        <f t="shared" si="1"/>
        <v>1.9976422764227633</v>
      </c>
      <c r="AB49">
        <f t="shared" si="1"/>
        <v>2.9140650406504065</v>
      </c>
      <c r="AC49">
        <f t="shared" si="1"/>
        <v>2.9140650406504065</v>
      </c>
    </row>
    <row r="50" spans="1:29" x14ac:dyDescent="0.35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1"/>
        <v>2.4820731707317076</v>
      </c>
      <c r="Z50">
        <f t="shared" si="1"/>
        <v>3.0687804878048772</v>
      </c>
      <c r="AA50">
        <f t="shared" si="1"/>
        <v>1.9914634146341457</v>
      </c>
      <c r="AB50">
        <f t="shared" si="1"/>
        <v>2.8612195121951221</v>
      </c>
      <c r="AC50">
        <f t="shared" si="1"/>
        <v>2.8612195121951221</v>
      </c>
    </row>
    <row r="51" spans="1:29" x14ac:dyDescent="0.35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1"/>
        <v>2.2237804878048779</v>
      </c>
      <c r="Z51">
        <f t="shared" si="1"/>
        <v>3.0195121951219508</v>
      </c>
      <c r="AA51">
        <f t="shared" si="1"/>
        <v>1.9363821138211375</v>
      </c>
      <c r="AB51">
        <f t="shared" si="1"/>
        <v>2.786341463414634</v>
      </c>
      <c r="AC51">
        <f t="shared" si="1"/>
        <v>2.786341463414634</v>
      </c>
    </row>
    <row r="52" spans="1:29" x14ac:dyDescent="0.35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1"/>
        <v>2.2128861788617886</v>
      </c>
      <c r="Z52">
        <f t="shared" si="1"/>
        <v>2.9909756097560969</v>
      </c>
      <c r="AA52">
        <f t="shared" si="1"/>
        <v>1.9252845528455276</v>
      </c>
      <c r="AB52">
        <f t="shared" si="1"/>
        <v>2.7142682926829265</v>
      </c>
      <c r="AC52">
        <f t="shared" si="1"/>
        <v>2.7142682926829265</v>
      </c>
    </row>
    <row r="53" spans="1:29" x14ac:dyDescent="0.35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1"/>
        <v>2.2116666666666664</v>
      </c>
      <c r="Z53">
        <f t="shared" si="1"/>
        <v>2.9541463414634133</v>
      </c>
      <c r="AA53">
        <f t="shared" si="1"/>
        <v>1.8518292682926825</v>
      </c>
      <c r="AB53">
        <f t="shared" si="1"/>
        <v>2.4751219512195126</v>
      </c>
      <c r="AC53">
        <f t="shared" si="1"/>
        <v>2.4751219512195126</v>
      </c>
    </row>
    <row r="54" spans="1:29" x14ac:dyDescent="0.35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1"/>
        <v>2.1392276422764227</v>
      </c>
      <c r="Z54">
        <f t="shared" si="1"/>
        <v>2.8908536585365856</v>
      </c>
      <c r="AA54">
        <f t="shared" si="1"/>
        <v>1.8191056910569103</v>
      </c>
      <c r="AB54">
        <f t="shared" si="1"/>
        <v>2.3111382113821133</v>
      </c>
      <c r="AC54">
        <f t="shared" si="1"/>
        <v>2.3111382113821133</v>
      </c>
    </row>
    <row r="55" spans="1:29" x14ac:dyDescent="0.35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1"/>
        <v>2.0597154471544714</v>
      </c>
      <c r="Z55">
        <f t="shared" si="1"/>
        <v>2.7343089430894305</v>
      </c>
      <c r="AA55">
        <f t="shared" si="1"/>
        <v>1.7999186991869913</v>
      </c>
      <c r="AB55">
        <f t="shared" si="1"/>
        <v>2.1905691056910568</v>
      </c>
      <c r="AC55">
        <f t="shared" si="1"/>
        <v>2.1905691056910568</v>
      </c>
    </row>
    <row r="56" spans="1:29" x14ac:dyDescent="0.35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1"/>
        <v>2.0475203252032523</v>
      </c>
      <c r="Z56">
        <f t="shared" si="1"/>
        <v>2.7081300813008129</v>
      </c>
      <c r="AA56">
        <f t="shared" si="1"/>
        <v>1.7978861788617877</v>
      </c>
      <c r="AB56">
        <f t="shared" si="1"/>
        <v>2.1668292682926822</v>
      </c>
      <c r="AC56">
        <f t="shared" si="1"/>
        <v>2.1668292682926822</v>
      </c>
    </row>
    <row r="57" spans="1:29" x14ac:dyDescent="0.35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1"/>
        <v>1.9062195121951224</v>
      </c>
      <c r="Z57">
        <f t="shared" si="1"/>
        <v>2.7034146341463416</v>
      </c>
      <c r="AA57">
        <f t="shared" si="1"/>
        <v>1.7801626016260157</v>
      </c>
      <c r="AB57">
        <f t="shared" si="1"/>
        <v>2.1392682926829263</v>
      </c>
      <c r="AC57">
        <f t="shared" si="1"/>
        <v>2.1392682926829263</v>
      </c>
    </row>
    <row r="58" spans="1:29" x14ac:dyDescent="0.35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1"/>
        <v>1.8025203252032522</v>
      </c>
      <c r="Z58">
        <f t="shared" si="1"/>
        <v>2.6679674796747963</v>
      </c>
      <c r="AA58">
        <f t="shared" si="1"/>
        <v>1.7615447154471542</v>
      </c>
      <c r="AB58">
        <f t="shared" si="1"/>
        <v>2.1043902439024382</v>
      </c>
      <c r="AC58">
        <f t="shared" si="1"/>
        <v>2.1043902439024382</v>
      </c>
    </row>
    <row r="59" spans="1:29" x14ac:dyDescent="0.35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1"/>
        <v>1.7719105691056911</v>
      </c>
      <c r="Z59">
        <f t="shared" si="1"/>
        <v>2.6185365853658533</v>
      </c>
      <c r="AA59">
        <f t="shared" si="1"/>
        <v>1.7462601626016259</v>
      </c>
      <c r="AB59">
        <f t="shared" si="1"/>
        <v>2.086829268292683</v>
      </c>
      <c r="AC59">
        <f t="shared" si="1"/>
        <v>2.086829268292683</v>
      </c>
    </row>
    <row r="60" spans="1:29" x14ac:dyDescent="0.35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1"/>
        <v>1.7436991869918699</v>
      </c>
      <c r="Z60">
        <f t="shared" si="1"/>
        <v>2.5534146341463413</v>
      </c>
      <c r="AA60">
        <f t="shared" si="1"/>
        <v>1.7088617886178863</v>
      </c>
      <c r="AB60">
        <f t="shared" si="1"/>
        <v>2.0682520325203244</v>
      </c>
      <c r="AC60">
        <f t="shared" si="1"/>
        <v>2.0682520325203244</v>
      </c>
    </row>
    <row r="61" spans="1:29" x14ac:dyDescent="0.35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1"/>
        <v>1.7047560975609755</v>
      </c>
      <c r="Z61">
        <f t="shared" si="1"/>
        <v>2.5027642276422761</v>
      </c>
      <c r="AA61">
        <f t="shared" si="1"/>
        <v>1.6866666666666661</v>
      </c>
      <c r="AB61">
        <f t="shared" si="1"/>
        <v>1.9670731707317064</v>
      </c>
      <c r="AC61">
        <f t="shared" si="1"/>
        <v>1.9670731707317064</v>
      </c>
    </row>
    <row r="62" spans="1:29" x14ac:dyDescent="0.35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1"/>
        <v>1.6514227642276424</v>
      </c>
      <c r="Z62">
        <f t="shared" si="1"/>
        <v>2.4952032520325198</v>
      </c>
      <c r="AA62">
        <f t="shared" si="1"/>
        <v>1.6283739837398363</v>
      </c>
      <c r="AB62">
        <f t="shared" si="1"/>
        <v>1.890975609756097</v>
      </c>
      <c r="AC62">
        <f t="shared" si="1"/>
        <v>1.890975609756097</v>
      </c>
    </row>
    <row r="63" spans="1:29" x14ac:dyDescent="0.35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1"/>
        <v>1.622479674796748</v>
      </c>
      <c r="Z63">
        <f t="shared" si="1"/>
        <v>2.4517073170731698</v>
      </c>
      <c r="AA63">
        <f t="shared" si="1"/>
        <v>1.617154471544715</v>
      </c>
      <c r="AB63">
        <f t="shared" si="1"/>
        <v>1.822764227642276</v>
      </c>
      <c r="AC63">
        <f t="shared" si="1"/>
        <v>1.822764227642276</v>
      </c>
    </row>
    <row r="64" spans="1:29" x14ac:dyDescent="0.35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1"/>
        <v>1.588252032520326</v>
      </c>
      <c r="Z64">
        <f t="shared" si="1"/>
        <v>2.4108130081300811</v>
      </c>
      <c r="AA64">
        <f t="shared" si="1"/>
        <v>1.5117886178861779</v>
      </c>
      <c r="AB64">
        <f t="shared" si="1"/>
        <v>1.7559349593495934</v>
      </c>
      <c r="AC64">
        <f t="shared" si="1"/>
        <v>1.7559349593495934</v>
      </c>
    </row>
    <row r="65" spans="1:29" x14ac:dyDescent="0.35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1"/>
        <v>1.5396747967479676</v>
      </c>
      <c r="Z65">
        <f t="shared" si="1"/>
        <v>2.2870731707317069</v>
      </c>
      <c r="AA65">
        <f t="shared" si="1"/>
        <v>1.5039837398373976</v>
      </c>
      <c r="AB65">
        <f t="shared" si="1"/>
        <v>1.6382926829268294</v>
      </c>
      <c r="AC65">
        <f t="shared" si="1"/>
        <v>1.6382926829268294</v>
      </c>
    </row>
    <row r="66" spans="1:29" x14ac:dyDescent="0.35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1"/>
        <v>1.5320731707317079</v>
      </c>
      <c r="Z66">
        <f t="shared" si="1"/>
        <v>2.2590243902439018</v>
      </c>
      <c r="AA66">
        <f t="shared" si="1"/>
        <v>1.3010569105691057</v>
      </c>
      <c r="AB66">
        <f t="shared" si="1"/>
        <v>1.6350406504065036</v>
      </c>
      <c r="AC66">
        <f t="shared" si="1"/>
        <v>1.6350406504065036</v>
      </c>
    </row>
    <row r="67" spans="1:29" x14ac:dyDescent="0.35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ref="Y67:AC98" si="2">T67 - T$103</f>
        <v>1.2880081300813009</v>
      </c>
      <c r="Z67">
        <f t="shared" si="2"/>
        <v>2.230121951219513</v>
      </c>
      <c r="AA67">
        <f t="shared" si="2"/>
        <v>1.2995121951219504</v>
      </c>
      <c r="AB67">
        <f t="shared" si="2"/>
        <v>1.6120325203252033</v>
      </c>
      <c r="AC67">
        <f t="shared" si="2"/>
        <v>1.6120325203252033</v>
      </c>
    </row>
    <row r="68" spans="1:29" x14ac:dyDescent="0.35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si="2"/>
        <v>1.283048780487805</v>
      </c>
      <c r="Z68">
        <f t="shared" si="2"/>
        <v>2.1281300813008124</v>
      </c>
      <c r="AA68">
        <f t="shared" si="2"/>
        <v>1.2776422764227635</v>
      </c>
      <c r="AB68">
        <f t="shared" si="2"/>
        <v>1.5088617886178863</v>
      </c>
      <c r="AC68">
        <f t="shared" si="2"/>
        <v>1.5088617886178863</v>
      </c>
    </row>
    <row r="69" spans="1:29" x14ac:dyDescent="0.35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2"/>
        <v>1.281178861788618</v>
      </c>
      <c r="Z69">
        <f t="shared" si="2"/>
        <v>2.0897560975609752</v>
      </c>
      <c r="AA69">
        <f t="shared" si="2"/>
        <v>1.2383739837398369</v>
      </c>
      <c r="AB69">
        <f t="shared" si="2"/>
        <v>1.4950406504065039</v>
      </c>
      <c r="AC69">
        <f t="shared" si="2"/>
        <v>1.4950406504065039</v>
      </c>
    </row>
    <row r="70" spans="1:29" x14ac:dyDescent="0.35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2"/>
        <v>1.2436991869918703</v>
      </c>
      <c r="Z70">
        <f t="shared" si="2"/>
        <v>2.0338211382113816</v>
      </c>
      <c r="AA70">
        <f t="shared" si="2"/>
        <v>1.2106097560975606</v>
      </c>
      <c r="AB70">
        <f t="shared" si="2"/>
        <v>1.456178861788618</v>
      </c>
      <c r="AC70">
        <f t="shared" si="2"/>
        <v>1.456178861788618</v>
      </c>
    </row>
    <row r="71" spans="1:29" x14ac:dyDescent="0.35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2"/>
        <v>1.2245934959349598</v>
      </c>
      <c r="Z71">
        <f t="shared" si="2"/>
        <v>1.9473577235772352</v>
      </c>
      <c r="AA71">
        <f t="shared" si="2"/>
        <v>1.2075203252032514</v>
      </c>
      <c r="AB71">
        <f t="shared" si="2"/>
        <v>1.4201626016260163</v>
      </c>
      <c r="AC71">
        <f t="shared" si="2"/>
        <v>1.4201626016260163</v>
      </c>
    </row>
    <row r="72" spans="1:29" x14ac:dyDescent="0.35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2"/>
        <v>1.0569105691056908</v>
      </c>
      <c r="Z72">
        <f t="shared" si="2"/>
        <v>1.7608943089430888</v>
      </c>
      <c r="AA72">
        <f t="shared" si="2"/>
        <v>1.1036585365853653</v>
      </c>
      <c r="AB72">
        <f t="shared" si="2"/>
        <v>1.4078048780487802</v>
      </c>
      <c r="AC72">
        <f t="shared" si="2"/>
        <v>1.4078048780487802</v>
      </c>
    </row>
    <row r="73" spans="1:29" x14ac:dyDescent="0.35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2"/>
        <v>0.97825203252032522</v>
      </c>
      <c r="Z73">
        <f t="shared" si="2"/>
        <v>1.6282926829268289</v>
      </c>
      <c r="AA73">
        <f t="shared" si="2"/>
        <v>1.044878048780487</v>
      </c>
      <c r="AB73">
        <f t="shared" si="2"/>
        <v>1.3661788617886177</v>
      </c>
      <c r="AC73">
        <f t="shared" si="2"/>
        <v>1.3661788617886177</v>
      </c>
    </row>
    <row r="74" spans="1:29" x14ac:dyDescent="0.35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2"/>
        <v>0.96231707317073178</v>
      </c>
      <c r="Z74">
        <f t="shared" si="2"/>
        <v>1.6273170731707314</v>
      </c>
      <c r="AA74">
        <f t="shared" si="2"/>
        <v>1.0240243902439019</v>
      </c>
      <c r="AB74">
        <f t="shared" si="2"/>
        <v>1.3629268292682923</v>
      </c>
      <c r="AC74">
        <f t="shared" si="2"/>
        <v>1.3629268292682923</v>
      </c>
    </row>
    <row r="75" spans="1:29" x14ac:dyDescent="0.35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1.534308943089431</v>
      </c>
      <c r="V75">
        <v>1.0496341463414631</v>
      </c>
      <c r="W75">
        <v>1.4527642276422765</v>
      </c>
      <c r="X75">
        <v>1.4527642276422765</v>
      </c>
      <c r="Y75">
        <f t="shared" si="2"/>
        <v>0.93731707317073143</v>
      </c>
      <c r="Z75">
        <f t="shared" si="2"/>
        <v>1.5479674796747966</v>
      </c>
      <c r="AA75">
        <f t="shared" si="2"/>
        <v>0.95313008130081212</v>
      </c>
      <c r="AB75">
        <f t="shared" si="2"/>
        <v>1.3254471544715445</v>
      </c>
      <c r="AC75">
        <f t="shared" si="2"/>
        <v>1.3254471544715445</v>
      </c>
    </row>
    <row r="76" spans="1:29" x14ac:dyDescent="0.35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1.5149593495934961</v>
      </c>
      <c r="V76">
        <v>1.0447967479674785</v>
      </c>
      <c r="W76">
        <v>1.3535772357723577</v>
      </c>
      <c r="X76">
        <v>1.3535772357723577</v>
      </c>
      <c r="Y76">
        <f t="shared" si="2"/>
        <v>0.90573170731707342</v>
      </c>
      <c r="Z76">
        <f t="shared" si="2"/>
        <v>1.5286178861788615</v>
      </c>
      <c r="AA76">
        <f t="shared" si="2"/>
        <v>0.94829268292682745</v>
      </c>
      <c r="AB76">
        <f t="shared" si="2"/>
        <v>1.2262601626016256</v>
      </c>
      <c r="AC76">
        <f t="shared" si="2"/>
        <v>1.2262601626016256</v>
      </c>
    </row>
    <row r="77" spans="1:29" x14ac:dyDescent="0.35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1.3795121951219511</v>
      </c>
      <c r="V77">
        <v>1.0349593495934952</v>
      </c>
      <c r="W77">
        <v>1.1409756097560977</v>
      </c>
      <c r="X77">
        <v>1.1409756097560977</v>
      </c>
      <c r="Y77">
        <f t="shared" si="2"/>
        <v>0.89845528455284573</v>
      </c>
      <c r="Z77">
        <f t="shared" si="2"/>
        <v>1.3931707317073165</v>
      </c>
      <c r="AA77">
        <f t="shared" si="2"/>
        <v>0.93845528455284422</v>
      </c>
      <c r="AB77">
        <f t="shared" si="2"/>
        <v>1.0136585365853656</v>
      </c>
      <c r="AC77">
        <f t="shared" si="2"/>
        <v>1.0136585365853656</v>
      </c>
    </row>
    <row r="78" spans="1:29" x14ac:dyDescent="0.35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1.2975609756097559</v>
      </c>
      <c r="V78">
        <v>0.9865853658536583</v>
      </c>
      <c r="W78">
        <v>1.1238211382113821</v>
      </c>
      <c r="X78">
        <v>1.1238211382113821</v>
      </c>
      <c r="Y78">
        <f t="shared" si="2"/>
        <v>0.89630081300813025</v>
      </c>
      <c r="Z78">
        <f t="shared" si="2"/>
        <v>1.3112195121951213</v>
      </c>
      <c r="AA78">
        <f t="shared" si="2"/>
        <v>0.89008130081300729</v>
      </c>
      <c r="AB78">
        <f t="shared" si="2"/>
        <v>0.99650406504065003</v>
      </c>
      <c r="AC78">
        <f t="shared" si="2"/>
        <v>0.99650406504065003</v>
      </c>
    </row>
    <row r="79" spans="1:29" x14ac:dyDescent="0.35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1.2556097560975612</v>
      </c>
      <c r="V79">
        <v>0.93707317073170726</v>
      </c>
      <c r="W79">
        <v>1.1218292682926827</v>
      </c>
      <c r="X79">
        <v>1.1218292682926827</v>
      </c>
      <c r="Y79">
        <f t="shared" si="2"/>
        <v>0.87743902439024413</v>
      </c>
      <c r="Z79">
        <f t="shared" si="2"/>
        <v>1.2692682926829266</v>
      </c>
      <c r="AA79">
        <f t="shared" si="2"/>
        <v>0.84056910569105625</v>
      </c>
      <c r="AB79">
        <f t="shared" si="2"/>
        <v>0.99451219512195066</v>
      </c>
      <c r="AC79">
        <f t="shared" si="2"/>
        <v>0.99451219512195066</v>
      </c>
    </row>
    <row r="80" spans="1:29" x14ac:dyDescent="0.35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1.1843902439024387</v>
      </c>
      <c r="V80">
        <v>0.90918699186991869</v>
      </c>
      <c r="W80">
        <v>1.0685772357723577</v>
      </c>
      <c r="X80">
        <v>1.0685772357723577</v>
      </c>
      <c r="Y80">
        <f t="shared" si="2"/>
        <v>0.85142276422764174</v>
      </c>
      <c r="Z80">
        <f t="shared" si="2"/>
        <v>1.1980487804878042</v>
      </c>
      <c r="AA80">
        <f t="shared" si="2"/>
        <v>0.81268292682926768</v>
      </c>
      <c r="AB80">
        <f t="shared" si="2"/>
        <v>0.94126016260162571</v>
      </c>
      <c r="AC80">
        <f t="shared" si="2"/>
        <v>0.94126016260162571</v>
      </c>
    </row>
    <row r="81" spans="1:29" x14ac:dyDescent="0.35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1.1551219512195119</v>
      </c>
      <c r="V81">
        <v>0.87048780487804911</v>
      </c>
      <c r="W81">
        <v>1.0219512195121949</v>
      </c>
      <c r="X81">
        <v>1.0219512195121949</v>
      </c>
      <c r="Y81">
        <f t="shared" si="2"/>
        <v>0.82304878048780505</v>
      </c>
      <c r="Z81">
        <f t="shared" si="2"/>
        <v>1.1687804878048773</v>
      </c>
      <c r="AA81">
        <f t="shared" si="2"/>
        <v>0.7739837398373981</v>
      </c>
      <c r="AB81">
        <f t="shared" si="2"/>
        <v>0.89463414634146288</v>
      </c>
      <c r="AC81">
        <f t="shared" si="2"/>
        <v>0.89463414634146288</v>
      </c>
    </row>
    <row r="82" spans="1:29" x14ac:dyDescent="0.35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1.0884552845528455</v>
      </c>
      <c r="V82">
        <v>0.84699186991869913</v>
      </c>
      <c r="W82">
        <v>1.0219512195121947</v>
      </c>
      <c r="X82">
        <v>1.0219512195121947</v>
      </c>
      <c r="Y82">
        <f t="shared" si="2"/>
        <v>0.78963414634146389</v>
      </c>
      <c r="Z82">
        <f t="shared" si="2"/>
        <v>1.1021138211382109</v>
      </c>
      <c r="AA82">
        <f t="shared" si="2"/>
        <v>0.75048780487804811</v>
      </c>
      <c r="AB82">
        <f t="shared" si="2"/>
        <v>0.89463414634146265</v>
      </c>
      <c r="AC82">
        <f t="shared" si="2"/>
        <v>0.89463414634146265</v>
      </c>
    </row>
    <row r="83" spans="1:29" x14ac:dyDescent="0.35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1.0748780487804881</v>
      </c>
      <c r="V83">
        <v>0.8195121951219515</v>
      </c>
      <c r="W83">
        <v>1.0100000000000002</v>
      </c>
      <c r="X83">
        <v>1.0100000000000002</v>
      </c>
      <c r="Y83">
        <f t="shared" si="2"/>
        <v>0.78313008130081285</v>
      </c>
      <c r="Z83">
        <f t="shared" si="2"/>
        <v>1.0885365853658535</v>
      </c>
      <c r="AA83">
        <f t="shared" si="2"/>
        <v>0.72300813008130049</v>
      </c>
      <c r="AB83">
        <f t="shared" si="2"/>
        <v>0.88268292682926819</v>
      </c>
      <c r="AC83">
        <f t="shared" si="2"/>
        <v>0.88268292682926819</v>
      </c>
    </row>
    <row r="84" spans="1:29" x14ac:dyDescent="0.35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1.0690243902439025</v>
      </c>
      <c r="V84">
        <v>0.80048780487804883</v>
      </c>
      <c r="W84">
        <v>0.91569105691056885</v>
      </c>
      <c r="X84">
        <v>0.91569105691056885</v>
      </c>
      <c r="Y84">
        <f t="shared" si="2"/>
        <v>0.65418699186991858</v>
      </c>
      <c r="Z84">
        <f t="shared" si="2"/>
        <v>1.0826829268292681</v>
      </c>
      <c r="AA84">
        <f t="shared" si="2"/>
        <v>0.70398373983739782</v>
      </c>
      <c r="AB84">
        <f t="shared" si="2"/>
        <v>0.7883739837398368</v>
      </c>
      <c r="AC84">
        <f t="shared" si="2"/>
        <v>0.7883739837398368</v>
      </c>
    </row>
    <row r="85" spans="1:29" x14ac:dyDescent="0.35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1.0653658536585369</v>
      </c>
      <c r="V85">
        <v>0.78378048780487819</v>
      </c>
      <c r="W85">
        <v>0.91463414634146312</v>
      </c>
      <c r="X85">
        <v>0.91463414634146312</v>
      </c>
      <c r="Y85">
        <f t="shared" si="2"/>
        <v>0.6521544715447154</v>
      </c>
      <c r="Z85">
        <f t="shared" si="2"/>
        <v>1.0790243902439025</v>
      </c>
      <c r="AA85">
        <f t="shared" si="2"/>
        <v>0.68727642276422718</v>
      </c>
      <c r="AB85">
        <f t="shared" si="2"/>
        <v>0.78731707317073107</v>
      </c>
      <c r="AC85">
        <f t="shared" si="2"/>
        <v>0.78731707317073107</v>
      </c>
    </row>
    <row r="86" spans="1:29" x14ac:dyDescent="0.35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0.97333333333333438</v>
      </c>
      <c r="V86">
        <v>0.72536585365853679</v>
      </c>
      <c r="W86">
        <v>0.86963414634146474</v>
      </c>
      <c r="X86">
        <v>0.86963414634146474</v>
      </c>
      <c r="Y86">
        <f t="shared" si="2"/>
        <v>0.59678861788617898</v>
      </c>
      <c r="Z86">
        <f t="shared" si="2"/>
        <v>0.98699186991869992</v>
      </c>
      <c r="AA86">
        <f t="shared" si="2"/>
        <v>0.62886178861788578</v>
      </c>
      <c r="AB86">
        <f t="shared" si="2"/>
        <v>0.7423170731707327</v>
      </c>
      <c r="AC86">
        <f t="shared" si="2"/>
        <v>0.7423170731707327</v>
      </c>
    </row>
    <row r="87" spans="1:29" x14ac:dyDescent="0.35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0.94353658536585372</v>
      </c>
      <c r="V87">
        <v>0.68666666666666631</v>
      </c>
      <c r="W87">
        <v>0.85674796747967497</v>
      </c>
      <c r="X87">
        <v>0.85674796747967497</v>
      </c>
      <c r="Y87">
        <f t="shared" si="2"/>
        <v>0.54898373983739857</v>
      </c>
      <c r="Z87">
        <f t="shared" si="2"/>
        <v>0.95719512195121925</v>
      </c>
      <c r="AA87">
        <f t="shared" si="2"/>
        <v>0.5901626016260153</v>
      </c>
      <c r="AB87">
        <f t="shared" si="2"/>
        <v>0.72943089430894292</v>
      </c>
      <c r="AC87">
        <f t="shared" si="2"/>
        <v>0.72943089430894292</v>
      </c>
    </row>
    <row r="88" spans="1:29" x14ac:dyDescent="0.35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0.87512195121951231</v>
      </c>
      <c r="V88">
        <v>0.68341463414634129</v>
      </c>
      <c r="W88">
        <v>0.8548373983739832</v>
      </c>
      <c r="X88">
        <v>0.8548373983739832</v>
      </c>
      <c r="Y88">
        <f t="shared" si="2"/>
        <v>0.53150406504065062</v>
      </c>
      <c r="Z88">
        <f t="shared" si="2"/>
        <v>0.88878048780487784</v>
      </c>
      <c r="AA88">
        <f t="shared" si="2"/>
        <v>0.58691056910569028</v>
      </c>
      <c r="AB88">
        <f t="shared" si="2"/>
        <v>0.72752032520325116</v>
      </c>
      <c r="AC88">
        <f t="shared" si="2"/>
        <v>0.72752032520325116</v>
      </c>
    </row>
    <row r="89" spans="1:29" x14ac:dyDescent="0.35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0.78146341463414659</v>
      </c>
      <c r="V89">
        <v>0.65821138211382202</v>
      </c>
      <c r="W89">
        <v>0.82731707317073178</v>
      </c>
      <c r="X89">
        <v>0.82731707317073178</v>
      </c>
      <c r="Y89">
        <f t="shared" si="2"/>
        <v>0.48837398373983798</v>
      </c>
      <c r="Z89">
        <f t="shared" si="2"/>
        <v>0.79512195121951212</v>
      </c>
      <c r="AA89">
        <f t="shared" si="2"/>
        <v>0.56170731707317101</v>
      </c>
      <c r="AB89">
        <f t="shared" si="2"/>
        <v>0.69999999999999973</v>
      </c>
      <c r="AC89">
        <f t="shared" si="2"/>
        <v>0.69999999999999973</v>
      </c>
    </row>
    <row r="90" spans="1:29" x14ac:dyDescent="0.35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0.76109756097560988</v>
      </c>
      <c r="V90">
        <v>0.6396747967479679</v>
      </c>
      <c r="W90">
        <v>0.70560975609756005</v>
      </c>
      <c r="X90">
        <v>0.70560975609756005</v>
      </c>
      <c r="Y90">
        <f t="shared" si="2"/>
        <v>0.40004065040650483</v>
      </c>
      <c r="Z90">
        <f t="shared" si="2"/>
        <v>0.77475609756097541</v>
      </c>
      <c r="AA90">
        <f t="shared" si="2"/>
        <v>0.54317073170731689</v>
      </c>
      <c r="AB90">
        <f t="shared" si="2"/>
        <v>0.57829268292682801</v>
      </c>
      <c r="AC90">
        <f t="shared" si="2"/>
        <v>0.57829268292682801</v>
      </c>
    </row>
    <row r="91" spans="1:29" x14ac:dyDescent="0.35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0.71430894308943105</v>
      </c>
      <c r="V91">
        <v>0.61975609756097561</v>
      </c>
      <c r="W91">
        <v>0.65768292682926832</v>
      </c>
      <c r="X91">
        <v>0.65768292682926832</v>
      </c>
      <c r="Y91">
        <f t="shared" si="2"/>
        <v>0.33491869918699169</v>
      </c>
      <c r="Z91">
        <f t="shared" si="2"/>
        <v>0.72796747967479658</v>
      </c>
      <c r="AA91">
        <f t="shared" si="2"/>
        <v>0.52325203252032459</v>
      </c>
      <c r="AB91">
        <f t="shared" si="2"/>
        <v>0.53036585365853628</v>
      </c>
      <c r="AC91">
        <f t="shared" si="2"/>
        <v>0.53036585365853628</v>
      </c>
    </row>
    <row r="92" spans="1:29" x14ac:dyDescent="0.35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0.70955284552845566</v>
      </c>
      <c r="V92">
        <v>0.56016260162601617</v>
      </c>
      <c r="W92">
        <v>0.63902439024390245</v>
      </c>
      <c r="X92">
        <v>0.63902439024390245</v>
      </c>
      <c r="Y92">
        <f t="shared" si="2"/>
        <v>0.32979674796747949</v>
      </c>
      <c r="Z92">
        <f t="shared" si="2"/>
        <v>0.72321138211382119</v>
      </c>
      <c r="AA92">
        <f t="shared" si="2"/>
        <v>0.46365853658536516</v>
      </c>
      <c r="AB92">
        <f t="shared" si="2"/>
        <v>0.51170731707317041</v>
      </c>
      <c r="AC92">
        <f t="shared" si="2"/>
        <v>0.51170731707317041</v>
      </c>
    </row>
    <row r="93" spans="1:29" x14ac:dyDescent="0.35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0.67500000000000004</v>
      </c>
      <c r="V93">
        <v>0.5535365853658536</v>
      </c>
      <c r="W93">
        <v>0.62951219512195133</v>
      </c>
      <c r="X93">
        <v>0.62951219512195133</v>
      </c>
      <c r="Y93">
        <f t="shared" si="2"/>
        <v>0.31483739837398439</v>
      </c>
      <c r="Z93">
        <f t="shared" si="2"/>
        <v>0.68865853658536558</v>
      </c>
      <c r="AA93">
        <f t="shared" si="2"/>
        <v>0.45703252032520258</v>
      </c>
      <c r="AB93">
        <f t="shared" si="2"/>
        <v>0.50219512195121929</v>
      </c>
      <c r="AC93">
        <f t="shared" si="2"/>
        <v>0.50219512195121929</v>
      </c>
    </row>
    <row r="94" spans="1:29" x14ac:dyDescent="0.35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0.66650406504065085</v>
      </c>
      <c r="V94">
        <v>0.51532520325203257</v>
      </c>
      <c r="W94">
        <v>0.59252032520325248</v>
      </c>
      <c r="X94">
        <v>0.59252032520325248</v>
      </c>
      <c r="Y94">
        <f t="shared" si="2"/>
        <v>0.29020325203252062</v>
      </c>
      <c r="Z94">
        <f t="shared" si="2"/>
        <v>0.68016260162601638</v>
      </c>
      <c r="AA94">
        <f t="shared" si="2"/>
        <v>0.41882113821138156</v>
      </c>
      <c r="AB94">
        <f t="shared" si="2"/>
        <v>0.46520325203252044</v>
      </c>
      <c r="AC94">
        <f t="shared" si="2"/>
        <v>0.46520325203252044</v>
      </c>
    </row>
    <row r="95" spans="1:29" x14ac:dyDescent="0.35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0.62780487804878049</v>
      </c>
      <c r="V95">
        <v>0.51300813008130086</v>
      </c>
      <c r="W95">
        <v>0.59146341463414642</v>
      </c>
      <c r="X95">
        <v>0.59146341463414642</v>
      </c>
      <c r="Y95">
        <f t="shared" si="2"/>
        <v>0.176056910569106</v>
      </c>
      <c r="Z95">
        <f t="shared" si="2"/>
        <v>0.64146341463414602</v>
      </c>
      <c r="AA95">
        <f t="shared" si="2"/>
        <v>0.41650406504064985</v>
      </c>
      <c r="AB95">
        <f t="shared" si="2"/>
        <v>0.46414634146341438</v>
      </c>
      <c r="AC95">
        <f t="shared" si="2"/>
        <v>0.46414634146341438</v>
      </c>
    </row>
    <row r="96" spans="1:29" x14ac:dyDescent="0.35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0.52495934959349633</v>
      </c>
      <c r="V96">
        <v>0.5035772357723578</v>
      </c>
      <c r="W96">
        <v>0.5280487804878049</v>
      </c>
      <c r="X96">
        <v>0.5280487804878049</v>
      </c>
      <c r="Y96">
        <f t="shared" si="2"/>
        <v>0.16560975609756101</v>
      </c>
      <c r="Z96">
        <f t="shared" si="2"/>
        <v>0.53861788617886186</v>
      </c>
      <c r="AA96">
        <f t="shared" si="2"/>
        <v>0.40707317073170679</v>
      </c>
      <c r="AB96">
        <f t="shared" si="2"/>
        <v>0.40073170731707286</v>
      </c>
      <c r="AC96">
        <f t="shared" si="2"/>
        <v>0.40073170731707286</v>
      </c>
    </row>
    <row r="97" spans="1:29" x14ac:dyDescent="0.35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0.43317073170731679</v>
      </c>
      <c r="V97">
        <v>0.33268292682926848</v>
      </c>
      <c r="W97">
        <v>0.51317073170731664</v>
      </c>
      <c r="X97">
        <v>0.51317073170731664</v>
      </c>
      <c r="Y97">
        <f t="shared" si="2"/>
        <v>0.16069105691056906</v>
      </c>
      <c r="Z97">
        <f t="shared" si="2"/>
        <v>0.44682926829268232</v>
      </c>
      <c r="AA97">
        <f t="shared" si="2"/>
        <v>0.23617886178861747</v>
      </c>
      <c r="AB97">
        <f t="shared" si="2"/>
        <v>0.3858536585365846</v>
      </c>
      <c r="AC97">
        <f t="shared" si="2"/>
        <v>0.3858536585365846</v>
      </c>
    </row>
    <row r="98" spans="1:29" x14ac:dyDescent="0.35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0.22447154471544761</v>
      </c>
      <c r="U98">
        <v>0.13548780487804946</v>
      </c>
      <c r="V98">
        <v>0.27065040650406602</v>
      </c>
      <c r="W98">
        <v>0.50463414634146375</v>
      </c>
      <c r="X98">
        <v>0.50463414634146375</v>
      </c>
      <c r="Y98">
        <f t="shared" si="2"/>
        <v>0.11150406504065102</v>
      </c>
      <c r="Z98">
        <f t="shared" si="2"/>
        <v>0.14914634146341499</v>
      </c>
      <c r="AA98">
        <f t="shared" si="2"/>
        <v>0.17414634146341501</v>
      </c>
      <c r="AB98">
        <f t="shared" si="2"/>
        <v>0.37731707317073171</v>
      </c>
      <c r="AC98">
        <f t="shared" si="2"/>
        <v>0.37731707317073171</v>
      </c>
    </row>
    <row r="99" spans="1:29" x14ac:dyDescent="0.35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0.20451219512195129</v>
      </c>
      <c r="U99">
        <v>0.11211382113821222</v>
      </c>
      <c r="V99">
        <v>0.26353658536585423</v>
      </c>
      <c r="W99">
        <v>0.32991869918699201</v>
      </c>
      <c r="X99">
        <v>0.32991869918699201</v>
      </c>
      <c r="Y99">
        <f t="shared" ref="Y99:AC130" si="3">T99 - T$103</f>
        <v>9.1544715447154701E-2</v>
      </c>
      <c r="Z99">
        <f t="shared" si="3"/>
        <v>0.12577235772357775</v>
      </c>
      <c r="AA99">
        <f t="shared" si="3"/>
        <v>0.16703252032520322</v>
      </c>
      <c r="AB99">
        <f t="shared" si="3"/>
        <v>0.20260162601625997</v>
      </c>
      <c r="AC99">
        <f t="shared" si="3"/>
        <v>0.20260162601625997</v>
      </c>
    </row>
    <row r="100" spans="1:29" x14ac:dyDescent="0.35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0.20341463414634142</v>
      </c>
      <c r="U100">
        <v>8.8780487804878128E-2</v>
      </c>
      <c r="V100">
        <v>0.23463414634146351</v>
      </c>
      <c r="W100">
        <v>0.31268292682926824</v>
      </c>
      <c r="X100">
        <v>0.31268292682926824</v>
      </c>
      <c r="Y100">
        <f t="shared" si="3"/>
        <v>9.0447154471544833E-2</v>
      </c>
      <c r="Z100">
        <f t="shared" si="3"/>
        <v>0.10243902439024366</v>
      </c>
      <c r="AA100">
        <f t="shared" si="3"/>
        <v>0.1381300813008125</v>
      </c>
      <c r="AB100">
        <f t="shared" si="3"/>
        <v>0.18536585365853619</v>
      </c>
      <c r="AC100">
        <f t="shared" si="3"/>
        <v>0.18536585365853619</v>
      </c>
    </row>
    <row r="101" spans="1:29" x14ac:dyDescent="0.35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0.19365853658536558</v>
      </c>
      <c r="U101">
        <v>8.7560975609755842E-2</v>
      </c>
      <c r="V101">
        <v>0.1960975609756106</v>
      </c>
      <c r="W101">
        <v>0.24902439024390277</v>
      </c>
      <c r="X101">
        <v>0.24902439024390277</v>
      </c>
      <c r="Y101">
        <f t="shared" si="3"/>
        <v>8.0691056910568992E-2</v>
      </c>
      <c r="Z101">
        <f t="shared" si="3"/>
        <v>0.10121951219512137</v>
      </c>
      <c r="AA101">
        <f t="shared" si="3"/>
        <v>9.9593495934959586E-2</v>
      </c>
      <c r="AB101">
        <f t="shared" si="3"/>
        <v>0.12170731707317073</v>
      </c>
      <c r="AC101">
        <f t="shared" si="3"/>
        <v>0.12170731707317073</v>
      </c>
    </row>
    <row r="102" spans="1:29" x14ac:dyDescent="0.35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0.12861788617886177</v>
      </c>
      <c r="U102">
        <v>8.3089430894309313E-2</v>
      </c>
      <c r="V102">
        <v>0.15463414634146311</v>
      </c>
      <c r="W102">
        <v>0.18292682926829196</v>
      </c>
      <c r="X102">
        <v>0.18292682926829196</v>
      </c>
      <c r="Y102">
        <f t="shared" si="3"/>
        <v>1.5650406504065184E-2</v>
      </c>
      <c r="Z102">
        <f t="shared" si="3"/>
        <v>9.6747967479674846E-2</v>
      </c>
      <c r="AA102">
        <f t="shared" si="3"/>
        <v>5.8130081300812098E-2</v>
      </c>
      <c r="AB102">
        <f t="shared" si="3"/>
        <v>5.5609756097559915E-2</v>
      </c>
      <c r="AC102">
        <f t="shared" si="3"/>
        <v>5.5609756097559915E-2</v>
      </c>
    </row>
    <row r="103" spans="1:29" x14ac:dyDescent="0.35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0.11296747967479659</v>
      </c>
      <c r="U103">
        <v>-1.3658536585365533E-2</v>
      </c>
      <c r="V103">
        <v>9.650406504065101E-2</v>
      </c>
      <c r="W103">
        <v>0.12731707317073204</v>
      </c>
      <c r="X103">
        <v>0.12731707317073204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5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9.4471544715446998E-2</v>
      </c>
      <c r="U104">
        <v>-1.9105691056911123E-2</v>
      </c>
      <c r="V104">
        <v>1.0975609756097349E-2</v>
      </c>
      <c r="W104">
        <v>0.1079674796747967</v>
      </c>
      <c r="X104">
        <v>0.1079674796747967</v>
      </c>
      <c r="Y104">
        <f t="shared" si="3"/>
        <v>-1.8495934959349591E-2</v>
      </c>
      <c r="Z104">
        <f t="shared" si="3"/>
        <v>-5.44715447154559E-3</v>
      </c>
      <c r="AA104">
        <f t="shared" si="3"/>
        <v>-8.5528455284553662E-2</v>
      </c>
      <c r="AB104">
        <f t="shared" si="3"/>
        <v>-1.9349593495935347E-2</v>
      </c>
      <c r="AC104">
        <f t="shared" si="3"/>
        <v>-1.9349593495935347E-2</v>
      </c>
    </row>
    <row r="105" spans="1:29" x14ac:dyDescent="0.35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8.1097560975609828E-2</v>
      </c>
      <c r="U105">
        <v>-0.12292682926829257</v>
      </c>
      <c r="V105">
        <v>-5.2845528455284785E-2</v>
      </c>
      <c r="W105">
        <v>8.5365853658536689E-2</v>
      </c>
      <c r="X105">
        <v>8.5365853658536689E-2</v>
      </c>
      <c r="Y105">
        <f t="shared" si="3"/>
        <v>-3.1869918699186761E-2</v>
      </c>
      <c r="Z105">
        <f t="shared" si="3"/>
        <v>-0.10926829268292704</v>
      </c>
      <c r="AA105">
        <f t="shared" si="3"/>
        <v>-0.1493495934959358</v>
      </c>
      <c r="AB105">
        <f t="shared" si="3"/>
        <v>-4.1951219512195354E-2</v>
      </c>
      <c r="AC105">
        <f t="shared" si="3"/>
        <v>-4.1951219512195354E-2</v>
      </c>
    </row>
    <row r="106" spans="1:29" x14ac:dyDescent="0.35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6.0731707317072892E-2</v>
      </c>
      <c r="U106">
        <v>-0.16170731707317154</v>
      </c>
      <c r="V106">
        <v>-0.21414634146341416</v>
      </c>
      <c r="W106">
        <v>7.8943089430894647E-2</v>
      </c>
      <c r="X106">
        <v>7.8943089430894647E-2</v>
      </c>
      <c r="Y106">
        <f t="shared" si="3"/>
        <v>-5.2235772357723698E-2</v>
      </c>
      <c r="Z106">
        <f t="shared" si="3"/>
        <v>-0.14804878048780601</v>
      </c>
      <c r="AA106">
        <f t="shared" si="3"/>
        <v>-0.31065040650406517</v>
      </c>
      <c r="AB106">
        <f t="shared" si="3"/>
        <v>-4.8373983739837395E-2</v>
      </c>
      <c r="AC106">
        <f t="shared" si="3"/>
        <v>-4.8373983739837395E-2</v>
      </c>
    </row>
    <row r="107" spans="1:29" x14ac:dyDescent="0.35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1.4146341463414647E-2</v>
      </c>
      <c r="U107">
        <v>-0.17743902439024395</v>
      </c>
      <c r="V107">
        <v>-0.30430894308943079</v>
      </c>
      <c r="W107">
        <v>5.9593495934960189E-2</v>
      </c>
      <c r="X107">
        <v>5.9593495934960189E-2</v>
      </c>
      <c r="Y107">
        <f t="shared" si="3"/>
        <v>-9.8821138211381943E-2</v>
      </c>
      <c r="Z107">
        <f t="shared" si="3"/>
        <v>-0.16378048780487842</v>
      </c>
      <c r="AA107">
        <f t="shared" si="3"/>
        <v>-0.4008130081300818</v>
      </c>
      <c r="AB107">
        <f t="shared" si="3"/>
        <v>-6.7723577235771854E-2</v>
      </c>
      <c r="AC107">
        <f t="shared" si="3"/>
        <v>-6.7723577235771854E-2</v>
      </c>
    </row>
    <row r="108" spans="1:29" x14ac:dyDescent="0.35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1.6260162601627881E-4</v>
      </c>
      <c r="U108">
        <v>-0.21878048780487769</v>
      </c>
      <c r="V108">
        <v>-0.41707317073170724</v>
      </c>
      <c r="W108">
        <v>5.9593495934958884E-2</v>
      </c>
      <c r="X108">
        <v>5.9593495934958884E-2</v>
      </c>
      <c r="Y108">
        <f t="shared" si="3"/>
        <v>-0.11280487804878031</v>
      </c>
      <c r="Z108">
        <f t="shared" si="3"/>
        <v>-0.20512195121951216</v>
      </c>
      <c r="AA108">
        <f t="shared" si="3"/>
        <v>-0.51357723577235825</v>
      </c>
      <c r="AB108">
        <f t="shared" si="3"/>
        <v>-6.7723577235773158E-2</v>
      </c>
      <c r="AC108">
        <f t="shared" si="3"/>
        <v>-6.7723577235773158E-2</v>
      </c>
    </row>
    <row r="109" spans="1:29" x14ac:dyDescent="0.35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-1.6504065040650495E-2</v>
      </c>
      <c r="U109">
        <v>-0.31869918699187028</v>
      </c>
      <c r="V109">
        <v>-0.42048780487804849</v>
      </c>
      <c r="W109">
        <v>2.6178861788617724E-2</v>
      </c>
      <c r="X109">
        <v>2.6178861788617724E-2</v>
      </c>
      <c r="Y109">
        <f t="shared" si="3"/>
        <v>-0.12947154471544708</v>
      </c>
      <c r="Z109">
        <f t="shared" si="3"/>
        <v>-0.30504065040650474</v>
      </c>
      <c r="AA109">
        <f t="shared" si="3"/>
        <v>-0.5169918699186995</v>
      </c>
      <c r="AB109">
        <f t="shared" si="3"/>
        <v>-0.10113821138211432</v>
      </c>
      <c r="AC109">
        <f t="shared" si="3"/>
        <v>-0.10113821138211432</v>
      </c>
    </row>
    <row r="110" spans="1:29" x14ac:dyDescent="0.35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-0.19975609756097557</v>
      </c>
      <c r="U110">
        <v>-0.42967479674796683</v>
      </c>
      <c r="V110">
        <v>-0.44894308943089445</v>
      </c>
      <c r="W110">
        <v>-7.5650406504065071E-2</v>
      </c>
      <c r="X110">
        <v>-7.5650406504065071E-2</v>
      </c>
      <c r="Y110">
        <f t="shared" si="3"/>
        <v>-0.31272357723577215</v>
      </c>
      <c r="Z110">
        <f t="shared" si="3"/>
        <v>-0.41601626016260129</v>
      </c>
      <c r="AA110">
        <f t="shared" si="3"/>
        <v>-0.54544715447154546</v>
      </c>
      <c r="AB110">
        <f t="shared" si="3"/>
        <v>-0.20296747967479711</v>
      </c>
      <c r="AC110">
        <f t="shared" si="3"/>
        <v>-0.20296747967479711</v>
      </c>
    </row>
    <row r="111" spans="1:29" x14ac:dyDescent="0.35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-0.21756097560975562</v>
      </c>
      <c r="U111">
        <v>-0.46894308943089413</v>
      </c>
      <c r="V111">
        <v>-0.53121951219512231</v>
      </c>
      <c r="W111">
        <v>-8.5528455284552218E-2</v>
      </c>
      <c r="X111">
        <v>-8.5528455284552218E-2</v>
      </c>
      <c r="Y111">
        <f t="shared" si="3"/>
        <v>-0.33052845528455221</v>
      </c>
      <c r="Z111">
        <f t="shared" si="3"/>
        <v>-0.4552845528455286</v>
      </c>
      <c r="AA111">
        <f t="shared" si="3"/>
        <v>-0.62772357723577332</v>
      </c>
      <c r="AB111">
        <f t="shared" si="3"/>
        <v>-0.21284552845528426</v>
      </c>
      <c r="AC111">
        <f t="shared" si="3"/>
        <v>-0.21284552845528426</v>
      </c>
    </row>
    <row r="112" spans="1:29" x14ac:dyDescent="0.35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-0.27772357723577201</v>
      </c>
      <c r="U112">
        <v>-0.65219512195121954</v>
      </c>
      <c r="V112">
        <v>-0.58739837398373962</v>
      </c>
      <c r="W112">
        <v>-0.24560975609756075</v>
      </c>
      <c r="X112">
        <v>-0.24560975609756075</v>
      </c>
      <c r="Y112">
        <f t="shared" si="3"/>
        <v>-0.3906910569105686</v>
      </c>
      <c r="Z112">
        <f t="shared" si="3"/>
        <v>-0.638536585365854</v>
      </c>
      <c r="AA112">
        <f t="shared" si="3"/>
        <v>-0.68390243902439063</v>
      </c>
      <c r="AB112">
        <f t="shared" si="3"/>
        <v>-0.37292682926829279</v>
      </c>
      <c r="AC112">
        <f t="shared" si="3"/>
        <v>-0.37292682926829279</v>
      </c>
    </row>
    <row r="113" spans="1:29" x14ac:dyDescent="0.35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-0.29365853658536578</v>
      </c>
      <c r="U113">
        <v>-0.78</v>
      </c>
      <c r="V113">
        <v>-0.65642276422764256</v>
      </c>
      <c r="W113">
        <v>-0.26719512195121886</v>
      </c>
      <c r="X113">
        <v>-0.26719512195121886</v>
      </c>
      <c r="Y113">
        <f t="shared" si="3"/>
        <v>-0.40662601626016237</v>
      </c>
      <c r="Z113">
        <f t="shared" si="3"/>
        <v>-0.76634146341463449</v>
      </c>
      <c r="AA113">
        <f t="shared" si="3"/>
        <v>-0.75292682926829357</v>
      </c>
      <c r="AB113">
        <f t="shared" si="3"/>
        <v>-0.3945121951219509</v>
      </c>
      <c r="AC113">
        <f t="shared" si="3"/>
        <v>-0.3945121951219509</v>
      </c>
    </row>
    <row r="114" spans="1:29" x14ac:dyDescent="0.35">
      <c r="A114" t="str">
        <v>Mason Plumlee</v>
      </c>
      <c r="B114">
        <v>2.0235772357723576</v>
      </c>
      <c r="C114">
        <v>-1.4357723577235773</v>
      </c>
      <c r="D114">
        <v>-1.8707317073170733</v>
      </c>
      <c r="E114">
        <v>-0.70943089430894313</v>
      </c>
      <c r="F114">
        <v>1.4076422764227643</v>
      </c>
      <c r="G114">
        <v>0.21105691056910569</v>
      </c>
      <c r="H114">
        <v>-0.51235772357723586</v>
      </c>
      <c r="I114">
        <v>0.56731707317073166</v>
      </c>
      <c r="J114">
        <v>-0.12666666666666659</v>
      </c>
      <c r="K114">
        <v>0.99040650406504072</v>
      </c>
      <c r="L114">
        <v>-0.31869918699187028</v>
      </c>
      <c r="M114">
        <v>-0.65642276422764256</v>
      </c>
      <c r="N114">
        <v>-0.44536585365853687</v>
      </c>
      <c r="O114">
        <v>-0.44536585365853687</v>
      </c>
      <c r="T114">
        <v>-0.31024390243902406</v>
      </c>
      <c r="U114">
        <v>-0.78081300813008148</v>
      </c>
      <c r="V114">
        <v>-0.74097560975609778</v>
      </c>
      <c r="W114">
        <v>-0.44536585365853687</v>
      </c>
      <c r="X114">
        <v>-0.44536585365853687</v>
      </c>
      <c r="Y114">
        <f t="shared" si="3"/>
        <v>-0.42321138211382064</v>
      </c>
      <c r="Z114">
        <f t="shared" si="3"/>
        <v>-0.76715447154471594</v>
      </c>
      <c r="AA114">
        <f t="shared" si="3"/>
        <v>-0.83747967479674879</v>
      </c>
      <c r="AB114">
        <f t="shared" si="3"/>
        <v>-0.57268292682926891</v>
      </c>
      <c r="AC114">
        <f t="shared" si="3"/>
        <v>-0.57268292682926891</v>
      </c>
    </row>
    <row r="115" spans="1:29" x14ac:dyDescent="0.35">
      <c r="A115" t="str">
        <v>Al Horford</v>
      </c>
      <c r="B115">
        <v>5.3658536585365867E-3</v>
      </c>
      <c r="C115">
        <v>0.15804878048780488</v>
      </c>
      <c r="D115">
        <v>-0.58813008130081301</v>
      </c>
      <c r="E115">
        <v>-0.67170731707317077</v>
      </c>
      <c r="F115">
        <v>-2.5853658536585361E-2</v>
      </c>
      <c r="G115">
        <v>-3.4146341463414637E-2</v>
      </c>
      <c r="H115">
        <v>-0.64439024390243915</v>
      </c>
      <c r="I115">
        <v>0.26552845528455282</v>
      </c>
      <c r="J115">
        <v>1.0521951219512196</v>
      </c>
      <c r="K115">
        <v>-0.6411382113821138</v>
      </c>
      <c r="L115">
        <v>-1.5352845528455288</v>
      </c>
      <c r="M115">
        <v>-0.44894308943089445</v>
      </c>
      <c r="N115">
        <v>-0.48308943089430922</v>
      </c>
      <c r="O115">
        <v>-0.48308943089430922</v>
      </c>
      <c r="T115">
        <v>-0.32048780487804862</v>
      </c>
      <c r="U115">
        <v>-0.78764227642276463</v>
      </c>
      <c r="V115">
        <v>-0.81658536585365837</v>
      </c>
      <c r="W115">
        <v>-0.48308943089430922</v>
      </c>
      <c r="X115">
        <v>-0.48308943089430922</v>
      </c>
      <c r="Y115">
        <f t="shared" si="3"/>
        <v>-0.43345528455284521</v>
      </c>
      <c r="Z115">
        <f t="shared" si="3"/>
        <v>-0.7739837398373991</v>
      </c>
      <c r="AA115">
        <f t="shared" si="3"/>
        <v>-0.91308943089430938</v>
      </c>
      <c r="AB115">
        <f t="shared" si="3"/>
        <v>-0.61040650406504127</v>
      </c>
      <c r="AC115">
        <f t="shared" si="3"/>
        <v>-0.61040650406504127</v>
      </c>
    </row>
    <row r="116" spans="1:29" x14ac:dyDescent="0.35">
      <c r="A116" t="str">
        <v>Ben Simmons</v>
      </c>
      <c r="B116">
        <v>1.8349593495934959</v>
      </c>
      <c r="C116">
        <v>-3.3691056910569106</v>
      </c>
      <c r="D116">
        <v>-1.7669918699186991</v>
      </c>
      <c r="E116">
        <v>-7.7560975609756083E-2</v>
      </c>
      <c r="F116">
        <v>0.70032520325203262</v>
      </c>
      <c r="G116">
        <v>2.0123577235772361</v>
      </c>
      <c r="H116">
        <v>1.6473170731707318</v>
      </c>
      <c r="I116">
        <v>-7.9674796747967458E-3</v>
      </c>
      <c r="J116">
        <v>-1.4658536585365853</v>
      </c>
      <c r="K116">
        <v>2.8765853658536593</v>
      </c>
      <c r="L116">
        <v>0.97333333333333438</v>
      </c>
      <c r="M116">
        <v>-2.5048780487804869</v>
      </c>
      <c r="N116">
        <v>-0.49252032520325095</v>
      </c>
      <c r="O116">
        <v>-0.49252032520325095</v>
      </c>
      <c r="T116">
        <v>-0.36731707317073115</v>
      </c>
      <c r="U116">
        <v>-0.80369918699186993</v>
      </c>
      <c r="V116">
        <v>-0.81674796747967449</v>
      </c>
      <c r="W116">
        <v>-0.49252032520325095</v>
      </c>
      <c r="X116">
        <v>-0.49252032520325095</v>
      </c>
      <c r="Y116">
        <f t="shared" si="3"/>
        <v>-0.48028455284552773</v>
      </c>
      <c r="Z116">
        <f t="shared" si="3"/>
        <v>-0.7900406504065044</v>
      </c>
      <c r="AA116">
        <f t="shared" si="3"/>
        <v>-0.9132520325203255</v>
      </c>
      <c r="AB116">
        <f t="shared" si="3"/>
        <v>-0.619837398373983</v>
      </c>
      <c r="AC116">
        <f t="shared" si="3"/>
        <v>-0.619837398373983</v>
      </c>
    </row>
    <row r="117" spans="1:29" x14ac:dyDescent="0.35">
      <c r="A117" t="str">
        <v>Mo Bamba</v>
      </c>
      <c r="B117">
        <v>0.27886178861788619</v>
      </c>
      <c r="C117">
        <v>-0.50211382113821146</v>
      </c>
      <c r="D117">
        <v>-0.88991869918699185</v>
      </c>
      <c r="E117">
        <v>-0.77544715447154466</v>
      </c>
      <c r="F117">
        <v>0.59658536585365862</v>
      </c>
      <c r="G117">
        <v>-1.0621138211382113</v>
      </c>
      <c r="H117">
        <v>-1.6440650406504065</v>
      </c>
      <c r="I117">
        <v>2.6138211382113821</v>
      </c>
      <c r="J117">
        <v>0.88243902439024391</v>
      </c>
      <c r="K117">
        <v>1.6260162601627881E-4</v>
      </c>
      <c r="L117">
        <v>-1.3843902439024389</v>
      </c>
      <c r="M117">
        <v>0.56016260162601617</v>
      </c>
      <c r="N117">
        <v>-0.50195121951219501</v>
      </c>
      <c r="O117">
        <v>-0.50195121951219501</v>
      </c>
      <c r="T117">
        <v>-0.37788617886178871</v>
      </c>
      <c r="U117">
        <v>-1.1129268292682923</v>
      </c>
      <c r="V117">
        <v>-0.82813008130081256</v>
      </c>
      <c r="W117">
        <v>-0.50195121951219501</v>
      </c>
      <c r="X117">
        <v>-0.50195121951219501</v>
      </c>
      <c r="Y117">
        <f t="shared" si="3"/>
        <v>-0.4908536585365853</v>
      </c>
      <c r="Z117">
        <f t="shared" si="3"/>
        <v>-1.0992682926829267</v>
      </c>
      <c r="AA117">
        <f t="shared" si="3"/>
        <v>-0.92463414634146357</v>
      </c>
      <c r="AB117">
        <f t="shared" si="3"/>
        <v>-0.62926829268292706</v>
      </c>
      <c r="AC117">
        <f t="shared" si="3"/>
        <v>-0.62926829268292706</v>
      </c>
    </row>
    <row r="118" spans="1:29" x14ac:dyDescent="0.35">
      <c r="A118" t="str">
        <v>De'Anthony Melton</v>
      </c>
      <c r="B118">
        <v>-0.41536585365853657</v>
      </c>
      <c r="C118">
        <v>6.4634146341463417E-2</v>
      </c>
      <c r="D118">
        <v>0.11268292682926828</v>
      </c>
      <c r="E118">
        <v>-0.64146341463414625</v>
      </c>
      <c r="F118">
        <v>-0.74219512195121939</v>
      </c>
      <c r="G118">
        <v>-9.4878048780487792E-2</v>
      </c>
      <c r="H118">
        <v>0.75219512195121951</v>
      </c>
      <c r="I118">
        <v>0.18439024390243902</v>
      </c>
      <c r="J118">
        <v>0.26804878048780489</v>
      </c>
      <c r="K118">
        <v>-0.57658536585365838</v>
      </c>
      <c r="L118">
        <v>-0.78</v>
      </c>
      <c r="M118">
        <v>-0.41707317073170724</v>
      </c>
      <c r="N118">
        <v>-0.51195121951219513</v>
      </c>
      <c r="O118">
        <v>-0.51195121951219513</v>
      </c>
      <c r="T118">
        <v>-0.57658536585365838</v>
      </c>
      <c r="U118">
        <v>-1.1262601626016255</v>
      </c>
      <c r="V118">
        <v>-0.83227642276422731</v>
      </c>
      <c r="W118">
        <v>-0.51195121951219513</v>
      </c>
      <c r="X118">
        <v>-0.51195121951219513</v>
      </c>
      <c r="Y118">
        <f t="shared" si="3"/>
        <v>-0.68955284552845497</v>
      </c>
      <c r="Z118">
        <f t="shared" si="3"/>
        <v>-1.1126016260162599</v>
      </c>
      <c r="AA118">
        <f t="shared" si="3"/>
        <v>-0.92878048780487832</v>
      </c>
      <c r="AB118">
        <f t="shared" si="3"/>
        <v>-0.63926829268292718</v>
      </c>
      <c r="AC118">
        <f t="shared" si="3"/>
        <v>-0.63926829268292718</v>
      </c>
    </row>
    <row r="119" spans="1:29" x14ac:dyDescent="0.35">
      <c r="A119" t="str">
        <v>Brandon Clarke</v>
      </c>
      <c r="B119">
        <v>0.85926829268292682</v>
      </c>
      <c r="C119">
        <v>-0.77243902439024392</v>
      </c>
      <c r="D119">
        <v>-1.5519512195121949</v>
      </c>
      <c r="E119">
        <v>-0.64146341463414625</v>
      </c>
      <c r="F119">
        <v>8.5365853658536606E-2</v>
      </c>
      <c r="G119">
        <v>-0.72268292682926827</v>
      </c>
      <c r="H119">
        <v>0.10536585365853657</v>
      </c>
      <c r="I119">
        <v>0.65999999999999992</v>
      </c>
      <c r="J119">
        <v>1.2668292682926827</v>
      </c>
      <c r="K119">
        <v>6.0731707317072892E-2</v>
      </c>
      <c r="L119">
        <v>-1.9785365853658534</v>
      </c>
      <c r="M119">
        <v>1.0975609756097349E-2</v>
      </c>
      <c r="N119">
        <v>-0.7117073170731707</v>
      </c>
      <c r="O119">
        <v>-0.7117073170731707</v>
      </c>
      <c r="T119">
        <v>-0.6411382113821138</v>
      </c>
      <c r="U119">
        <v>-1.2565853658536588</v>
      </c>
      <c r="V119">
        <v>-1.0427642276422757</v>
      </c>
      <c r="W119">
        <v>-0.7117073170731707</v>
      </c>
      <c r="X119">
        <v>-0.7117073170731707</v>
      </c>
      <c r="Y119">
        <f t="shared" si="3"/>
        <v>-0.75410569105691039</v>
      </c>
      <c r="Z119">
        <f t="shared" si="3"/>
        <v>-1.2429268292682933</v>
      </c>
      <c r="AA119">
        <f t="shared" si="3"/>
        <v>-1.1392682926829267</v>
      </c>
      <c r="AB119">
        <f t="shared" si="3"/>
        <v>-0.83902439024390274</v>
      </c>
      <c r="AC119">
        <f t="shared" si="3"/>
        <v>-0.83902439024390274</v>
      </c>
    </row>
    <row r="120" spans="1:29" x14ac:dyDescent="0.35">
      <c r="A120" t="str">
        <v>Kevin Porter Jr.</v>
      </c>
      <c r="B120">
        <v>-0.72926829268292681</v>
      </c>
      <c r="C120">
        <v>-0.41097560975609754</v>
      </c>
      <c r="D120">
        <v>0.30292682926829267</v>
      </c>
      <c r="E120">
        <v>0.50951219512195123</v>
      </c>
      <c r="F120">
        <v>-0.48536585365853652</v>
      </c>
      <c r="G120">
        <v>1.76</v>
      </c>
      <c r="H120">
        <v>0.59048780487804875</v>
      </c>
      <c r="I120">
        <v>-0.4719512195121951</v>
      </c>
      <c r="J120">
        <v>-1.8436585365853657</v>
      </c>
      <c r="K120">
        <v>-0.36731707317073115</v>
      </c>
      <c r="L120">
        <v>1.0653658536585369</v>
      </c>
      <c r="M120">
        <v>-2.5382926829268291</v>
      </c>
      <c r="N120">
        <v>-0.77829268292682885</v>
      </c>
      <c r="O120">
        <v>-0.77829268292682885</v>
      </c>
      <c r="T120">
        <v>-0.9770731707317073</v>
      </c>
      <c r="U120">
        <v>-1.3843902439024389</v>
      </c>
      <c r="V120">
        <v>-1.1209756097560972</v>
      </c>
      <c r="W120">
        <v>-0.77829268292682885</v>
      </c>
      <c r="X120">
        <v>-0.77829268292682885</v>
      </c>
      <c r="Y120">
        <f t="shared" si="3"/>
        <v>-1.0900406504065039</v>
      </c>
      <c r="Z120">
        <f t="shared" si="3"/>
        <v>-1.3707317073170735</v>
      </c>
      <c r="AA120">
        <f t="shared" si="3"/>
        <v>-1.2174796747967482</v>
      </c>
      <c r="AB120">
        <f t="shared" si="3"/>
        <v>-0.90560975609756089</v>
      </c>
      <c r="AC120">
        <f t="shared" si="3"/>
        <v>-0.90560975609756089</v>
      </c>
    </row>
    <row r="121" spans="1:29" x14ac:dyDescent="0.35">
      <c r="A121" t="str">
        <v>Devonte' Graham</v>
      </c>
      <c r="B121">
        <v>-1.9753658536585363</v>
      </c>
      <c r="C121">
        <v>0.54975609756097554</v>
      </c>
      <c r="D121">
        <v>1.4063414634146341</v>
      </c>
      <c r="E121">
        <v>2.4390243902439046E-2</v>
      </c>
      <c r="F121">
        <v>-1.0751219512195123</v>
      </c>
      <c r="G121">
        <v>1.2082926829268292</v>
      </c>
      <c r="H121">
        <v>-0.18</v>
      </c>
      <c r="I121">
        <v>-1.0712195121951218</v>
      </c>
      <c r="J121">
        <v>0.23951219512195121</v>
      </c>
      <c r="K121">
        <v>-1.4231707317073168</v>
      </c>
      <c r="L121">
        <v>-1.1129268292682923</v>
      </c>
      <c r="M121">
        <v>-2.0817073170731701</v>
      </c>
      <c r="N121">
        <v>-0.87341463414634113</v>
      </c>
      <c r="O121">
        <v>-0.87341463414634113</v>
      </c>
      <c r="T121">
        <v>-1.0226829268292674</v>
      </c>
      <c r="U121">
        <v>-1.3938211382113819</v>
      </c>
      <c r="V121">
        <v>-1.4736585365853658</v>
      </c>
      <c r="W121">
        <v>-0.87341463414634113</v>
      </c>
      <c r="X121">
        <v>-0.87341463414634113</v>
      </c>
      <c r="Y121">
        <f t="shared" si="3"/>
        <v>-1.135650406504064</v>
      </c>
      <c r="Z121">
        <f t="shared" si="3"/>
        <v>-1.3801626016260164</v>
      </c>
      <c r="AA121">
        <f t="shared" si="3"/>
        <v>-1.5701626016260168</v>
      </c>
      <c r="AB121">
        <f t="shared" si="3"/>
        <v>-1.0007317073170732</v>
      </c>
      <c r="AC121">
        <f t="shared" si="3"/>
        <v>-1.0007317073170732</v>
      </c>
    </row>
    <row r="122" spans="1:29" x14ac:dyDescent="0.35">
      <c r="A122" t="str">
        <v>Montrezl Harrell</v>
      </c>
      <c r="B122">
        <v>2.3536585365853657</v>
      </c>
      <c r="C122">
        <v>-1.2660162601626017</v>
      </c>
      <c r="D122">
        <v>-1.8707317073170733</v>
      </c>
      <c r="E122">
        <v>-0.16243902439024388</v>
      </c>
      <c r="F122">
        <v>0.51170731707317074</v>
      </c>
      <c r="G122">
        <v>-0.93951219512195117</v>
      </c>
      <c r="H122">
        <v>-0.56894308943089433</v>
      </c>
      <c r="I122">
        <v>0.33154471544715447</v>
      </c>
      <c r="J122">
        <v>0.61837398373983743</v>
      </c>
      <c r="K122">
        <v>0.27365853658536565</v>
      </c>
      <c r="L122">
        <v>-1.6107317073170733</v>
      </c>
      <c r="M122">
        <v>-5.2845528455284785E-2</v>
      </c>
      <c r="N122">
        <v>-0.99235772357723584</v>
      </c>
      <c r="O122">
        <v>-0.99235772357723584</v>
      </c>
      <c r="T122">
        <v>-1.0331707317073169</v>
      </c>
      <c r="U122">
        <v>-1.5352845528455288</v>
      </c>
      <c r="V122">
        <v>-1.8343902439024389</v>
      </c>
      <c r="W122">
        <v>-0.99235772357723584</v>
      </c>
      <c r="X122">
        <v>-0.99235772357723584</v>
      </c>
      <c r="Y122">
        <f t="shared" si="3"/>
        <v>-1.1461382113821135</v>
      </c>
      <c r="Z122">
        <f t="shared" si="3"/>
        <v>-1.5216260162601634</v>
      </c>
      <c r="AA122">
        <f t="shared" si="3"/>
        <v>-1.9308943089430899</v>
      </c>
      <c r="AB122">
        <f t="shared" si="3"/>
        <v>-1.1196747967479679</v>
      </c>
      <c r="AC122">
        <f t="shared" si="3"/>
        <v>-1.1196747967479679</v>
      </c>
    </row>
    <row r="123" spans="1:29" x14ac:dyDescent="0.35">
      <c r="A123" t="str">
        <v>Larry Nance Jr.</v>
      </c>
      <c r="B123">
        <v>0.23170731707317074</v>
      </c>
      <c r="C123">
        <v>-0.68130081300813006</v>
      </c>
      <c r="D123">
        <v>-0.81447154471544714</v>
      </c>
      <c r="E123">
        <v>-1.011219512195122</v>
      </c>
      <c r="F123">
        <v>0.1344715447154472</v>
      </c>
      <c r="G123">
        <v>-0.18504065040650408</v>
      </c>
      <c r="H123">
        <v>1.3078048780487805</v>
      </c>
      <c r="I123">
        <v>-0.37577235772357725</v>
      </c>
      <c r="J123">
        <v>0.3920325203252033</v>
      </c>
      <c r="K123">
        <v>-0.32048780487804862</v>
      </c>
      <c r="L123">
        <v>-1.3938211382113819</v>
      </c>
      <c r="M123">
        <v>-0.81674796747967449</v>
      </c>
      <c r="N123">
        <v>-1.0017886178861786</v>
      </c>
      <c r="O123">
        <v>-1.0017886178861786</v>
      </c>
      <c r="T123">
        <v>-1.2190243902439026</v>
      </c>
      <c r="U123">
        <v>-1.6107317073170733</v>
      </c>
      <c r="V123">
        <v>-1.8611382113821142</v>
      </c>
      <c r="W123">
        <v>-1.0017886178861786</v>
      </c>
      <c r="X123">
        <v>-1.0017886178861786</v>
      </c>
      <c r="Y123">
        <f t="shared" si="3"/>
        <v>-1.3319918699186992</v>
      </c>
      <c r="Z123">
        <f t="shared" si="3"/>
        <v>-1.5970731707317078</v>
      </c>
      <c r="AA123">
        <f t="shared" si="3"/>
        <v>-1.9576422764227652</v>
      </c>
      <c r="AB123">
        <f t="shared" si="3"/>
        <v>-1.1291056910569106</v>
      </c>
      <c r="AC123">
        <f t="shared" si="3"/>
        <v>-1.1291056910569106</v>
      </c>
    </row>
    <row r="124" spans="1:29" x14ac:dyDescent="0.35">
      <c r="A124" t="str">
        <v>Wendell Carter Jr.</v>
      </c>
      <c r="B124">
        <v>0.85158536585365852</v>
      </c>
      <c r="C124">
        <v>-0.82878048780487801</v>
      </c>
      <c r="D124">
        <v>-1.5398780487804877</v>
      </c>
      <c r="E124">
        <v>-0.36756097560975609</v>
      </c>
      <c r="F124">
        <v>1.3932926829268291</v>
      </c>
      <c r="G124">
        <v>-0.4973170731707317</v>
      </c>
      <c r="H124">
        <v>-0.85036585365853656</v>
      </c>
      <c r="I124">
        <v>0.58243902439024386</v>
      </c>
      <c r="J124">
        <v>0.22804878048780489</v>
      </c>
      <c r="K124">
        <v>-0.19975609756097557</v>
      </c>
      <c r="L124">
        <v>-1.2565853658536588</v>
      </c>
      <c r="M124">
        <v>-0.53121951219512231</v>
      </c>
      <c r="N124">
        <v>-1.0285365853658539</v>
      </c>
      <c r="O124">
        <v>-1.0285365853658539</v>
      </c>
      <c r="T124">
        <v>-1.4231707317073168</v>
      </c>
      <c r="U124">
        <v>-1.9785365853658534</v>
      </c>
      <c r="V124">
        <v>-2.039024390243902</v>
      </c>
      <c r="W124">
        <v>-1.0285365853658539</v>
      </c>
      <c r="X124">
        <v>-1.0285365853658539</v>
      </c>
      <c r="Y124">
        <f t="shared" si="3"/>
        <v>-1.5361382113821134</v>
      </c>
      <c r="Z124">
        <f t="shared" si="3"/>
        <v>-1.9648780487804878</v>
      </c>
      <c r="AA124">
        <f t="shared" si="3"/>
        <v>-2.135528455284553</v>
      </c>
      <c r="AB124">
        <f t="shared" si="3"/>
        <v>-1.1558536585365859</v>
      </c>
      <c r="AC124">
        <f t="shared" si="3"/>
        <v>-1.1558536585365859</v>
      </c>
    </row>
    <row r="125" spans="1:29" x14ac:dyDescent="0.35">
      <c r="A125" t="str">
        <v>Danilo Gallinari</v>
      </c>
      <c r="B125">
        <v>-0.46609756097560978</v>
      </c>
      <c r="C125">
        <v>2.0731300813008127</v>
      </c>
      <c r="D125">
        <v>-2.6016260162601279E-3</v>
      </c>
      <c r="E125">
        <v>-0.39126016260162594</v>
      </c>
      <c r="F125">
        <v>-0.63707317073170722</v>
      </c>
      <c r="G125">
        <v>-0.85341463414634144</v>
      </c>
      <c r="H125">
        <v>-1.1178048780487804</v>
      </c>
      <c r="I125">
        <v>-0.91471544715447151</v>
      </c>
      <c r="J125">
        <v>1.1521138211382114</v>
      </c>
      <c r="K125">
        <v>-3.2308536585365855</v>
      </c>
      <c r="L125">
        <v>-2.3098373983739835</v>
      </c>
      <c r="M125">
        <v>-0.30430894308943079</v>
      </c>
      <c r="N125">
        <v>-1.1577235772357721</v>
      </c>
      <c r="O125">
        <v>-1.1577235772357721</v>
      </c>
      <c r="T125">
        <v>-1.6515447154471545</v>
      </c>
      <c r="U125">
        <v>-2.3098373983739835</v>
      </c>
      <c r="V125">
        <v>-2.0817073170731701</v>
      </c>
      <c r="W125">
        <v>-1.1577235772357721</v>
      </c>
      <c r="X125">
        <v>-1.1577235772357721</v>
      </c>
      <c r="Y125">
        <f t="shared" si="3"/>
        <v>-1.7645121951219511</v>
      </c>
      <c r="Z125">
        <f t="shared" si="3"/>
        <v>-2.2961788617886181</v>
      </c>
      <c r="AA125">
        <f t="shared" si="3"/>
        <v>-2.1782113821138211</v>
      </c>
      <c r="AB125">
        <f t="shared" si="3"/>
        <v>-1.2850406504065042</v>
      </c>
      <c r="AC125">
        <f t="shared" si="3"/>
        <v>-1.2850406504065042</v>
      </c>
    </row>
    <row r="126" spans="1:29" x14ac:dyDescent="0.35">
      <c r="A126" t="str">
        <v>Klay Thompson</v>
      </c>
      <c r="B126">
        <v>-2.0365853658536597E-2</v>
      </c>
      <c r="C126">
        <v>0.19788617886178861</v>
      </c>
      <c r="D126">
        <v>0.49556910569105705</v>
      </c>
      <c r="E126">
        <v>-5.0975609756097384E-2</v>
      </c>
      <c r="F126">
        <v>-1.3048373983739836</v>
      </c>
      <c r="G126">
        <v>-0.84699186991869913</v>
      </c>
      <c r="H126">
        <v>-0.82443089430894312</v>
      </c>
      <c r="I126">
        <v>-0.52292682926829259</v>
      </c>
      <c r="J126">
        <v>0.9873170731707317</v>
      </c>
      <c r="K126">
        <v>-2.087642276422764</v>
      </c>
      <c r="L126">
        <v>-2.8770731707317068</v>
      </c>
      <c r="M126">
        <v>-1.0427642276422757</v>
      </c>
      <c r="N126">
        <v>-1.8897560975609751</v>
      </c>
      <c r="O126">
        <v>-1.8897560975609751</v>
      </c>
      <c r="T126">
        <v>-2.0806504065040645</v>
      </c>
      <c r="U126">
        <v>-2.4614634146341468</v>
      </c>
      <c r="V126">
        <v>-2.4678048780487805</v>
      </c>
      <c r="W126">
        <v>-1.8897560975609751</v>
      </c>
      <c r="X126">
        <v>-1.8897560975609751</v>
      </c>
      <c r="Y126">
        <f t="shared" si="3"/>
        <v>-2.1936178861788611</v>
      </c>
      <c r="Z126">
        <f t="shared" si="3"/>
        <v>-2.4478048780487813</v>
      </c>
      <c r="AA126">
        <f t="shared" si="3"/>
        <v>-2.5643089430894315</v>
      </c>
      <c r="AB126">
        <f t="shared" si="3"/>
        <v>-2.0170731707317069</v>
      </c>
      <c r="AC126">
        <f t="shared" si="3"/>
        <v>-2.0170731707317069</v>
      </c>
    </row>
    <row r="127" spans="1:29" x14ac:dyDescent="0.35">
      <c r="A127" t="str">
        <v>Andrew Wiggins</v>
      </c>
      <c r="B127">
        <v>0.36536585365853658</v>
      </c>
      <c r="C127">
        <v>-0.87414634146341463</v>
      </c>
      <c r="D127">
        <v>-0.29121951219512193</v>
      </c>
      <c r="E127">
        <v>-2.6829268292682895E-2</v>
      </c>
      <c r="F127">
        <v>-0.66682926829268285</v>
      </c>
      <c r="G127">
        <v>-0.61951219512195121</v>
      </c>
      <c r="H127">
        <v>-0.76829268292682928</v>
      </c>
      <c r="I127">
        <v>0.42</v>
      </c>
      <c r="J127">
        <v>0.36829268292682926</v>
      </c>
      <c r="K127">
        <v>-1.2190243902439026</v>
      </c>
      <c r="L127">
        <v>-2.4614634146341468</v>
      </c>
      <c r="M127">
        <v>-1.4736585365853658</v>
      </c>
      <c r="N127">
        <v>-2.0931707317073176</v>
      </c>
      <c r="O127">
        <v>-2.0931707317073176</v>
      </c>
      <c r="T127">
        <v>-2.087642276422764</v>
      </c>
      <c r="U127">
        <v>-2.8770731707317068</v>
      </c>
      <c r="V127">
        <v>-2.5048780487804869</v>
      </c>
      <c r="W127">
        <v>-2.0931707317073176</v>
      </c>
      <c r="X127">
        <v>-2.0931707317073176</v>
      </c>
      <c r="Y127">
        <f t="shared" si="3"/>
        <v>-2.2006097560975606</v>
      </c>
      <c r="Z127">
        <f t="shared" si="3"/>
        <v>-2.8634146341463413</v>
      </c>
      <c r="AA127">
        <f t="shared" si="3"/>
        <v>-2.6013821138211379</v>
      </c>
      <c r="AB127">
        <f t="shared" si="3"/>
        <v>-2.2204878048780499</v>
      </c>
      <c r="AC127">
        <f t="shared" si="3"/>
        <v>-2.2204878048780499</v>
      </c>
    </row>
    <row r="128" spans="1:29" x14ac:dyDescent="0.35">
      <c r="A128" t="str">
        <v>Thomas Bryant</v>
      </c>
      <c r="B128">
        <v>2.6330894308943087</v>
      </c>
      <c r="C128">
        <v>-0.91040650406504076</v>
      </c>
      <c r="D128">
        <v>-1.3721951219512194</v>
      </c>
      <c r="E128">
        <v>-0.78869918699186981</v>
      </c>
      <c r="F128">
        <v>-0.51162601626016246</v>
      </c>
      <c r="G128">
        <v>-1.1299186991869918</v>
      </c>
      <c r="H128">
        <v>-2.04349593495935</v>
      </c>
      <c r="I128">
        <v>-8.691056910569106E-2</v>
      </c>
      <c r="J128">
        <v>1.2191056910569107</v>
      </c>
      <c r="K128">
        <v>-2.0806504065040645</v>
      </c>
      <c r="L128">
        <v>-4.210162601626017</v>
      </c>
      <c r="M128">
        <v>-1.8611382113821142</v>
      </c>
      <c r="N128">
        <v>-2.9910569105691063</v>
      </c>
      <c r="O128">
        <v>-2.9910569105691063</v>
      </c>
      <c r="T128">
        <v>-3.2308536585365855</v>
      </c>
      <c r="U128">
        <v>-4.2020731707317065</v>
      </c>
      <c r="V128">
        <v>-2.5382926829268291</v>
      </c>
      <c r="W128">
        <v>-2.9910569105691063</v>
      </c>
      <c r="X128">
        <v>-2.9910569105691063</v>
      </c>
      <c r="Y128">
        <f t="shared" si="3"/>
        <v>-3.343821138211382</v>
      </c>
      <c r="Z128">
        <f t="shared" si="3"/>
        <v>-4.1884146341463406</v>
      </c>
      <c r="AA128">
        <f t="shared" si="3"/>
        <v>-2.6347967479674801</v>
      </c>
      <c r="AB128">
        <f t="shared" si="3"/>
        <v>-3.1183739837398381</v>
      </c>
      <c r="AC128">
        <f t="shared" si="3"/>
        <v>-3.1183739837398381</v>
      </c>
    </row>
    <row r="129" spans="1:29" x14ac:dyDescent="0.35">
      <c r="A129" t="str">
        <v>Jamal Murray</v>
      </c>
      <c r="B129">
        <v>0.14097560975609758</v>
      </c>
      <c r="C129">
        <v>0.74853658536585366</v>
      </c>
      <c r="D129">
        <v>-0.51231707317073172</v>
      </c>
      <c r="E129">
        <v>-0.64646341463414614</v>
      </c>
      <c r="F129">
        <v>-1.563292682926829</v>
      </c>
      <c r="G129">
        <v>-0.32378048780487806</v>
      </c>
      <c r="H129">
        <v>-0.90987804878048806</v>
      </c>
      <c r="I129">
        <v>-1.1358536585365853</v>
      </c>
      <c r="J129">
        <v>0.77926829268292686</v>
      </c>
      <c r="K129">
        <v>-4.1713414634146346</v>
      </c>
      <c r="L129">
        <v>-4.2020731707317065</v>
      </c>
      <c r="M129">
        <v>-3.0990243902439021</v>
      </c>
      <c r="N129">
        <v>-3.4228048780487796</v>
      </c>
      <c r="O129">
        <v>-3.4228048780487796</v>
      </c>
      <c r="T129">
        <v>-4.1713414634146346</v>
      </c>
      <c r="U129">
        <v>-4.210162601626017</v>
      </c>
      <c r="V129">
        <v>-3.0990243902439021</v>
      </c>
      <c r="W129">
        <v>-3.4228048780487796</v>
      </c>
      <c r="X129">
        <v>-3.4228048780487796</v>
      </c>
      <c r="Y129">
        <f t="shared" si="3"/>
        <v>-4.2843089430894317</v>
      </c>
      <c r="Z129">
        <f t="shared" si="3"/>
        <v>-4.1965040650406511</v>
      </c>
      <c r="AA129">
        <f t="shared" si="3"/>
        <v>-3.1955284552845531</v>
      </c>
      <c r="AB129">
        <f t="shared" si="3"/>
        <v>-3.5501219512195119</v>
      </c>
      <c r="AC129">
        <f t="shared" si="3"/>
        <v>-3.5501219512195119</v>
      </c>
    </row>
    <row r="130" spans="1:29" x14ac:dyDescent="0.35">
      <c r="A130" t="str">
        <v>Kawhi Leonard</v>
      </c>
      <c r="B130">
        <v>0.31658536585365854</v>
      </c>
      <c r="C130">
        <v>0.70975609756097557</v>
      </c>
      <c r="D130">
        <v>-1.2553658536585366</v>
      </c>
      <c r="E130">
        <v>-0.71414634146341438</v>
      </c>
      <c r="F130">
        <v>-1.2353658536585364</v>
      </c>
      <c r="G130">
        <v>-0.46560975609756095</v>
      </c>
      <c r="H130">
        <v>-0.82829268292682923</v>
      </c>
      <c r="I130">
        <v>-1.123170731707317</v>
      </c>
      <c r="J130">
        <v>0.92487804878048796</v>
      </c>
      <c r="K130">
        <v>-4.3804878048780482</v>
      </c>
      <c r="L130">
        <v>-4.5956097560975602</v>
      </c>
      <c r="M130">
        <v>-3.2051219512195113</v>
      </c>
      <c r="N130">
        <v>-3.6707317073170724</v>
      </c>
      <c r="O130">
        <v>-3.6707317073170724</v>
      </c>
      <c r="T130">
        <v>-4.3804878048780482</v>
      </c>
      <c r="U130">
        <v>-4.5956097560975602</v>
      </c>
      <c r="V130">
        <v>-3.2051219512195113</v>
      </c>
      <c r="W130">
        <v>-3.6707317073170724</v>
      </c>
      <c r="X130">
        <v>-3.6707317073170724</v>
      </c>
      <c r="Y130">
        <f t="shared" si="3"/>
        <v>-4.4934552845528444</v>
      </c>
      <c r="Z130">
        <f t="shared" si="3"/>
        <v>-4.5819512195121943</v>
      </c>
      <c r="AA130">
        <f t="shared" si="3"/>
        <v>-3.3016260162601623</v>
      </c>
      <c r="AB130">
        <f t="shared" si="3"/>
        <v>-3.7980487804878047</v>
      </c>
      <c r="AC130">
        <f t="shared" si="3"/>
        <v>-3.7980487804878047</v>
      </c>
    </row>
    <row r="131" spans="1:29" x14ac:dyDescent="0.35">
      <c r="Y131">
        <f t="shared" ref="Y131:AC162" si="4">T131 - T$103</f>
        <v>-0.11296747967479659</v>
      </c>
      <c r="Z131">
        <f t="shared" si="4"/>
        <v>1.3658536585365533E-2</v>
      </c>
      <c r="AA131">
        <f t="shared" si="4"/>
        <v>-9.650406504065101E-2</v>
      </c>
      <c r="AB131">
        <f t="shared" si="4"/>
        <v>-0.12731707317073204</v>
      </c>
      <c r="AC131">
        <f t="shared" si="4"/>
        <v>-0.12731707317073204</v>
      </c>
    </row>
    <row r="132" spans="1:29" x14ac:dyDescent="0.35">
      <c r="Y132">
        <f t="shared" si="4"/>
        <v>-0.11296747967479659</v>
      </c>
      <c r="Z132">
        <f t="shared" si="4"/>
        <v>1.3658536585365533E-2</v>
      </c>
      <c r="AA132">
        <f t="shared" si="4"/>
        <v>-9.650406504065101E-2</v>
      </c>
      <c r="AB132">
        <f t="shared" si="4"/>
        <v>-0.12731707317073204</v>
      </c>
      <c r="AC132">
        <f t="shared" si="4"/>
        <v>-0.12731707317073204</v>
      </c>
    </row>
    <row r="133" spans="1:29" x14ac:dyDescent="0.35">
      <c r="Y133">
        <f t="shared" si="4"/>
        <v>-0.11296747967479659</v>
      </c>
      <c r="Z133">
        <f t="shared" si="4"/>
        <v>1.3658536585365533E-2</v>
      </c>
      <c r="AA133">
        <f t="shared" si="4"/>
        <v>-9.650406504065101E-2</v>
      </c>
      <c r="AB133">
        <f t="shared" si="4"/>
        <v>-0.12731707317073204</v>
      </c>
      <c r="AC133">
        <f t="shared" si="4"/>
        <v>-0.12731707317073204</v>
      </c>
    </row>
    <row r="134" spans="1:29" x14ac:dyDescent="0.35">
      <c r="Y134">
        <f t="shared" si="4"/>
        <v>-0.11296747967479659</v>
      </c>
      <c r="Z134">
        <f t="shared" si="4"/>
        <v>1.3658536585365533E-2</v>
      </c>
      <c r="AA134">
        <f t="shared" si="4"/>
        <v>-9.650406504065101E-2</v>
      </c>
      <c r="AB134">
        <f t="shared" si="4"/>
        <v>-0.12731707317073204</v>
      </c>
      <c r="AC134">
        <f t="shared" si="4"/>
        <v>-0.12731707317073204</v>
      </c>
    </row>
    <row r="135" spans="1:29" x14ac:dyDescent="0.35">
      <c r="Y135">
        <f t="shared" si="4"/>
        <v>-0.11296747967479659</v>
      </c>
      <c r="Z135">
        <f t="shared" si="4"/>
        <v>1.3658536585365533E-2</v>
      </c>
      <c r="AA135">
        <f t="shared" si="4"/>
        <v>-9.650406504065101E-2</v>
      </c>
      <c r="AB135">
        <f t="shared" si="4"/>
        <v>-0.12731707317073204</v>
      </c>
      <c r="AC135">
        <f t="shared" si="4"/>
        <v>-0.12731707317073204</v>
      </c>
    </row>
    <row r="136" spans="1:29" x14ac:dyDescent="0.35">
      <c r="Y136">
        <f t="shared" si="4"/>
        <v>-0.11296747967479659</v>
      </c>
      <c r="Z136">
        <f t="shared" si="4"/>
        <v>1.3658536585365533E-2</v>
      </c>
      <c r="AA136">
        <f t="shared" si="4"/>
        <v>-9.650406504065101E-2</v>
      </c>
      <c r="AB136">
        <f t="shared" si="4"/>
        <v>-0.12731707317073204</v>
      </c>
      <c r="AC136">
        <f t="shared" si="4"/>
        <v>-0.12731707317073204</v>
      </c>
    </row>
    <row r="137" spans="1:29" x14ac:dyDescent="0.35">
      <c r="Y137">
        <f t="shared" si="4"/>
        <v>-0.11296747967479659</v>
      </c>
      <c r="Z137">
        <f t="shared" si="4"/>
        <v>1.3658536585365533E-2</v>
      </c>
      <c r="AA137">
        <f t="shared" si="4"/>
        <v>-9.650406504065101E-2</v>
      </c>
      <c r="AB137">
        <f t="shared" si="4"/>
        <v>-0.12731707317073204</v>
      </c>
      <c r="AC137">
        <f t="shared" si="4"/>
        <v>-0.12731707317073204</v>
      </c>
    </row>
    <row r="138" spans="1:29" x14ac:dyDescent="0.35">
      <c r="Y138">
        <f t="shared" si="4"/>
        <v>-0.11296747967479659</v>
      </c>
      <c r="Z138">
        <f t="shared" si="4"/>
        <v>1.3658536585365533E-2</v>
      </c>
      <c r="AA138">
        <f t="shared" si="4"/>
        <v>-9.650406504065101E-2</v>
      </c>
      <c r="AB138">
        <f t="shared" si="4"/>
        <v>-0.12731707317073204</v>
      </c>
      <c r="AC138">
        <f t="shared" si="4"/>
        <v>-0.12731707317073204</v>
      </c>
    </row>
    <row r="139" spans="1:29" x14ac:dyDescent="0.35">
      <c r="Y139">
        <f t="shared" si="4"/>
        <v>-0.11296747967479659</v>
      </c>
      <c r="Z139">
        <f t="shared" si="4"/>
        <v>1.3658536585365533E-2</v>
      </c>
      <c r="AA139">
        <f t="shared" si="4"/>
        <v>-9.650406504065101E-2</v>
      </c>
      <c r="AB139">
        <f t="shared" si="4"/>
        <v>-0.12731707317073204</v>
      </c>
      <c r="AC139">
        <f t="shared" si="4"/>
        <v>-0.12731707317073204</v>
      </c>
    </row>
    <row r="140" spans="1:29" x14ac:dyDescent="0.35">
      <c r="Y140">
        <f t="shared" si="4"/>
        <v>-0.11296747967479659</v>
      </c>
      <c r="Z140">
        <f t="shared" si="4"/>
        <v>1.3658536585365533E-2</v>
      </c>
      <c r="AA140">
        <f t="shared" si="4"/>
        <v>-9.650406504065101E-2</v>
      </c>
      <c r="AB140">
        <f t="shared" si="4"/>
        <v>-0.12731707317073204</v>
      </c>
      <c r="AC140">
        <f t="shared" si="4"/>
        <v>-0.12731707317073204</v>
      </c>
    </row>
    <row r="141" spans="1:29" x14ac:dyDescent="0.35">
      <c r="Y141">
        <f t="shared" si="4"/>
        <v>-0.11296747967479659</v>
      </c>
      <c r="Z141">
        <f t="shared" si="4"/>
        <v>1.3658536585365533E-2</v>
      </c>
      <c r="AA141">
        <f t="shared" si="4"/>
        <v>-9.650406504065101E-2</v>
      </c>
      <c r="AB141">
        <f t="shared" si="4"/>
        <v>-0.12731707317073204</v>
      </c>
      <c r="AC141">
        <f t="shared" si="4"/>
        <v>-0.12731707317073204</v>
      </c>
    </row>
    <row r="142" spans="1:29" x14ac:dyDescent="0.35">
      <c r="Y142">
        <f t="shared" si="4"/>
        <v>-0.11296747967479659</v>
      </c>
      <c r="Z142">
        <f t="shared" si="4"/>
        <v>1.3658536585365533E-2</v>
      </c>
      <c r="AA142">
        <f t="shared" si="4"/>
        <v>-9.650406504065101E-2</v>
      </c>
      <c r="AB142">
        <f t="shared" si="4"/>
        <v>-0.12731707317073204</v>
      </c>
      <c r="AC142">
        <f t="shared" si="4"/>
        <v>-0.12731707317073204</v>
      </c>
    </row>
    <row r="143" spans="1:29" x14ac:dyDescent="0.35">
      <c r="Y143">
        <f t="shared" si="4"/>
        <v>-0.11296747967479659</v>
      </c>
      <c r="Z143">
        <f t="shared" si="4"/>
        <v>1.3658536585365533E-2</v>
      </c>
      <c r="AA143">
        <f t="shared" si="4"/>
        <v>-9.650406504065101E-2</v>
      </c>
      <c r="AB143">
        <f t="shared" si="4"/>
        <v>-0.12731707317073204</v>
      </c>
      <c r="AC143">
        <f t="shared" si="4"/>
        <v>-0.12731707317073204</v>
      </c>
    </row>
    <row r="144" spans="1:29" x14ac:dyDescent="0.35">
      <c r="Y144">
        <f t="shared" si="4"/>
        <v>-0.11296747967479659</v>
      </c>
      <c r="Z144">
        <f t="shared" si="4"/>
        <v>1.3658536585365533E-2</v>
      </c>
      <c r="AA144">
        <f t="shared" si="4"/>
        <v>-9.650406504065101E-2</v>
      </c>
      <c r="AB144">
        <f t="shared" si="4"/>
        <v>-0.12731707317073204</v>
      </c>
      <c r="AC144">
        <f t="shared" si="4"/>
        <v>-0.12731707317073204</v>
      </c>
    </row>
    <row r="145" spans="25:29" x14ac:dyDescent="0.35">
      <c r="Y145">
        <f t="shared" si="4"/>
        <v>-0.11296747967479659</v>
      </c>
      <c r="Z145">
        <f t="shared" si="4"/>
        <v>1.3658536585365533E-2</v>
      </c>
      <c r="AA145">
        <f t="shared" si="4"/>
        <v>-9.650406504065101E-2</v>
      </c>
      <c r="AB145">
        <f t="shared" si="4"/>
        <v>-0.12731707317073204</v>
      </c>
      <c r="AC145">
        <f t="shared" si="4"/>
        <v>-0.12731707317073204</v>
      </c>
    </row>
    <row r="146" spans="25:29" x14ac:dyDescent="0.35">
      <c r="Y146">
        <f t="shared" si="4"/>
        <v>-0.11296747967479659</v>
      </c>
      <c r="Z146">
        <f t="shared" si="4"/>
        <v>1.3658536585365533E-2</v>
      </c>
      <c r="AA146">
        <f t="shared" si="4"/>
        <v>-9.650406504065101E-2</v>
      </c>
      <c r="AB146">
        <f t="shared" si="4"/>
        <v>-0.12731707317073204</v>
      </c>
      <c r="AC146">
        <f t="shared" si="4"/>
        <v>-0.12731707317073204</v>
      </c>
    </row>
    <row r="147" spans="25:29" x14ac:dyDescent="0.35">
      <c r="Y147">
        <f t="shared" si="4"/>
        <v>-0.11296747967479659</v>
      </c>
      <c r="Z147">
        <f t="shared" si="4"/>
        <v>1.3658536585365533E-2</v>
      </c>
      <c r="AA147">
        <f t="shared" si="4"/>
        <v>-9.650406504065101E-2</v>
      </c>
      <c r="AB147">
        <f t="shared" si="4"/>
        <v>-0.12731707317073204</v>
      </c>
      <c r="AC147">
        <f t="shared" si="4"/>
        <v>-0.12731707317073204</v>
      </c>
    </row>
    <row r="148" spans="25:29" x14ac:dyDescent="0.35">
      <c r="Y148">
        <f t="shared" si="4"/>
        <v>-0.11296747967479659</v>
      </c>
      <c r="Z148">
        <f t="shared" si="4"/>
        <v>1.3658536585365533E-2</v>
      </c>
      <c r="AA148">
        <f t="shared" si="4"/>
        <v>-9.650406504065101E-2</v>
      </c>
      <c r="AB148">
        <f t="shared" si="4"/>
        <v>-0.12731707317073204</v>
      </c>
      <c r="AC148">
        <f t="shared" si="4"/>
        <v>-0.12731707317073204</v>
      </c>
    </row>
    <row r="149" spans="25:29" x14ac:dyDescent="0.35">
      <c r="Y149">
        <f t="shared" si="4"/>
        <v>-0.11296747967479659</v>
      </c>
      <c r="Z149">
        <f t="shared" si="4"/>
        <v>1.3658536585365533E-2</v>
      </c>
      <c r="AA149">
        <f t="shared" si="4"/>
        <v>-9.650406504065101E-2</v>
      </c>
      <c r="AB149">
        <f t="shared" si="4"/>
        <v>-0.12731707317073204</v>
      </c>
      <c r="AC149">
        <f t="shared" si="4"/>
        <v>-0.12731707317073204</v>
      </c>
    </row>
    <row r="150" spans="25:29" x14ac:dyDescent="0.35">
      <c r="Y150">
        <f t="shared" si="4"/>
        <v>-0.11296747967479659</v>
      </c>
      <c r="Z150">
        <f t="shared" si="4"/>
        <v>1.3658536585365533E-2</v>
      </c>
      <c r="AA150">
        <f t="shared" si="4"/>
        <v>-9.650406504065101E-2</v>
      </c>
      <c r="AB150">
        <f t="shared" si="4"/>
        <v>-0.12731707317073204</v>
      </c>
      <c r="AC150">
        <f t="shared" si="4"/>
        <v>-0.12731707317073204</v>
      </c>
    </row>
    <row r="151" spans="25:29" x14ac:dyDescent="0.35">
      <c r="Y151">
        <f t="shared" si="4"/>
        <v>-0.11296747967479659</v>
      </c>
      <c r="Z151">
        <f t="shared" si="4"/>
        <v>1.3658536585365533E-2</v>
      </c>
      <c r="AA151">
        <f t="shared" si="4"/>
        <v>-9.650406504065101E-2</v>
      </c>
      <c r="AB151">
        <f t="shared" si="4"/>
        <v>-0.12731707317073204</v>
      </c>
      <c r="AC151">
        <f t="shared" si="4"/>
        <v>-0.12731707317073204</v>
      </c>
    </row>
    <row r="152" spans="25:29" x14ac:dyDescent="0.35">
      <c r="Y152">
        <f t="shared" si="4"/>
        <v>-0.11296747967479659</v>
      </c>
      <c r="Z152">
        <f t="shared" si="4"/>
        <v>1.3658536585365533E-2</v>
      </c>
      <c r="AA152">
        <f t="shared" si="4"/>
        <v>-9.650406504065101E-2</v>
      </c>
      <c r="AB152">
        <f t="shared" si="4"/>
        <v>-0.12731707317073204</v>
      </c>
      <c r="AC152">
        <f t="shared" si="4"/>
        <v>-0.12731707317073204</v>
      </c>
    </row>
    <row r="153" spans="25:29" x14ac:dyDescent="0.35">
      <c r="Y153">
        <f t="shared" si="4"/>
        <v>-0.11296747967479659</v>
      </c>
      <c r="Z153">
        <f t="shared" si="4"/>
        <v>1.3658536585365533E-2</v>
      </c>
      <c r="AA153">
        <f t="shared" si="4"/>
        <v>-9.650406504065101E-2</v>
      </c>
      <c r="AB153">
        <f t="shared" si="4"/>
        <v>-0.12731707317073204</v>
      </c>
      <c r="AC153">
        <f t="shared" si="4"/>
        <v>-0.12731707317073204</v>
      </c>
    </row>
    <row r="154" spans="25:29" x14ac:dyDescent="0.35">
      <c r="Y154">
        <f t="shared" si="4"/>
        <v>-0.11296747967479659</v>
      </c>
      <c r="Z154">
        <f t="shared" si="4"/>
        <v>1.3658536585365533E-2</v>
      </c>
      <c r="AA154">
        <f t="shared" si="4"/>
        <v>-9.650406504065101E-2</v>
      </c>
      <c r="AB154">
        <f t="shared" si="4"/>
        <v>-0.12731707317073204</v>
      </c>
      <c r="AC154">
        <f t="shared" si="4"/>
        <v>-0.12731707317073204</v>
      </c>
    </row>
    <row r="155" spans="25:29" x14ac:dyDescent="0.35">
      <c r="Y155">
        <f t="shared" si="4"/>
        <v>-0.11296747967479659</v>
      </c>
      <c r="Z155">
        <f t="shared" si="4"/>
        <v>1.3658536585365533E-2</v>
      </c>
      <c r="AA155">
        <f t="shared" si="4"/>
        <v>-9.650406504065101E-2</v>
      </c>
      <c r="AB155">
        <f t="shared" si="4"/>
        <v>-0.12731707317073204</v>
      </c>
      <c r="AC155">
        <f t="shared" si="4"/>
        <v>-0.12731707317073204</v>
      </c>
    </row>
    <row r="156" spans="25:29" x14ac:dyDescent="0.35">
      <c r="Y156">
        <f t="shared" si="4"/>
        <v>-0.11296747967479659</v>
      </c>
      <c r="Z156">
        <f t="shared" si="4"/>
        <v>1.3658536585365533E-2</v>
      </c>
      <c r="AA156">
        <f t="shared" si="4"/>
        <v>-9.650406504065101E-2</v>
      </c>
      <c r="AB156">
        <f t="shared" si="4"/>
        <v>-0.12731707317073204</v>
      </c>
      <c r="AC156">
        <f t="shared" si="4"/>
        <v>-0.12731707317073204</v>
      </c>
    </row>
    <row r="157" spans="25:29" x14ac:dyDescent="0.35">
      <c r="Y157">
        <f t="shared" si="4"/>
        <v>-0.11296747967479659</v>
      </c>
      <c r="Z157">
        <f t="shared" si="4"/>
        <v>1.3658536585365533E-2</v>
      </c>
      <c r="AA157">
        <f t="shared" si="4"/>
        <v>-9.650406504065101E-2</v>
      </c>
      <c r="AB157">
        <f t="shared" si="4"/>
        <v>-0.12731707317073204</v>
      </c>
      <c r="AC157">
        <f t="shared" si="4"/>
        <v>-0.12731707317073204</v>
      </c>
    </row>
    <row r="158" spans="25:29" x14ac:dyDescent="0.35">
      <c r="Y158">
        <f t="shared" si="4"/>
        <v>-0.11296747967479659</v>
      </c>
      <c r="Z158">
        <f t="shared" si="4"/>
        <v>1.3658536585365533E-2</v>
      </c>
      <c r="AA158">
        <f t="shared" si="4"/>
        <v>-9.650406504065101E-2</v>
      </c>
      <c r="AB158">
        <f t="shared" si="4"/>
        <v>-0.12731707317073204</v>
      </c>
      <c r="AC158">
        <f t="shared" si="4"/>
        <v>-0.12731707317073204</v>
      </c>
    </row>
    <row r="159" spans="25:29" x14ac:dyDescent="0.35">
      <c r="Y159">
        <f t="shared" si="4"/>
        <v>-0.11296747967479659</v>
      </c>
      <c r="Z159">
        <f t="shared" si="4"/>
        <v>1.3658536585365533E-2</v>
      </c>
      <c r="AA159">
        <f t="shared" si="4"/>
        <v>-9.650406504065101E-2</v>
      </c>
      <c r="AB159">
        <f t="shared" si="4"/>
        <v>-0.12731707317073204</v>
      </c>
      <c r="AC159">
        <f t="shared" si="4"/>
        <v>-0.12731707317073204</v>
      </c>
    </row>
    <row r="160" spans="25:29" x14ac:dyDescent="0.35">
      <c r="Y160">
        <f t="shared" si="4"/>
        <v>-0.11296747967479659</v>
      </c>
      <c r="Z160">
        <f t="shared" si="4"/>
        <v>1.3658536585365533E-2</v>
      </c>
      <c r="AA160">
        <f t="shared" si="4"/>
        <v>-9.650406504065101E-2</v>
      </c>
      <c r="AB160">
        <f t="shared" si="4"/>
        <v>-0.12731707317073204</v>
      </c>
      <c r="AC160">
        <f t="shared" si="4"/>
        <v>-0.12731707317073204</v>
      </c>
    </row>
    <row r="161" spans="25:29" x14ac:dyDescent="0.35">
      <c r="Y161">
        <f t="shared" si="4"/>
        <v>-0.11296747967479659</v>
      </c>
      <c r="Z161">
        <f t="shared" si="4"/>
        <v>1.3658536585365533E-2</v>
      </c>
      <c r="AA161">
        <f t="shared" si="4"/>
        <v>-9.650406504065101E-2</v>
      </c>
      <c r="AB161">
        <f t="shared" si="4"/>
        <v>-0.12731707317073204</v>
      </c>
      <c r="AC161">
        <f t="shared" si="4"/>
        <v>-0.12731707317073204</v>
      </c>
    </row>
    <row r="162" spans="25:29" x14ac:dyDescent="0.35">
      <c r="Y162">
        <f t="shared" si="4"/>
        <v>-0.11296747967479659</v>
      </c>
      <c r="Z162">
        <f t="shared" si="4"/>
        <v>1.3658536585365533E-2</v>
      </c>
      <c r="AA162">
        <f t="shared" si="4"/>
        <v>-9.650406504065101E-2</v>
      </c>
      <c r="AB162">
        <f t="shared" si="4"/>
        <v>-0.12731707317073204</v>
      </c>
      <c r="AC162">
        <f t="shared" si="4"/>
        <v>-0.12731707317073204</v>
      </c>
    </row>
    <row r="163" spans="25:29" x14ac:dyDescent="0.35">
      <c r="Y163">
        <f t="shared" ref="Y163:AC194" si="5">T163 - T$103</f>
        <v>-0.11296747967479659</v>
      </c>
      <c r="Z163">
        <f t="shared" si="5"/>
        <v>1.3658536585365533E-2</v>
      </c>
      <c r="AA163">
        <f t="shared" si="5"/>
        <v>-9.650406504065101E-2</v>
      </c>
      <c r="AB163">
        <f t="shared" si="5"/>
        <v>-0.12731707317073204</v>
      </c>
      <c r="AC163">
        <f t="shared" si="5"/>
        <v>-0.12731707317073204</v>
      </c>
    </row>
    <row r="164" spans="25:29" x14ac:dyDescent="0.35">
      <c r="Y164">
        <f t="shared" si="5"/>
        <v>-0.11296747967479659</v>
      </c>
      <c r="Z164">
        <f t="shared" si="5"/>
        <v>1.3658536585365533E-2</v>
      </c>
      <c r="AA164">
        <f t="shared" si="5"/>
        <v>-9.650406504065101E-2</v>
      </c>
      <c r="AB164">
        <f t="shared" si="5"/>
        <v>-0.12731707317073204</v>
      </c>
      <c r="AC164">
        <f t="shared" si="5"/>
        <v>-0.12731707317073204</v>
      </c>
    </row>
    <row r="165" spans="25:29" x14ac:dyDescent="0.35">
      <c r="Y165">
        <f t="shared" si="5"/>
        <v>-0.11296747967479659</v>
      </c>
      <c r="Z165">
        <f t="shared" si="5"/>
        <v>1.3658536585365533E-2</v>
      </c>
      <c r="AA165">
        <f t="shared" si="5"/>
        <v>-9.650406504065101E-2</v>
      </c>
      <c r="AB165">
        <f t="shared" si="5"/>
        <v>-0.12731707317073204</v>
      </c>
      <c r="AC165">
        <f t="shared" si="5"/>
        <v>-0.12731707317073204</v>
      </c>
    </row>
    <row r="166" spans="25:29" x14ac:dyDescent="0.35">
      <c r="Y166">
        <f t="shared" si="5"/>
        <v>-0.11296747967479659</v>
      </c>
      <c r="Z166">
        <f t="shared" si="5"/>
        <v>1.3658536585365533E-2</v>
      </c>
      <c r="AA166">
        <f t="shared" si="5"/>
        <v>-9.650406504065101E-2</v>
      </c>
      <c r="AB166">
        <f t="shared" si="5"/>
        <v>-0.12731707317073204</v>
      </c>
      <c r="AC166">
        <f t="shared" si="5"/>
        <v>-0.12731707317073204</v>
      </c>
    </row>
    <row r="167" spans="25:29" x14ac:dyDescent="0.35">
      <c r="Y167">
        <f t="shared" si="5"/>
        <v>-0.11296747967479659</v>
      </c>
      <c r="Z167">
        <f t="shared" si="5"/>
        <v>1.3658536585365533E-2</v>
      </c>
      <c r="AA167">
        <f t="shared" si="5"/>
        <v>-9.650406504065101E-2</v>
      </c>
      <c r="AB167">
        <f t="shared" si="5"/>
        <v>-0.12731707317073204</v>
      </c>
      <c r="AC167">
        <f t="shared" si="5"/>
        <v>-0.12731707317073204</v>
      </c>
    </row>
    <row r="168" spans="25:29" x14ac:dyDescent="0.35">
      <c r="Y168">
        <f t="shared" si="5"/>
        <v>-0.11296747967479659</v>
      </c>
      <c r="Z168">
        <f t="shared" si="5"/>
        <v>1.3658536585365533E-2</v>
      </c>
      <c r="AA168">
        <f t="shared" si="5"/>
        <v>-9.650406504065101E-2</v>
      </c>
      <c r="AB168">
        <f t="shared" si="5"/>
        <v>-0.12731707317073204</v>
      </c>
      <c r="AC168">
        <f t="shared" si="5"/>
        <v>-0.12731707317073204</v>
      </c>
    </row>
    <row r="169" spans="25:29" x14ac:dyDescent="0.35">
      <c r="Y169">
        <f t="shared" si="5"/>
        <v>-0.11296747967479659</v>
      </c>
      <c r="Z169">
        <f t="shared" si="5"/>
        <v>1.3658536585365533E-2</v>
      </c>
      <c r="AA169">
        <f t="shared" si="5"/>
        <v>-9.650406504065101E-2</v>
      </c>
      <c r="AB169">
        <f t="shared" si="5"/>
        <v>-0.12731707317073204</v>
      </c>
      <c r="AC169">
        <f t="shared" si="5"/>
        <v>-0.12731707317073204</v>
      </c>
    </row>
    <row r="170" spans="25:29" x14ac:dyDescent="0.35">
      <c r="Y170">
        <f t="shared" si="5"/>
        <v>-0.11296747967479659</v>
      </c>
      <c r="Z170">
        <f t="shared" si="5"/>
        <v>1.3658536585365533E-2</v>
      </c>
      <c r="AA170">
        <f t="shared" si="5"/>
        <v>-9.650406504065101E-2</v>
      </c>
      <c r="AB170">
        <f t="shared" si="5"/>
        <v>-0.12731707317073204</v>
      </c>
      <c r="AC170">
        <f t="shared" si="5"/>
        <v>-0.12731707317073204</v>
      </c>
    </row>
    <row r="171" spans="25:29" x14ac:dyDescent="0.35">
      <c r="Y171">
        <f t="shared" si="5"/>
        <v>-0.11296747967479659</v>
      </c>
      <c r="Z171">
        <f t="shared" si="5"/>
        <v>1.3658536585365533E-2</v>
      </c>
      <c r="AA171">
        <f t="shared" si="5"/>
        <v>-9.650406504065101E-2</v>
      </c>
      <c r="AB171">
        <f t="shared" si="5"/>
        <v>-0.12731707317073204</v>
      </c>
      <c r="AC171">
        <f t="shared" si="5"/>
        <v>-0.12731707317073204</v>
      </c>
    </row>
    <row r="172" spans="25:29" x14ac:dyDescent="0.35">
      <c r="Y172">
        <f t="shared" si="5"/>
        <v>-0.11296747967479659</v>
      </c>
      <c r="Z172">
        <f t="shared" si="5"/>
        <v>1.3658536585365533E-2</v>
      </c>
      <c r="AA172">
        <f t="shared" si="5"/>
        <v>-9.650406504065101E-2</v>
      </c>
      <c r="AB172">
        <f t="shared" si="5"/>
        <v>-0.12731707317073204</v>
      </c>
      <c r="AC172">
        <f t="shared" si="5"/>
        <v>-0.12731707317073204</v>
      </c>
    </row>
    <row r="173" spans="25:29" x14ac:dyDescent="0.35">
      <c r="Y173">
        <f t="shared" si="5"/>
        <v>-0.11296747967479659</v>
      </c>
      <c r="Z173">
        <f t="shared" si="5"/>
        <v>1.3658536585365533E-2</v>
      </c>
      <c r="AA173">
        <f t="shared" si="5"/>
        <v>-9.650406504065101E-2</v>
      </c>
      <c r="AB173">
        <f t="shared" si="5"/>
        <v>-0.12731707317073204</v>
      </c>
      <c r="AC173">
        <f t="shared" si="5"/>
        <v>-0.12731707317073204</v>
      </c>
    </row>
    <row r="174" spans="25:29" x14ac:dyDescent="0.35">
      <c r="Y174">
        <f t="shared" si="5"/>
        <v>-0.11296747967479659</v>
      </c>
      <c r="Z174">
        <f t="shared" si="5"/>
        <v>1.3658536585365533E-2</v>
      </c>
      <c r="AA174">
        <f t="shared" si="5"/>
        <v>-9.650406504065101E-2</v>
      </c>
      <c r="AB174">
        <f t="shared" si="5"/>
        <v>-0.12731707317073204</v>
      </c>
      <c r="AC174">
        <f t="shared" si="5"/>
        <v>-0.12731707317073204</v>
      </c>
    </row>
    <row r="175" spans="25:29" x14ac:dyDescent="0.35">
      <c r="Y175">
        <f t="shared" si="5"/>
        <v>-0.11296747967479659</v>
      </c>
      <c r="Z175">
        <f t="shared" si="5"/>
        <v>1.3658536585365533E-2</v>
      </c>
      <c r="AA175">
        <f t="shared" si="5"/>
        <v>-9.650406504065101E-2</v>
      </c>
      <c r="AB175">
        <f t="shared" si="5"/>
        <v>-0.12731707317073204</v>
      </c>
      <c r="AC175">
        <f t="shared" si="5"/>
        <v>-0.12731707317073204</v>
      </c>
    </row>
    <row r="176" spans="25:29" x14ac:dyDescent="0.35">
      <c r="Y176">
        <f t="shared" si="5"/>
        <v>-0.11296747967479659</v>
      </c>
      <c r="Z176">
        <f t="shared" si="5"/>
        <v>1.3658536585365533E-2</v>
      </c>
      <c r="AA176">
        <f t="shared" si="5"/>
        <v>-9.650406504065101E-2</v>
      </c>
      <c r="AB176">
        <f t="shared" si="5"/>
        <v>-0.12731707317073204</v>
      </c>
      <c r="AC176">
        <f t="shared" si="5"/>
        <v>-0.12731707317073204</v>
      </c>
    </row>
    <row r="177" spans="25:29" x14ac:dyDescent="0.35">
      <c r="Y177">
        <f t="shared" si="5"/>
        <v>-0.11296747967479659</v>
      </c>
      <c r="Z177">
        <f t="shared" si="5"/>
        <v>1.3658536585365533E-2</v>
      </c>
      <c r="AA177">
        <f t="shared" si="5"/>
        <v>-9.650406504065101E-2</v>
      </c>
      <c r="AB177">
        <f t="shared" si="5"/>
        <v>-0.12731707317073204</v>
      </c>
      <c r="AC177">
        <f t="shared" si="5"/>
        <v>-0.12731707317073204</v>
      </c>
    </row>
    <row r="178" spans="25:29" x14ac:dyDescent="0.35">
      <c r="Y178">
        <f t="shared" si="5"/>
        <v>-0.11296747967479659</v>
      </c>
      <c r="Z178">
        <f t="shared" si="5"/>
        <v>1.3658536585365533E-2</v>
      </c>
      <c r="AA178">
        <f t="shared" si="5"/>
        <v>-9.650406504065101E-2</v>
      </c>
      <c r="AB178">
        <f t="shared" si="5"/>
        <v>-0.12731707317073204</v>
      </c>
      <c r="AC178">
        <f t="shared" si="5"/>
        <v>-0.12731707317073204</v>
      </c>
    </row>
    <row r="179" spans="25:29" x14ac:dyDescent="0.35">
      <c r="Y179">
        <f t="shared" si="5"/>
        <v>-0.11296747967479659</v>
      </c>
      <c r="Z179">
        <f t="shared" si="5"/>
        <v>1.3658536585365533E-2</v>
      </c>
      <c r="AA179">
        <f t="shared" si="5"/>
        <v>-9.650406504065101E-2</v>
      </c>
      <c r="AB179">
        <f t="shared" si="5"/>
        <v>-0.12731707317073204</v>
      </c>
      <c r="AC179">
        <f t="shared" si="5"/>
        <v>-0.12731707317073204</v>
      </c>
    </row>
    <row r="180" spans="25:29" x14ac:dyDescent="0.35">
      <c r="Y180">
        <f t="shared" si="5"/>
        <v>-0.11296747967479659</v>
      </c>
      <c r="Z180">
        <f t="shared" si="5"/>
        <v>1.3658536585365533E-2</v>
      </c>
      <c r="AA180">
        <f t="shared" si="5"/>
        <v>-9.650406504065101E-2</v>
      </c>
      <c r="AB180">
        <f t="shared" si="5"/>
        <v>-0.12731707317073204</v>
      </c>
      <c r="AC180">
        <f t="shared" si="5"/>
        <v>-0.12731707317073204</v>
      </c>
    </row>
    <row r="181" spans="25:29" x14ac:dyDescent="0.35">
      <c r="Y181">
        <f t="shared" si="5"/>
        <v>-0.11296747967479659</v>
      </c>
      <c r="Z181">
        <f t="shared" si="5"/>
        <v>1.3658536585365533E-2</v>
      </c>
      <c r="AA181">
        <f t="shared" si="5"/>
        <v>-9.650406504065101E-2</v>
      </c>
      <c r="AB181">
        <f t="shared" si="5"/>
        <v>-0.12731707317073204</v>
      </c>
      <c r="AC181">
        <f t="shared" si="5"/>
        <v>-0.12731707317073204</v>
      </c>
    </row>
    <row r="182" spans="25:29" x14ac:dyDescent="0.35">
      <c r="Y182">
        <f t="shared" si="5"/>
        <v>-0.11296747967479659</v>
      </c>
      <c r="Z182">
        <f t="shared" si="5"/>
        <v>1.3658536585365533E-2</v>
      </c>
      <c r="AA182">
        <f t="shared" si="5"/>
        <v>-9.650406504065101E-2</v>
      </c>
      <c r="AB182">
        <f t="shared" si="5"/>
        <v>-0.12731707317073204</v>
      </c>
      <c r="AC182">
        <f t="shared" si="5"/>
        <v>-0.12731707317073204</v>
      </c>
    </row>
    <row r="183" spans="25:29" x14ac:dyDescent="0.35">
      <c r="Y183">
        <f t="shared" si="5"/>
        <v>-0.11296747967479659</v>
      </c>
      <c r="Z183">
        <f t="shared" si="5"/>
        <v>1.3658536585365533E-2</v>
      </c>
      <c r="AA183">
        <f t="shared" si="5"/>
        <v>-9.650406504065101E-2</v>
      </c>
      <c r="AB183">
        <f t="shared" si="5"/>
        <v>-0.12731707317073204</v>
      </c>
      <c r="AC183">
        <f t="shared" si="5"/>
        <v>-0.12731707317073204</v>
      </c>
    </row>
    <row r="184" spans="25:29" x14ac:dyDescent="0.35">
      <c r="Y184">
        <f t="shared" si="5"/>
        <v>-0.11296747967479659</v>
      </c>
      <c r="Z184">
        <f t="shared" si="5"/>
        <v>1.3658536585365533E-2</v>
      </c>
      <c r="AA184">
        <f t="shared" si="5"/>
        <v>-9.650406504065101E-2</v>
      </c>
      <c r="AB184">
        <f t="shared" si="5"/>
        <v>-0.12731707317073204</v>
      </c>
      <c r="AC184">
        <f t="shared" si="5"/>
        <v>-0.12731707317073204</v>
      </c>
    </row>
    <row r="185" spans="25:29" x14ac:dyDescent="0.35">
      <c r="Y185">
        <f t="shared" si="5"/>
        <v>-0.11296747967479659</v>
      </c>
      <c r="Z185">
        <f t="shared" si="5"/>
        <v>1.3658536585365533E-2</v>
      </c>
      <c r="AA185">
        <f t="shared" si="5"/>
        <v>-9.650406504065101E-2</v>
      </c>
      <c r="AB185">
        <f t="shared" si="5"/>
        <v>-0.12731707317073204</v>
      </c>
      <c r="AC185">
        <f t="shared" si="5"/>
        <v>-0.12731707317073204</v>
      </c>
    </row>
    <row r="186" spans="25:29" x14ac:dyDescent="0.35">
      <c r="Y186">
        <f t="shared" si="5"/>
        <v>-0.11296747967479659</v>
      </c>
      <c r="Z186">
        <f t="shared" si="5"/>
        <v>1.3658536585365533E-2</v>
      </c>
      <c r="AA186">
        <f t="shared" si="5"/>
        <v>-9.650406504065101E-2</v>
      </c>
      <c r="AB186">
        <f t="shared" si="5"/>
        <v>-0.12731707317073204</v>
      </c>
      <c r="AC186">
        <f t="shared" si="5"/>
        <v>-0.12731707317073204</v>
      </c>
    </row>
    <row r="187" spans="25:29" x14ac:dyDescent="0.35">
      <c r="Y187">
        <f t="shared" si="5"/>
        <v>-0.11296747967479659</v>
      </c>
      <c r="Z187">
        <f t="shared" si="5"/>
        <v>1.3658536585365533E-2</v>
      </c>
      <c r="AA187">
        <f t="shared" si="5"/>
        <v>-9.650406504065101E-2</v>
      </c>
      <c r="AB187">
        <f t="shared" si="5"/>
        <v>-0.12731707317073204</v>
      </c>
      <c r="AC187">
        <f t="shared" si="5"/>
        <v>-0.12731707317073204</v>
      </c>
    </row>
    <row r="188" spans="25:29" x14ac:dyDescent="0.35">
      <c r="Y188">
        <f t="shared" si="5"/>
        <v>-0.11296747967479659</v>
      </c>
      <c r="Z188">
        <f t="shared" si="5"/>
        <v>1.3658536585365533E-2</v>
      </c>
      <c r="AA188">
        <f t="shared" si="5"/>
        <v>-9.650406504065101E-2</v>
      </c>
      <c r="AB188">
        <f t="shared" si="5"/>
        <v>-0.12731707317073204</v>
      </c>
      <c r="AC188">
        <f t="shared" si="5"/>
        <v>-0.12731707317073204</v>
      </c>
    </row>
    <row r="189" spans="25:29" x14ac:dyDescent="0.35">
      <c r="Y189">
        <f t="shared" si="5"/>
        <v>-0.11296747967479659</v>
      </c>
      <c r="Z189">
        <f t="shared" si="5"/>
        <v>1.3658536585365533E-2</v>
      </c>
      <c r="AA189">
        <f t="shared" si="5"/>
        <v>-9.650406504065101E-2</v>
      </c>
      <c r="AB189">
        <f t="shared" si="5"/>
        <v>-0.12731707317073204</v>
      </c>
      <c r="AC189">
        <f t="shared" si="5"/>
        <v>-0.12731707317073204</v>
      </c>
    </row>
    <row r="190" spans="25:29" x14ac:dyDescent="0.35">
      <c r="Y190">
        <f t="shared" si="5"/>
        <v>-0.11296747967479659</v>
      </c>
      <c r="Z190">
        <f t="shared" si="5"/>
        <v>1.3658536585365533E-2</v>
      </c>
      <c r="AA190">
        <f t="shared" si="5"/>
        <v>-9.650406504065101E-2</v>
      </c>
      <c r="AB190">
        <f t="shared" si="5"/>
        <v>-0.12731707317073204</v>
      </c>
      <c r="AC190">
        <f t="shared" si="5"/>
        <v>-0.12731707317073204</v>
      </c>
    </row>
    <row r="191" spans="25:29" x14ac:dyDescent="0.35">
      <c r="Y191">
        <f t="shared" si="5"/>
        <v>-0.11296747967479659</v>
      </c>
      <c r="Z191">
        <f t="shared" si="5"/>
        <v>1.3658536585365533E-2</v>
      </c>
      <c r="AA191">
        <f t="shared" si="5"/>
        <v>-9.650406504065101E-2</v>
      </c>
      <c r="AB191">
        <f t="shared" si="5"/>
        <v>-0.12731707317073204</v>
      </c>
      <c r="AC191">
        <f t="shared" si="5"/>
        <v>-0.12731707317073204</v>
      </c>
    </row>
    <row r="192" spans="25:29" x14ac:dyDescent="0.35">
      <c r="Y192">
        <f t="shared" si="5"/>
        <v>-0.11296747967479659</v>
      </c>
      <c r="Z192">
        <f t="shared" si="5"/>
        <v>1.3658536585365533E-2</v>
      </c>
      <c r="AA192">
        <f t="shared" si="5"/>
        <v>-9.650406504065101E-2</v>
      </c>
      <c r="AB192">
        <f t="shared" si="5"/>
        <v>-0.12731707317073204</v>
      </c>
      <c r="AC192">
        <f t="shared" si="5"/>
        <v>-0.12731707317073204</v>
      </c>
    </row>
    <row r="193" spans="25:29" x14ac:dyDescent="0.35">
      <c r="Y193">
        <f t="shared" si="5"/>
        <v>-0.11296747967479659</v>
      </c>
      <c r="Z193">
        <f t="shared" si="5"/>
        <v>1.3658536585365533E-2</v>
      </c>
      <c r="AA193">
        <f t="shared" si="5"/>
        <v>-9.650406504065101E-2</v>
      </c>
      <c r="AB193">
        <f t="shared" si="5"/>
        <v>-0.12731707317073204</v>
      </c>
      <c r="AC193">
        <f t="shared" si="5"/>
        <v>-0.12731707317073204</v>
      </c>
    </row>
    <row r="194" spans="25:29" x14ac:dyDescent="0.35">
      <c r="Y194">
        <f t="shared" si="5"/>
        <v>-0.11296747967479659</v>
      </c>
      <c r="Z194">
        <f t="shared" si="5"/>
        <v>1.3658536585365533E-2</v>
      </c>
      <c r="AA194">
        <f t="shared" si="5"/>
        <v>-9.650406504065101E-2</v>
      </c>
      <c r="AB194">
        <f t="shared" si="5"/>
        <v>-0.12731707317073204</v>
      </c>
      <c r="AC194">
        <f t="shared" si="5"/>
        <v>-0.12731707317073204</v>
      </c>
    </row>
    <row r="195" spans="25:29" x14ac:dyDescent="0.35">
      <c r="Y195">
        <f t="shared" ref="Y195:AC202" si="6">T195 - T$103</f>
        <v>-0.11296747967479659</v>
      </c>
      <c r="Z195">
        <f t="shared" si="6"/>
        <v>1.3658536585365533E-2</v>
      </c>
      <c r="AA195">
        <f t="shared" si="6"/>
        <v>-9.650406504065101E-2</v>
      </c>
      <c r="AB195">
        <f t="shared" si="6"/>
        <v>-0.12731707317073204</v>
      </c>
      <c r="AC195">
        <f t="shared" si="6"/>
        <v>-0.12731707317073204</v>
      </c>
    </row>
    <row r="196" spans="25:29" x14ac:dyDescent="0.35">
      <c r="Y196">
        <f t="shared" si="6"/>
        <v>-0.11296747967479659</v>
      </c>
      <c r="Z196">
        <f t="shared" si="6"/>
        <v>1.3658536585365533E-2</v>
      </c>
      <c r="AA196">
        <f t="shared" si="6"/>
        <v>-9.650406504065101E-2</v>
      </c>
      <c r="AB196">
        <f t="shared" si="6"/>
        <v>-0.12731707317073204</v>
      </c>
      <c r="AC196">
        <f t="shared" si="6"/>
        <v>-0.12731707317073204</v>
      </c>
    </row>
    <row r="197" spans="25:29" x14ac:dyDescent="0.35">
      <c r="Y197">
        <f t="shared" si="6"/>
        <v>-0.11296747967479659</v>
      </c>
      <c r="Z197">
        <f t="shared" si="6"/>
        <v>1.3658536585365533E-2</v>
      </c>
      <c r="AA197">
        <f t="shared" si="6"/>
        <v>-9.650406504065101E-2</v>
      </c>
      <c r="AB197">
        <f t="shared" si="6"/>
        <v>-0.12731707317073204</v>
      </c>
      <c r="AC197">
        <f t="shared" si="6"/>
        <v>-0.12731707317073204</v>
      </c>
    </row>
    <row r="198" spans="25:29" x14ac:dyDescent="0.35">
      <c r="Y198">
        <f t="shared" si="6"/>
        <v>-0.11296747967479659</v>
      </c>
      <c r="Z198">
        <f t="shared" si="6"/>
        <v>1.3658536585365533E-2</v>
      </c>
      <c r="AA198">
        <f t="shared" si="6"/>
        <v>-9.650406504065101E-2</v>
      </c>
      <c r="AB198">
        <f t="shared" si="6"/>
        <v>-0.12731707317073204</v>
      </c>
      <c r="AC198">
        <f t="shared" si="6"/>
        <v>-0.12731707317073204</v>
      </c>
    </row>
    <row r="199" spans="25:29" x14ac:dyDescent="0.35">
      <c r="Y199">
        <f t="shared" si="6"/>
        <v>-0.11296747967479659</v>
      </c>
      <c r="Z199">
        <f t="shared" si="6"/>
        <v>1.3658536585365533E-2</v>
      </c>
      <c r="AA199">
        <f t="shared" si="6"/>
        <v>-9.650406504065101E-2</v>
      </c>
      <c r="AB199">
        <f t="shared" si="6"/>
        <v>-0.12731707317073204</v>
      </c>
      <c r="AC199">
        <f t="shared" si="6"/>
        <v>-0.12731707317073204</v>
      </c>
    </row>
    <row r="200" spans="25:29" x14ac:dyDescent="0.35">
      <c r="Y200">
        <f t="shared" si="6"/>
        <v>-0.11296747967479659</v>
      </c>
      <c r="Z200">
        <f t="shared" si="6"/>
        <v>1.3658536585365533E-2</v>
      </c>
      <c r="AA200">
        <f t="shared" si="6"/>
        <v>-9.650406504065101E-2</v>
      </c>
      <c r="AB200">
        <f t="shared" si="6"/>
        <v>-0.12731707317073204</v>
      </c>
      <c r="AC200">
        <f t="shared" si="6"/>
        <v>-0.12731707317073204</v>
      </c>
    </row>
    <row r="201" spans="25:29" x14ac:dyDescent="0.35">
      <c r="Y201">
        <f t="shared" si="6"/>
        <v>-0.11296747967479659</v>
      </c>
      <c r="Z201">
        <f t="shared" si="6"/>
        <v>1.3658536585365533E-2</v>
      </c>
      <c r="AA201">
        <f t="shared" si="6"/>
        <v>-9.650406504065101E-2</v>
      </c>
      <c r="AB201">
        <f t="shared" si="6"/>
        <v>-0.12731707317073204</v>
      </c>
      <c r="AC201">
        <f t="shared" si="6"/>
        <v>-0.12731707317073204</v>
      </c>
    </row>
    <row r="202" spans="25:29" x14ac:dyDescent="0.35">
      <c r="Y202">
        <f t="shared" si="6"/>
        <v>-0.11296747967479659</v>
      </c>
      <c r="Z202">
        <f t="shared" si="6"/>
        <v>1.3658536585365533E-2</v>
      </c>
      <c r="AA202">
        <f t="shared" si="6"/>
        <v>-9.650406504065101E-2</v>
      </c>
      <c r="AB202">
        <f t="shared" si="6"/>
        <v>-0.12731707317073204</v>
      </c>
      <c r="AC202">
        <f t="shared" si="6"/>
        <v>-0.12731707317073204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</sheetViews>
  <sheetFormatPr defaultRowHeight="14.5" x14ac:dyDescent="0.35"/>
  <sheetData>
    <row r="1" spans="1:201" x14ac:dyDescent="0.35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5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5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5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5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5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5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5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5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5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5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5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5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5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5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5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5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5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5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5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5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5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5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5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5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5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5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5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5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5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5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5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5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5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5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5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5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5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5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5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5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5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5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5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5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5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5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5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5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5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5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5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5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5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5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5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5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5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5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5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5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5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5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5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5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5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5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5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5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5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5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5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5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5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5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5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5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5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5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5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5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5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5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5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5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5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5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5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5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5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5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5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5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5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5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5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5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5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5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5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5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5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5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5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5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5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5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5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5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5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5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5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5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5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5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5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5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5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5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5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5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5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5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5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5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5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5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5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5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5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5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5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5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5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5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5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5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5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5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5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5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5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5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5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5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5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5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5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5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5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5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5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5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5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5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5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5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5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5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5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5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5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5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5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5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5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5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5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5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5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5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5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5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5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5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5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5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5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5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5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5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5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5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5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5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5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5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5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5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5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5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5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5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5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5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5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5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5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5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5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5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5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5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5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5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5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M61"/>
  <sheetViews>
    <sheetView tabSelected="1" workbookViewId="0">
      <selection activeCell="Q26" sqref="Q26"/>
    </sheetView>
  </sheetViews>
  <sheetFormatPr defaultRowHeight="14.5" x14ac:dyDescent="0.35"/>
  <cols>
    <col min="1" max="1" width="11.1796875" bestFit="1" customWidth="1"/>
  </cols>
  <sheetData>
    <row r="1" spans="1:13" x14ac:dyDescent="0.35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</row>
    <row r="2" spans="1:13" x14ac:dyDescent="0.35">
      <c r="B2" t="s">
        <v>609</v>
      </c>
      <c r="C2">
        <f>COUNTIF(raw!$P3:$P158, GMs!C1)</f>
        <v>146</v>
      </c>
      <c r="D2">
        <f>COUNTIF(raw!$P3:$P202, GMs!D1)</f>
        <v>1</v>
      </c>
      <c r="E2">
        <f>COUNTIF(raw!$P3:$P202, GMs!E1)</f>
        <v>1</v>
      </c>
      <c r="F2">
        <f>COUNTIF(raw!$P3:$P202, GMs!F1)</f>
        <v>1</v>
      </c>
      <c r="G2">
        <f>COUNTIF(raw!$P3:$P202, GMs!G1)</f>
        <v>1</v>
      </c>
      <c r="H2">
        <f>COUNTIF(raw!$P3:$P202, GMs!H1)</f>
        <v>1</v>
      </c>
      <c r="I2">
        <f>COUNTIF(raw!$P3:$P202, GMs!I1)</f>
        <v>1</v>
      </c>
      <c r="J2">
        <f>COUNTIF(raw!$P3:$P202, GMs!J1)</f>
        <v>1</v>
      </c>
      <c r="K2">
        <f>COUNTIF(raw!$P3:$P202, GMs!K1)</f>
        <v>1</v>
      </c>
      <c r="L2">
        <f>COUNTIF(raw!$P3:$P202, GMs!L1)</f>
        <v>1</v>
      </c>
      <c r="M2">
        <f>COUNTIF(raw!$P3:$P202, GMs!M1)</f>
        <v>1</v>
      </c>
    </row>
    <row r="3" spans="1:13" x14ac:dyDescent="0.35">
      <c r="A3" t="s">
        <v>2368</v>
      </c>
      <c r="B3" t="str">
        <f>Traw!A2</f>
        <v>$pent</v>
      </c>
      <c r="C3">
        <f>2000-SUM(D3:M3)</f>
        <v>1482.6073966577142</v>
      </c>
      <c r="D3" cm="1">
        <f t="array" ref="D3">MMULT(Traw!$B2:$DY2, raw!X$3:X$130)</f>
        <v>72</v>
      </c>
      <c r="E3" cm="1">
        <f t="array" ref="E3">MMULT(Traw!$B2:$DY2, raw!Y$3:Y$130)</f>
        <v>61.247810647466885</v>
      </c>
      <c r="F3" cm="1">
        <f t="array" ref="F3">MMULT(Traw!$B2:$DY2, raw!Z$3:Z$130)</f>
        <v>59.872393116833813</v>
      </c>
      <c r="G3" cm="1">
        <f t="array" ref="G3">MMULT(Traw!$B2:$DY2, raw!AA$3:AA$130)</f>
        <v>46.636725182591299</v>
      </c>
      <c r="H3" cm="1">
        <f t="array" ref="H3">MMULT(Traw!$B2:$DY2, raw!AB$3:AB$130)</f>
        <v>51.451898005629737</v>
      </c>
      <c r="I3" cm="1">
        <f t="array" ref="I3">MMULT(Traw!$B2:$DY2, raw!AC$3:AC$130)</f>
        <v>45.695012416462028</v>
      </c>
      <c r="J3" cm="1">
        <f t="array" ref="J3">MMULT(Traw!$B2:$DY2, raw!AD$3:AD$130)</f>
        <v>37.884288435984899</v>
      </c>
      <c r="K3" cm="1">
        <f t="array" ref="K3">MMULT(Traw!$B2:$DY2, raw!AE$3:AE$130)</f>
        <v>49.813996213425462</v>
      </c>
      <c r="L3" cm="1">
        <f t="array" ref="L3">MMULT(Traw!$B2:$DY2, raw!AF$3:AF$130)</f>
        <v>55.386738997552449</v>
      </c>
      <c r="M3" cm="1">
        <f t="array" ref="M3">MMULT(Traw!$B2:$DY2, raw!AG$3:AG$130)</f>
        <v>37.403740326339161</v>
      </c>
    </row>
    <row r="4" spans="1:13" x14ac:dyDescent="0.35">
      <c r="A4" t="s">
        <v>2368</v>
      </c>
      <c r="B4" t="s">
        <v>2359</v>
      </c>
      <c r="C4">
        <f>C21/C$3</f>
        <v>0.13347036227362655</v>
      </c>
      <c r="D4">
        <f t="shared" ref="D4:M8" si="0">D21/D$3</f>
        <v>0.17599424119241192</v>
      </c>
      <c r="E4">
        <f t="shared" si="0"/>
        <v>0.14853094381304982</v>
      </c>
      <c r="F4">
        <f t="shared" si="0"/>
        <v>0.14847430898202335</v>
      </c>
      <c r="G4">
        <f t="shared" si="0"/>
        <v>0.14775856543907548</v>
      </c>
      <c r="H4">
        <f t="shared" si="0"/>
        <v>0.14806156965588047</v>
      </c>
      <c r="I4">
        <f t="shared" si="0"/>
        <v>0.14769184055136772</v>
      </c>
      <c r="J4">
        <f t="shared" si="0"/>
        <v>0.1470105543440082</v>
      </c>
      <c r="K4">
        <f t="shared" si="0"/>
        <v>0.14796507543256637</v>
      </c>
      <c r="L4">
        <f t="shared" si="0"/>
        <v>0.14827006013685187</v>
      </c>
      <c r="M4">
        <f t="shared" si="0"/>
        <v>0.14695934738970198</v>
      </c>
    </row>
    <row r="5" spans="1:13" x14ac:dyDescent="0.35">
      <c r="A5" t="s">
        <v>2368</v>
      </c>
      <c r="B5" t="s">
        <v>2360</v>
      </c>
      <c r="C5">
        <f>C22/C$3</f>
        <v>0.13347036227362655</v>
      </c>
      <c r="D5">
        <f t="shared" si="0"/>
        <v>0.17599424119241192</v>
      </c>
      <c r="E5">
        <f t="shared" si="0"/>
        <v>0.14853094381304982</v>
      </c>
      <c r="F5">
        <f t="shared" si="0"/>
        <v>0.14847430898202335</v>
      </c>
      <c r="G5">
        <f t="shared" si="0"/>
        <v>0.14775856543907548</v>
      </c>
      <c r="H5">
        <f t="shared" si="0"/>
        <v>0.14806156965588047</v>
      </c>
      <c r="I5">
        <f t="shared" si="0"/>
        <v>0.14769184055136772</v>
      </c>
      <c r="J5">
        <f t="shared" si="0"/>
        <v>0.1470105543440082</v>
      </c>
      <c r="K5">
        <f t="shared" si="0"/>
        <v>0.14796507543256637</v>
      </c>
      <c r="L5">
        <f t="shared" si="0"/>
        <v>0.14827006013685187</v>
      </c>
      <c r="M5">
        <f t="shared" si="0"/>
        <v>0.14695934738970198</v>
      </c>
    </row>
    <row r="6" spans="1:13" x14ac:dyDescent="0.35">
      <c r="A6" t="s">
        <v>2368</v>
      </c>
      <c r="B6" t="s">
        <v>2361</v>
      </c>
      <c r="C6">
        <f>C23/C$3</f>
        <v>0.10953516260779533</v>
      </c>
      <c r="D6">
        <f t="shared" si="0"/>
        <v>0.13872007678410114</v>
      </c>
      <c r="E6">
        <f t="shared" si="0"/>
        <v>0.12447831701489918</v>
      </c>
      <c r="F6">
        <f t="shared" si="0"/>
        <v>8.2195815239894873E-2</v>
      </c>
      <c r="G6">
        <f t="shared" si="0"/>
        <v>0.11534403995182141</v>
      </c>
      <c r="H6">
        <f t="shared" si="0"/>
        <v>0.12874603074023852</v>
      </c>
      <c r="I6">
        <f t="shared" si="0"/>
        <v>0.12747295034505834</v>
      </c>
      <c r="J6">
        <f t="shared" si="0"/>
        <v>0.16058419300810348</v>
      </c>
      <c r="K6">
        <f t="shared" si="0"/>
        <v>0.13185963351365432</v>
      </c>
      <c r="L6">
        <f t="shared" si="0"/>
        <v>0.10640039183328229</v>
      </c>
      <c r="M6">
        <f t="shared" si="0"/>
        <v>0.10552616225795568</v>
      </c>
    </row>
    <row r="7" spans="1:13" x14ac:dyDescent="0.35">
      <c r="A7" t="s">
        <v>2368</v>
      </c>
      <c r="B7" t="s">
        <v>2362</v>
      </c>
      <c r="C7">
        <f>C24/C$3</f>
        <v>0.12196336056021388</v>
      </c>
      <c r="D7">
        <f t="shared" si="0"/>
        <v>0.14471036585365854</v>
      </c>
      <c r="E7">
        <f t="shared" si="0"/>
        <v>9.1770328570096191E-2</v>
      </c>
      <c r="F7">
        <f t="shared" si="0"/>
        <v>0.10581651200270388</v>
      </c>
      <c r="G7">
        <f t="shared" si="0"/>
        <v>7.8792713938523759E-2</v>
      </c>
      <c r="H7">
        <f t="shared" si="0"/>
        <v>9.2750613814655741E-2</v>
      </c>
      <c r="I7">
        <f t="shared" si="0"/>
        <v>0.10415824273651572</v>
      </c>
      <c r="J7">
        <f t="shared" si="0"/>
        <v>0.15206660061951943</v>
      </c>
      <c r="K7">
        <f t="shared" si="0"/>
        <v>0.10851751451038319</v>
      </c>
      <c r="L7">
        <f t="shared" si="0"/>
        <v>6.7613261162495483E-2</v>
      </c>
      <c r="M7">
        <f t="shared" si="0"/>
        <v>0.24812961294195951</v>
      </c>
    </row>
    <row r="8" spans="1:13" x14ac:dyDescent="0.35">
      <c r="A8" t="s">
        <v>2368</v>
      </c>
      <c r="B8" t="s">
        <v>2363</v>
      </c>
      <c r="C8">
        <f>C25/C$3</f>
        <v>0.15035327528468032</v>
      </c>
      <c r="D8">
        <f t="shared" si="0"/>
        <v>0.20147131887985545</v>
      </c>
      <c r="E8">
        <f t="shared" si="0"/>
        <v>0.18153162564687006</v>
      </c>
      <c r="F8">
        <f t="shared" si="0"/>
        <v>0.19294354657540361</v>
      </c>
      <c r="G8">
        <f t="shared" si="0"/>
        <v>0.18448770588712091</v>
      </c>
      <c r="H8">
        <f t="shared" si="0"/>
        <v>0.1851662395525677</v>
      </c>
      <c r="I8">
        <f t="shared" si="0"/>
        <v>0.17601323216559098</v>
      </c>
      <c r="J8">
        <f t="shared" si="0"/>
        <v>0.15604426690630213</v>
      </c>
      <c r="K8">
        <f t="shared" si="0"/>
        <v>0.18400810130784537</v>
      </c>
      <c r="L8">
        <f t="shared" si="0"/>
        <v>0.17621546559062262</v>
      </c>
      <c r="M8">
        <f t="shared" si="0"/>
        <v>0.20190581087440534</v>
      </c>
    </row>
    <row r="9" spans="1:13" x14ac:dyDescent="0.35">
      <c r="B9" t="s">
        <v>2369</v>
      </c>
      <c r="C9">
        <f>C$3/(C22 - sorted!W103*C2)</f>
        <v>8.2690556775579118</v>
      </c>
    </row>
    <row r="11" spans="1:13" x14ac:dyDescent="0.35">
      <c r="A11" t="s">
        <v>2367</v>
      </c>
      <c r="B11" t="str">
        <f>Traw!A14</f>
        <v>zFG%</v>
      </c>
      <c r="C11" cm="1">
        <f t="array" ref="C11">MMULT(Traw!$B14:$DY14, raw!W$3:W$130)/C$3</f>
        <v>4.4423110709416361E-2</v>
      </c>
      <c r="D11" cm="1">
        <f t="array" ref="D11">MMULT(Traw!$B14:$DY14, raw!X$3:X$130)/D$3</f>
        <v>5.3139114724480581E-2</v>
      </c>
      <c r="E11" cm="1">
        <f t="array" ref="E11">MMULT(Traw!$B14:$DY14, raw!Y$3:Y$130)/E$3</f>
        <v>8.4920905044795041E-3</v>
      </c>
      <c r="F11" cm="1">
        <f t="array" ref="F11">MMULT(Traw!$B14:$DY14, raw!Z$3:Z$130)/F$3</f>
        <v>3.3689536457906909E-3</v>
      </c>
      <c r="G11" cm="1">
        <f t="array" ref="G11">MMULT(Traw!$B14:$DY14, raw!AA$3:AA$130)/G$3</f>
        <v>2.6829060301647874E-3</v>
      </c>
      <c r="H11" cm="1">
        <f t="array" ref="H11">MMULT(Traw!$B14:$DY14, raw!AB$3:AB$130)/H$3</f>
        <v>4.2445517535338206E-2</v>
      </c>
      <c r="I11" cm="1">
        <f t="array" ref="I11">MMULT(Traw!$B14:$DY14, raw!AC$3:AC$130)/I$3</f>
        <v>3.1278430994977047E-3</v>
      </c>
      <c r="J11" cm="1">
        <f t="array" ref="J11">MMULT(Traw!$B14:$DY14, raw!AD$3:AD$130)/J$3</f>
        <v>3.3114313265821718E-2</v>
      </c>
      <c r="K11" cm="1">
        <f t="array" ref="K11">MMULT(Traw!$B14:$DY14, raw!AE$3:AE$130)/K$3</f>
        <v>1.5811666123877157E-2</v>
      </c>
      <c r="L11" cm="1">
        <f t="array" ref="L11">MMULT(Traw!$B14:$DY14, raw!AF$3:AF$130)/L$3</f>
        <v>-7.6358860789219217E-3</v>
      </c>
      <c r="M11" cm="1">
        <f t="array" ref="M11">MMULT(Traw!$B14:$DY14, raw!AG$3:AG$130)/M$3</f>
        <v>0.1031721522119122</v>
      </c>
    </row>
    <row r="12" spans="1:13" x14ac:dyDescent="0.35">
      <c r="A12" t="s">
        <v>2367</v>
      </c>
      <c r="B12" t="str">
        <f>Traw!A15</f>
        <v>zFT%</v>
      </c>
      <c r="C12" cm="1">
        <f t="array" ref="C12">MMULT(Traw!$B15:$DY15, raw!W$3:W$130)/C$3</f>
        <v>1.1507001713412622E-2</v>
      </c>
      <c r="D12" cm="1">
        <f t="array" ref="D12">MMULT(Traw!$B15:$DY15, raw!X$3:X$130)/D$3</f>
        <v>3.1283875338753389E-2</v>
      </c>
      <c r="E12" cm="1">
        <f t="array" ref="E12">MMULT(Traw!$B15:$DY15, raw!Y$3:Y$130)/E$3</f>
        <v>5.6760615242953623E-2</v>
      </c>
      <c r="F12" cm="1">
        <f t="array" ref="F12">MMULT(Traw!$B15:$DY15, raw!Z$3:Z$130)/F$3</f>
        <v>4.2657796979319491E-2</v>
      </c>
      <c r="G12" cm="1">
        <f t="array" ref="G12">MMULT(Traw!$B15:$DY15, raw!AA$3:AA$130)/G$3</f>
        <v>6.8965851500551761E-2</v>
      </c>
      <c r="H12" cm="1">
        <f t="array" ref="H12">MMULT(Traw!$B15:$DY15, raw!AB$3:AB$130)/H$3</f>
        <v>5.5310955841224731E-2</v>
      </c>
      <c r="I12" cm="1">
        <f t="array" ref="I12">MMULT(Traw!$B15:$DY15, raw!AC$3:AC$130)/I$3</f>
        <v>4.3533597814852013E-2</v>
      </c>
      <c r="J12" cm="1">
        <f t="array" ref="J12">MMULT(Traw!$B15:$DY15, raw!AD$3:AD$130)/J$3</f>
        <v>-5.0560462755112265E-3</v>
      </c>
      <c r="K12" cm="1">
        <f t="array" ref="K12">MMULT(Traw!$B15:$DY15, raw!AE$3:AE$130)/K$3</f>
        <v>3.9447560922183197E-2</v>
      </c>
      <c r="L12" cm="1">
        <f t="array" ref="L12">MMULT(Traw!$B15:$DY15, raw!AF$3:AF$130)/L$3</f>
        <v>8.0656798974356347E-2</v>
      </c>
      <c r="M12" cm="1">
        <f t="array" ref="M12">MMULT(Traw!$B15:$DY15, raw!AG$3:AG$130)/M$3</f>
        <v>-0.10117026555225749</v>
      </c>
    </row>
    <row r="13" spans="1:13" x14ac:dyDescent="0.35">
      <c r="A13" t="s">
        <v>2367</v>
      </c>
      <c r="B13" t="str">
        <f>Traw!A16</f>
        <v>z3PM</v>
      </c>
      <c r="C13" cm="1">
        <f t="array" ref="C13">MMULT(Traw!$B16:$DY16, raw!W$3:W$130)/C$3</f>
        <v>-1.2721161278026675E-2</v>
      </c>
      <c r="D13" cm="1">
        <f t="array" ref="D13">MMULT(Traw!$B16:$DY16, raw!X$3:X$130)/D$3</f>
        <v>-5.7616305329719966E-3</v>
      </c>
      <c r="E13" cm="1">
        <f t="array" ref="E13">MMULT(Traw!$B16:$DY16, raw!Y$3:Y$130)/E$3</f>
        <v>5.5613735024763668E-2</v>
      </c>
      <c r="F13" cm="1">
        <f t="array" ref="F13">MMULT(Traw!$B16:$DY16, raw!Z$3:Z$130)/F$3</f>
        <v>1.7303059988507809E-2</v>
      </c>
      <c r="G13" cm="1">
        <f t="array" ref="G13">MMULT(Traw!$B16:$DY16, raw!AA$3:AA$130)/G$3</f>
        <v>1.9120281571700707E-2</v>
      </c>
      <c r="H13" cm="1">
        <f t="array" ref="H13">MMULT(Traw!$B16:$DY16, raw!AB$3:AB$130)/H$3</f>
        <v>9.2816979377029502E-3</v>
      </c>
      <c r="I13" cm="1">
        <f t="array" ref="I13">MMULT(Traw!$B16:$DY16, raw!AC$3:AC$130)/I$3</f>
        <v>2.9709171829017444E-2</v>
      </c>
      <c r="J13" cm="1">
        <f t="array" ref="J13">MMULT(Traw!$B16:$DY16, raw!AD$3:AD$130)/J$3</f>
        <v>-2.4438987684856469E-2</v>
      </c>
      <c r="K13" cm="1">
        <f t="array" ref="K13">MMULT(Traw!$B16:$DY16, raw!AE$3:AE$130)/K$3</f>
        <v>1.3095872107554736E-2</v>
      </c>
      <c r="L13" cm="1">
        <f t="array" ref="L13">MMULT(Traw!$B16:$DY16, raw!AF$3:AF$130)/L$3</f>
        <v>4.3181948610097096E-2</v>
      </c>
      <c r="M13" cm="1">
        <f t="array" ref="M13">MMULT(Traw!$B16:$DY16, raw!AG$3:AG$130)/M$3</f>
        <v>-1.8080014370258409E-2</v>
      </c>
    </row>
    <row r="14" spans="1:13" x14ac:dyDescent="0.35">
      <c r="A14" t="s">
        <v>2367</v>
      </c>
      <c r="B14" t="str">
        <f>Traw!A17</f>
        <v>zPTS</v>
      </c>
      <c r="C14" cm="1">
        <f t="array" ref="C14">MMULT(Traw!$B17:$DY17, raw!W$3:W$130)/C$3</f>
        <v>2.2176487493832889E-2</v>
      </c>
      <c r="D14" cm="1">
        <f t="array" ref="D14">MMULT(Traw!$B17:$DY17, raw!X$3:X$130)/D$3</f>
        <v>3.0251242095754291E-2</v>
      </c>
      <c r="E14" cm="1">
        <f t="array" ref="E14">MMULT(Traw!$B17:$DY17, raw!Y$3:Y$130)/E$3</f>
        <v>4.0917341117714841E-2</v>
      </c>
      <c r="F14" cm="1">
        <f t="array" ref="F14">MMULT(Traw!$B17:$DY17, raw!Z$3:Z$130)/F$3</f>
        <v>2.5274620801734028E-2</v>
      </c>
      <c r="G14" cm="1">
        <f t="array" ref="G14">MMULT(Traw!$B17:$DY17, raw!AA$3:AA$130)/G$3</f>
        <v>5.8074717372251235E-2</v>
      </c>
      <c r="H14" cm="1">
        <f t="array" ref="H14">MMULT(Traw!$B17:$DY17, raw!AB$3:AB$130)/H$3</f>
        <v>3.3318672576507391E-2</v>
      </c>
      <c r="I14" cm="1">
        <f t="array" ref="I14">MMULT(Traw!$B17:$DY17, raw!AC$3:AC$130)/I$3</f>
        <v>4.4739899078480819E-2</v>
      </c>
      <c r="J14" cm="1">
        <f t="array" ref="J14">MMULT(Traw!$B17:$DY17, raw!AD$3:AD$130)/J$3</f>
        <v>3.3421195531270834E-2</v>
      </c>
      <c r="K14" cm="1">
        <f t="array" ref="K14">MMULT(Traw!$B17:$DY17, raw!AE$3:AE$130)/K$3</f>
        <v>3.1832239479779111E-2</v>
      </c>
      <c r="L14" cm="1">
        <f t="array" ref="L14">MMULT(Traw!$B17:$DY17, raw!AF$3:AF$130)/L$3</f>
        <v>3.9024926431030026E-2</v>
      </c>
      <c r="M14" cm="1">
        <f t="array" ref="M14">MMULT(Traw!$B17:$DY17, raw!AG$3:AG$130)/M$3</f>
        <v>5.6891836514443808E-2</v>
      </c>
    </row>
    <row r="15" spans="1:13" x14ac:dyDescent="0.35">
      <c r="A15" t="s">
        <v>2367</v>
      </c>
      <c r="B15" t="str">
        <f>Traw!A18</f>
        <v>zREB</v>
      </c>
      <c r="C15" cm="1">
        <f t="array" ref="C15">MMULT(Traw!$B18:$DY18, raw!W$3:W$130)/C$3</f>
        <v>2.0738239088770094E-2</v>
      </c>
      <c r="D15" cm="1">
        <f t="array" ref="D15">MMULT(Traw!$B18:$DY18, raw!X$3:X$130)/D$3</f>
        <v>3.3947606142728098E-2</v>
      </c>
      <c r="E15" cm="1">
        <f t="array" ref="E15">MMULT(Traw!$B18:$DY18, raw!Y$3:Y$130)/E$3</f>
        <v>1.6406758676884205E-3</v>
      </c>
      <c r="F15" cm="1">
        <f t="array" ref="F15">MMULT(Traw!$B18:$DY18, raw!Z$3:Z$130)/F$3</f>
        <v>1.947094974888864E-2</v>
      </c>
      <c r="G15" cm="1">
        <f t="array" ref="G15">MMULT(Traw!$B18:$DY18, raw!AA$3:AA$130)/G$3</f>
        <v>-4.4558205413263129E-3</v>
      </c>
      <c r="H15" cm="1">
        <f t="array" ref="H15">MMULT(Traw!$B18:$DY18, raw!AB$3:AB$130)/H$3</f>
        <v>1.2694784002639682E-2</v>
      </c>
      <c r="I15" cm="1">
        <f t="array" ref="I15">MMULT(Traw!$B18:$DY18, raw!AC$3:AC$130)/I$3</f>
        <v>2.087007938402052E-2</v>
      </c>
      <c r="J15" cm="1">
        <f t="array" ref="J15">MMULT(Traw!$B18:$DY18, raw!AD$3:AD$130)/J$3</f>
        <v>3.5282876407334497E-2</v>
      </c>
      <c r="K15" cm="1">
        <f t="array" ref="K15">MMULT(Traw!$B18:$DY18, raw!AE$3:AE$130)/K$3</f>
        <v>4.3645290615681558E-2</v>
      </c>
      <c r="L15" cm="1">
        <f t="array" ref="L15">MMULT(Traw!$B18:$DY18, raw!AF$3:AF$130)/L$3</f>
        <v>-7.6182715781631634E-3</v>
      </c>
      <c r="M15" cm="1">
        <f t="array" ref="M15">MMULT(Traw!$B18:$DY18, raw!AG$3:AG$130)/M$3</f>
        <v>6.3169196637226491E-2</v>
      </c>
    </row>
    <row r="16" spans="1:13" x14ac:dyDescent="0.35">
      <c r="A16" t="s">
        <v>2367</v>
      </c>
      <c r="B16" t="str">
        <f>Traw!A19</f>
        <v>zAST</v>
      </c>
      <c r="C16" cm="1">
        <f t="array" ref="C16">MMULT(Traw!$B19:$DY19, raw!W$3:W$130)/C$3</f>
        <v>2.3935199665831252E-2</v>
      </c>
      <c r="D16" cm="1">
        <f t="array" ref="D16">MMULT(Traw!$B19:$DY19, raw!X$3:X$130)/D$3</f>
        <v>3.7274164408310745E-2</v>
      </c>
      <c r="E16" cm="1">
        <f t="array" ref="E16">MMULT(Traw!$B19:$DY19, raw!Y$3:Y$130)/E$3</f>
        <v>2.4052626798150619E-2</v>
      </c>
      <c r="F16" cm="1">
        <f t="array" ref="F16">MMULT(Traw!$B19:$DY19, raw!Z$3:Z$130)/F$3</f>
        <v>6.6278493742128478E-2</v>
      </c>
      <c r="G16" cm="1">
        <f t="array" ref="G16">MMULT(Traw!$B19:$DY19, raw!AA$3:AA$130)/G$3</f>
        <v>3.2414525487254098E-2</v>
      </c>
      <c r="H16" cm="1">
        <f t="array" ref="H16">MMULT(Traw!$B19:$DY19, raw!AB$3:AB$130)/H$3</f>
        <v>1.9315538915641958E-2</v>
      </c>
      <c r="I16" cm="1">
        <f t="array" ref="I16">MMULT(Traw!$B19:$DY19, raw!AC$3:AC$130)/I$3</f>
        <v>2.0218890206309396E-2</v>
      </c>
      <c r="J16" cm="1">
        <f t="array" ref="J16">MMULT(Traw!$B19:$DY19, raw!AD$3:AD$130)/J$3</f>
        <v>-1.357363866409529E-2</v>
      </c>
      <c r="K16" cm="1">
        <f t="array" ref="K16">MMULT(Traw!$B19:$DY19, raw!AE$3:AE$130)/K$3</f>
        <v>1.6105441918912031E-2</v>
      </c>
      <c r="L16" cm="1">
        <f t="array" ref="L16">MMULT(Traw!$B19:$DY19, raw!AF$3:AF$130)/L$3</f>
        <v>4.1869668303569571E-2</v>
      </c>
      <c r="M16" cm="1">
        <f t="array" ref="M16">MMULT(Traw!$B19:$DY19, raw!AG$3:AG$130)/M$3</f>
        <v>4.1433185131746313E-2</v>
      </c>
    </row>
    <row r="17" spans="1:13" x14ac:dyDescent="0.35">
      <c r="A17" t="s">
        <v>2367</v>
      </c>
      <c r="B17" t="str">
        <f>Traw!A20</f>
        <v>zSTL</v>
      </c>
      <c r="C17" cm="1">
        <f t="array" ref="C17">MMULT(Traw!$B20:$DY20, raw!W$3:W$130)/C$3</f>
        <v>9.9736944548277917E-3</v>
      </c>
      <c r="D17" cm="1">
        <f t="array" ref="D17">MMULT(Traw!$B20:$DY20, raw!X$3:X$130)/D$3</f>
        <v>1.5772357723577234E-2</v>
      </c>
      <c r="E17" cm="1">
        <f t="array" ref="E17">MMULT(Traw!$B20:$DY20, raw!Y$3:Y$130)/E$3</f>
        <v>1.1253762140989016E-2</v>
      </c>
      <c r="F17" cm="1">
        <f t="array" ref="F17">MMULT(Traw!$B20:$DY20, raw!Z$3:Z$130)/F$3</f>
        <v>1.0834017195864985E-2</v>
      </c>
      <c r="G17" cm="1">
        <f t="array" ref="G17">MMULT(Traw!$B20:$DY20, raw!AA$3:AA$130)/G$3</f>
        <v>1.5812410101760689E-2</v>
      </c>
      <c r="H17" cm="1">
        <f t="array" ref="H17">MMULT(Traw!$B20:$DY20, raw!AB$3:AB$130)/H$3</f>
        <v>-1.4173787964112269E-2</v>
      </c>
      <c r="I17" cm="1">
        <f t="array" ref="I17">MMULT(Traw!$B20:$DY20, raw!AC$3:AC$130)/I$3</f>
        <v>1.7048346177125716E-2</v>
      </c>
      <c r="J17" cm="1">
        <f t="array" ref="J17">MMULT(Traw!$B20:$DY20, raw!AD$3:AD$130)/J$3</f>
        <v>1.9722014122219085E-2</v>
      </c>
      <c r="K17" cm="1">
        <f t="array" ref="K17">MMULT(Traw!$B20:$DY20, raw!AE$3:AE$130)/K$3</f>
        <v>-7.8177003234281145E-3</v>
      </c>
      <c r="L17" cm="1">
        <f t="array" ref="L17">MMULT(Traw!$B20:$DY20, raw!AF$3:AF$130)/L$3</f>
        <v>-2.1401618421891893E-3</v>
      </c>
      <c r="M17" cm="1">
        <f t="array" ref="M17">MMULT(Traw!$B20:$DY20, raw!AG$3:AG$130)/M$3</f>
        <v>1.9571104759534351E-2</v>
      </c>
    </row>
    <row r="18" spans="1:13" x14ac:dyDescent="0.35">
      <c r="A18" t="s">
        <v>2367</v>
      </c>
      <c r="B18" t="str">
        <f>Traw!A21</f>
        <v>zBLK</v>
      </c>
      <c r="C18" cm="1">
        <f t="array" ref="C18">MMULT(Traw!$B21:$DY21, raw!W$3:W$130)/C$3</f>
        <v>3.0320703436616029E-2</v>
      </c>
      <c r="D18" cm="1">
        <f t="array" ref="D18">MMULT(Traw!$B21:$DY21, raw!X$3:X$130)/D$3</f>
        <v>5.5645889792231258E-3</v>
      </c>
      <c r="E18" cm="1">
        <f t="array" ref="E18">MMULT(Traw!$B21:$DY21, raw!Y$3:Y$130)/E$3</f>
        <v>-1.7199221049869626E-2</v>
      </c>
      <c r="F18" cm="1">
        <f t="array" ref="F18">MMULT(Traw!$B21:$DY21, raw!Z$3:Z$130)/F$3</f>
        <v>7.7556544731695017E-3</v>
      </c>
      <c r="G18" cm="1">
        <f t="array" ref="G18">MMULT(Traw!$B21:$DY21, raw!AA$3:AA$130)/G$3</f>
        <v>-8.1271656352360222E-3</v>
      </c>
      <c r="H18" cm="1">
        <f t="array" ref="H18">MMULT(Traw!$B21:$DY21, raw!AB$3:AB$130)/H$3</f>
        <v>2.6972860707625026E-2</v>
      </c>
      <c r="I18" cm="1">
        <f t="array" ref="I18">MMULT(Traw!$B21:$DY21, raw!AC$3:AC$130)/I$3</f>
        <v>-3.2345954237126429E-3</v>
      </c>
      <c r="J18" cm="1">
        <f t="array" ref="J18">MMULT(Traw!$B21:$DY21, raw!AD$3:AD$130)/J$3</f>
        <v>7.7572540204118981E-2</v>
      </c>
      <c r="K18" cm="1">
        <f t="array" ref="K18">MMULT(Traw!$B21:$DY21, raw!AE$3:AE$130)/K$3</f>
        <v>3.1887730463285698E-2</v>
      </c>
      <c r="L18" cm="1">
        <f t="array" ref="L18">MMULT(Traw!$B21:$DY21, raw!AF$3:AF$130)/L$3</f>
        <v>-1.1123557229156155E-2</v>
      </c>
      <c r="M18" cm="1">
        <f t="array" ref="M18">MMULT(Traw!$B21:$DY21, raw!AG$3:AG$130)/M$3</f>
        <v>3.6918615542058074E-2</v>
      </c>
    </row>
    <row r="19" spans="1:13" x14ac:dyDescent="0.35">
      <c r="A19" t="s">
        <v>2367</v>
      </c>
      <c r="B19" t="str">
        <f>Traw!A22</f>
        <v>zTO</v>
      </c>
      <c r="C19" cm="1">
        <f t="array" ref="C19">MMULT(Traw!$B22:$DY22, raw!W$3:W$130)/C$3</f>
        <v>-1.6882913011053768E-2</v>
      </c>
      <c r="D19" cm="1">
        <f t="array" ref="D19">MMULT(Traw!$B22:$DY22, raw!X$3:X$130)/D$3</f>
        <v>-2.5477077687443544E-2</v>
      </c>
      <c r="E19" cm="1">
        <f t="array" ref="E19">MMULT(Traw!$B22:$DY22, raw!Y$3:Y$130)/E$3</f>
        <v>-3.3000681833820239E-2</v>
      </c>
      <c r="F19" cm="1">
        <f t="array" ref="F19">MMULT(Traw!$B22:$DY22, raw!Z$3:Z$130)/F$3</f>
        <v>-4.4469237593380263E-2</v>
      </c>
      <c r="G19" cm="1">
        <f t="array" ref="G19">MMULT(Traw!$B22:$DY22, raw!AA$3:AA$130)/G$3</f>
        <v>-3.6729140448045421E-2</v>
      </c>
      <c r="H19" cm="1">
        <f t="array" ref="H19">MMULT(Traw!$B22:$DY22, raw!AB$3:AB$130)/H$3</f>
        <v>-3.7104669896687217E-2</v>
      </c>
      <c r="I19" cm="1">
        <f t="array" ref="I19">MMULT(Traw!$B22:$DY22, raw!AC$3:AC$130)/I$3</f>
        <v>-2.832139161422324E-2</v>
      </c>
      <c r="J19" cm="1">
        <f t="array" ref="J19">MMULT(Traw!$B22:$DY22, raw!AD$3:AD$130)/J$3</f>
        <v>-9.0337125622939312E-3</v>
      </c>
      <c r="K19" cm="1">
        <f t="array" ref="K19">MMULT(Traw!$B22:$DY22, raw!AE$3:AE$130)/K$3</f>
        <v>-3.6043025875279008E-2</v>
      </c>
      <c r="L19" cm="1">
        <f t="array" ref="L19">MMULT(Traw!$B22:$DY22, raw!AF$3:AF$130)/L$3</f>
        <v>-2.7945405453770767E-2</v>
      </c>
      <c r="M19" cm="1">
        <f t="array" ref="M19">MMULT(Traw!$B22:$DY22, raw!AG$3:AG$130)/M$3</f>
        <v>-5.4946463484703334E-2</v>
      </c>
    </row>
    <row r="21" spans="1:13" x14ac:dyDescent="0.35">
      <c r="A21" t="s">
        <v>1927</v>
      </c>
      <c r="B21" t="str">
        <f>Tsorted!A1</f>
        <v>Punt</v>
      </c>
      <c r="C21" cm="1">
        <f t="array" ref="C21">MMULT(Tsorted!$B1:$DY1, raw!W$3:W$130)</f>
        <v>197.88414634146343</v>
      </c>
      <c r="D21" cm="1">
        <f t="array" ref="D21">MMULT(Tsorted!$B1:$DY1, raw!X$3:X$130)</f>
        <v>12.671585365853657</v>
      </c>
      <c r="E21" cm="1">
        <f t="array" ref="E21">MMULT(Tsorted!$B1:$DY1, raw!Y$3:Y$130)</f>
        <v>9.0971951219512182</v>
      </c>
      <c r="F21" cm="1">
        <f t="array" ref="F21">MMULT(Tsorted!$B1:$DY1, raw!Z$3:Z$130)</f>
        <v>8.8895121951219522</v>
      </c>
      <c r="G21" cm="1">
        <f t="array" ref="G21">MMULT(Tsorted!$B1:$DY1, raw!AA$3:AA$130)</f>
        <v>6.8909756097560955</v>
      </c>
      <c r="H21" cm="1">
        <f t="array" ref="H21">MMULT(Tsorted!$B1:$DY1, raw!AB$3:AB$130)</f>
        <v>7.618048780487805</v>
      </c>
      <c r="I21" cm="1">
        <f t="array" ref="I21">MMULT(Tsorted!$B1:$DY1, raw!AC$3:AC$130)</f>
        <v>6.7487804878048783</v>
      </c>
      <c r="J21" cm="1">
        <f t="array" ref="J21">MMULT(Tsorted!$B1:$DY1, raw!AD$3:AD$130)</f>
        <v>5.5693902439024399</v>
      </c>
      <c r="K21" cm="1">
        <f t="array" ref="K21">MMULT(Tsorted!$B1:$DY1, raw!AE$3:AE$130)</f>
        <v>7.3707317073170735</v>
      </c>
      <c r="L21" cm="1">
        <f t="array" ref="L21">MMULT(Tsorted!$B1:$DY1, raw!AF$3:AF$130)</f>
        <v>8.2121951219512201</v>
      </c>
      <c r="M21" cm="1">
        <f t="array" ref="M21">MMULT(Tsorted!$B1:$DY1, raw!AG$3:AG$130)</f>
        <v>5.4968292682926823</v>
      </c>
    </row>
    <row r="22" spans="1:13" x14ac:dyDescent="0.35">
      <c r="A22" t="s">
        <v>1927</v>
      </c>
      <c r="B22" t="str">
        <f>Tsorted!A2</f>
        <v>Normal</v>
      </c>
      <c r="C22" cm="1">
        <f t="array" ref="C22">MMULT(Tsorted!$B2:$DY2, raw!W$3:W$130)</f>
        <v>197.88414634146343</v>
      </c>
      <c r="D22" cm="1">
        <f t="array" ref="D22">MMULT(Tsorted!$B2:$DY2, raw!X$3:X$130)</f>
        <v>12.671585365853657</v>
      </c>
      <c r="E22" cm="1">
        <f t="array" ref="E22">MMULT(Tsorted!$B2:$DY2, raw!Y$3:Y$130)</f>
        <v>9.0971951219512182</v>
      </c>
      <c r="F22" cm="1">
        <f t="array" ref="F22">MMULT(Tsorted!$B2:$DY2, raw!Z$3:Z$130)</f>
        <v>8.8895121951219522</v>
      </c>
      <c r="G22" cm="1">
        <f t="array" ref="G22">MMULT(Tsorted!$B2:$DY2, raw!AA$3:AA$130)</f>
        <v>6.8909756097560955</v>
      </c>
      <c r="H22" cm="1">
        <f t="array" ref="H22">MMULT(Tsorted!$B2:$DY2, raw!AB$3:AB$130)</f>
        <v>7.618048780487805</v>
      </c>
      <c r="I22" cm="1">
        <f t="array" ref="I22">MMULT(Tsorted!$B2:$DY2, raw!AC$3:AC$130)</f>
        <v>6.7487804878048783</v>
      </c>
      <c r="J22" cm="1">
        <f t="array" ref="J22">MMULT(Tsorted!$B2:$DY2, raw!AD$3:AD$130)</f>
        <v>5.5693902439024399</v>
      </c>
      <c r="K22" cm="1">
        <f t="array" ref="K22">MMULT(Tsorted!$B2:$DY2, raw!AE$3:AE$130)</f>
        <v>7.3707317073170735</v>
      </c>
      <c r="L22" cm="1">
        <f t="array" ref="L22">MMULT(Tsorted!$B2:$DY2, raw!AF$3:AF$130)</f>
        <v>8.2121951219512201</v>
      </c>
      <c r="M22" cm="1">
        <f t="array" ref="M22">MMULT(Tsorted!$B2:$DY2, raw!AG$3:AG$130)</f>
        <v>5.4968292682926823</v>
      </c>
    </row>
    <row r="23" spans="1:13" x14ac:dyDescent="0.35">
      <c r="A23" t="s">
        <v>1927</v>
      </c>
      <c r="B23" t="str">
        <f>Tsorted!A3</f>
        <v>PAst</v>
      </c>
      <c r="C23" cm="1">
        <f t="array" ref="C23">MMULT(Tsorted!$B3:$DY3, raw!W$3:W$130)</f>
        <v>162.39764227642283</v>
      </c>
      <c r="D23" cm="1">
        <f t="array" ref="D23">MMULT(Tsorted!$B3:$DY3, raw!X$3:X$130)</f>
        <v>9.9878455284552832</v>
      </c>
      <c r="E23" cm="1">
        <f t="array" ref="E23">MMULT(Tsorted!$B3:$DY3, raw!Y$3:Y$130)</f>
        <v>7.6240243902439007</v>
      </c>
      <c r="F23" cm="1">
        <f t="array" ref="F23">MMULT(Tsorted!$B3:$DY3, raw!Z$3:Z$130)</f>
        <v>4.9212601626016257</v>
      </c>
      <c r="G23" cm="1">
        <f t="array" ref="G23">MMULT(Tsorted!$B3:$DY3, raw!AA$3:AA$130)</f>
        <v>5.3792682926829265</v>
      </c>
      <c r="H23" cm="1">
        <f t="array" ref="H23">MMULT(Tsorted!$B3:$DY3, raw!AB$3:AB$130)</f>
        <v>6.6242276422764226</v>
      </c>
      <c r="I23" cm="1">
        <f t="array" ref="I23">MMULT(Tsorted!$B3:$DY3, raw!AC$3:AC$130)</f>
        <v>5.8248780487804881</v>
      </c>
      <c r="J23" cm="1">
        <f t="array" ref="J23">MMULT(Tsorted!$B3:$DY3, raw!AD$3:AD$130)</f>
        <v>6.0836178861788621</v>
      </c>
      <c r="K23" cm="1">
        <f t="array" ref="K23">MMULT(Tsorted!$B3:$DY3, raw!AE$3:AE$130)</f>
        <v>6.5684552845528454</v>
      </c>
      <c r="L23" cm="1">
        <f t="array" ref="L23">MMULT(Tsorted!$B3:$DY3, raw!AF$3:AF$130)</f>
        <v>5.8931707317073174</v>
      </c>
      <c r="M23" cm="1">
        <f t="array" ref="M23">MMULT(Tsorted!$B3:$DY3, raw!AG$3:AG$130)</f>
        <v>3.9470731707317066</v>
      </c>
    </row>
    <row r="24" spans="1:13" x14ac:dyDescent="0.35">
      <c r="A24" t="s">
        <v>1927</v>
      </c>
      <c r="B24" t="str">
        <f>Tsorted!A4</f>
        <v>PFT</v>
      </c>
      <c r="C24" cm="1">
        <f t="array" ref="C24">MMULT(Tsorted!$B4:$DY4, raw!W$3:W$130)</f>
        <v>180.82378048780484</v>
      </c>
      <c r="D24" cm="1">
        <f t="array" ref="D24">MMULT(Tsorted!$B4:$DY4, raw!X$3:X$130)</f>
        <v>10.419146341463415</v>
      </c>
      <c r="E24" cm="1">
        <f t="array" ref="E24">MMULT(Tsorted!$B4:$DY4, raw!Y$3:Y$130)</f>
        <v>5.6207317073170717</v>
      </c>
      <c r="F24" cm="1">
        <f t="array" ref="F24">MMULT(Tsorted!$B4:$DY4, raw!Z$3:Z$130)</f>
        <v>6.3354878048780501</v>
      </c>
      <c r="G24" cm="1">
        <f t="array" ref="G24">MMULT(Tsorted!$B4:$DY4, raw!AA$3:AA$130)</f>
        <v>3.6746341463414636</v>
      </c>
      <c r="H24" cm="1">
        <f t="array" ref="H24">MMULT(Tsorted!$B4:$DY4, raw!AB$3:AB$130)</f>
        <v>4.7721951219512198</v>
      </c>
      <c r="I24" cm="1">
        <f t="array" ref="I24">MMULT(Tsorted!$B4:$DY4, raw!AC$3:AC$130)</f>
        <v>4.7595121951219515</v>
      </c>
      <c r="J24" cm="1">
        <f t="array" ref="J24">MMULT(Tsorted!$B4:$DY4, raw!AD$3:AD$130)</f>
        <v>5.7609349593495942</v>
      </c>
      <c r="K24" cm="1">
        <f t="array" ref="K24">MMULT(Tsorted!$B4:$DY4, raw!AE$3:AE$130)</f>
        <v>5.4056910569105705</v>
      </c>
      <c r="L24" cm="1">
        <f t="array" ref="L24">MMULT(Tsorted!$B4:$DY4, raw!AF$3:AF$130)</f>
        <v>3.7448780487804871</v>
      </c>
      <c r="M24" cm="1">
        <f t="array" ref="M24">MMULT(Tsorted!$B4:$DY4, raw!AG$3:AG$130)</f>
        <v>9.2809756097560978</v>
      </c>
    </row>
    <row r="25" spans="1:13" x14ac:dyDescent="0.35">
      <c r="A25" t="s">
        <v>1927</v>
      </c>
      <c r="B25" t="str">
        <f>Tsorted!A5</f>
        <v>PTO</v>
      </c>
      <c r="C25" cm="1">
        <f t="array" ref="C25">MMULT(Tsorted!$B5:$DY5, raw!W$3:W$130)</f>
        <v>222.91487804878051</v>
      </c>
      <c r="D25" cm="1">
        <f t="array" ref="D25">MMULT(Tsorted!$B5:$DY5, raw!X$3:X$130)</f>
        <v>14.505934959349592</v>
      </c>
      <c r="E25" cm="1">
        <f t="array" ref="E25">MMULT(Tsorted!$B5:$DY5, raw!Y$3:Y$130)</f>
        <v>11.11841463414634</v>
      </c>
      <c r="F25" cm="1">
        <f t="array" ref="F25">MMULT(Tsorted!$B5:$DY5, raw!Z$3:Z$130)</f>
        <v>11.5519918699187</v>
      </c>
      <c r="G25" cm="1">
        <f t="array" ref="G25">MMULT(Tsorted!$B5:$DY5, raw!AA$3:AA$130)</f>
        <v>8.6039024390243881</v>
      </c>
      <c r="H25" cm="1">
        <f t="array" ref="H25">MMULT(Tsorted!$B5:$DY5, raw!AB$3:AB$130)</f>
        <v>9.5271544715447156</v>
      </c>
      <c r="I25" cm="1">
        <f t="array" ref="I25">MMULT(Tsorted!$B5:$DY5, raw!AC$3:AC$130)</f>
        <v>8.0429268292682927</v>
      </c>
      <c r="J25" cm="1">
        <f t="array" ref="J25">MMULT(Tsorted!$B5:$DY5, raw!AD$3:AD$130)</f>
        <v>5.911626016260163</v>
      </c>
      <c r="K25" cm="1">
        <f t="array" ref="K25">MMULT(Tsorted!$B5:$DY5, raw!AE$3:AE$130)</f>
        <v>9.1661788617886177</v>
      </c>
      <c r="L25" cm="1">
        <f t="array" ref="L25">MMULT(Tsorted!$B5:$DY5, raw!AF$3:AF$130)</f>
        <v>9.76</v>
      </c>
      <c r="M25" cm="1">
        <f t="array" ref="M25">MMULT(Tsorted!$B5:$DY5, raw!AG$3:AG$130)</f>
        <v>7.552032520325203</v>
      </c>
    </row>
    <row r="26" spans="1:13" x14ac:dyDescent="0.35">
      <c r="A26" t="s">
        <v>1927</v>
      </c>
      <c r="B26" t="str">
        <f>Traw!A14</f>
        <v>zFG%</v>
      </c>
      <c r="C26" cm="1">
        <f t="array" ref="C26">MMULT(Traw!$B14:$DY14, raw!W$3:W$130)</f>
        <v>65.862032520325215</v>
      </c>
      <c r="D26" cm="1">
        <f t="array" ref="D26">MMULT(Traw!$B14:$DY14, raw!X$3:X$130)</f>
        <v>3.8260162601626018</v>
      </c>
      <c r="E26" cm="1">
        <f t="array" ref="E26">MMULT(Traw!$B14:$DY14, raw!Y$3:Y$130)</f>
        <v>0.52012195121951221</v>
      </c>
      <c r="F26" cm="1">
        <f t="array" ref="F26">MMULT(Traw!$B14:$DY14, raw!Z$3:Z$130)</f>
        <v>0.20170731707317074</v>
      </c>
      <c r="G26" cm="1">
        <f t="array" ref="G26">MMULT(Traw!$B14:$DY14, raw!AA$3:AA$130)</f>
        <v>0.1251219512195122</v>
      </c>
      <c r="H26" cm="1">
        <f t="array" ref="H26">MMULT(Traw!$B14:$DY14, raw!AB$3:AB$130)</f>
        <v>2.18390243902439</v>
      </c>
      <c r="I26" cm="1">
        <f t="array" ref="I26">MMULT(Traw!$B14:$DY14, raw!AC$3:AC$130)</f>
        <v>0.1429268292682927</v>
      </c>
      <c r="J26" cm="1">
        <f t="array" ref="J26">MMULT(Traw!$B14:$DY14, raw!AD$3:AD$130)</f>
        <v>1.2545121951219511</v>
      </c>
      <c r="K26" cm="1">
        <f t="array" ref="K26">MMULT(Traw!$B14:$DY14, raw!AE$3:AE$130)</f>
        <v>0.7876422764227643</v>
      </c>
      <c r="L26" cm="1">
        <f t="array" ref="L26">MMULT(Traw!$B14:$DY14, raw!AF$3:AF$130)</f>
        <v>-0.42292682926829267</v>
      </c>
      <c r="M26" cm="1">
        <f t="array" ref="M26">MMULT(Traw!$B14:$DY14, raw!AG$3:AG$130)</f>
        <v>3.8590243902439023</v>
      </c>
    </row>
    <row r="27" spans="1:13" x14ac:dyDescent="0.35">
      <c r="A27" t="s">
        <v>1927</v>
      </c>
      <c r="B27" t="str">
        <f>Traw!A15</f>
        <v>zFT%</v>
      </c>
      <c r="C27" cm="1">
        <f t="array" ref="C27">MMULT(Traw!$B15:$DY15, raw!W$3:W$130)</f>
        <v>17.060365853658542</v>
      </c>
      <c r="D27" cm="1">
        <f t="array" ref="D27">MMULT(Traw!$B15:$DY15, raw!X$3:X$130)</f>
        <v>2.2524390243902439</v>
      </c>
      <c r="E27" cm="1">
        <f t="array" ref="E27">MMULT(Traw!$B15:$DY15, raw!Y$3:Y$130)</f>
        <v>3.476463414634146</v>
      </c>
      <c r="F27" cm="1">
        <f t="array" ref="F27">MMULT(Traw!$B15:$DY15, raw!Z$3:Z$130)</f>
        <v>2.5540243902439026</v>
      </c>
      <c r="G27" cm="1">
        <f t="array" ref="G27">MMULT(Traw!$B15:$DY15, raw!AA$3:AA$130)</f>
        <v>3.2163414634146341</v>
      </c>
      <c r="H27" cm="1">
        <f t="array" ref="H27">MMULT(Traw!$B15:$DY15, raw!AB$3:AB$130)</f>
        <v>2.8458536585365852</v>
      </c>
      <c r="I27" cm="1">
        <f t="array" ref="I27">MMULT(Traw!$B15:$DY15, raw!AC$3:AC$130)</f>
        <v>1.9892682926829268</v>
      </c>
      <c r="J27" cm="1">
        <f t="array" ref="J27">MMULT(Traw!$B15:$DY15, raw!AD$3:AD$130)</f>
        <v>-0.19154471544715448</v>
      </c>
      <c r="K27" cm="1">
        <f t="array" ref="K27">MMULT(Traw!$B15:$DY15, raw!AE$3:AE$130)</f>
        <v>1.9650406504065039</v>
      </c>
      <c r="L27" cm="1">
        <f t="array" ref="L27">MMULT(Traw!$B15:$DY15, raw!AF$3:AF$130)</f>
        <v>4.4673170731707312</v>
      </c>
      <c r="M27" cm="1">
        <f t="array" ref="M27">MMULT(Traw!$B15:$DY15, raw!AG$3:AG$130)</f>
        <v>-3.7841463414634151</v>
      </c>
    </row>
    <row r="28" spans="1:13" x14ac:dyDescent="0.35">
      <c r="A28" t="s">
        <v>1927</v>
      </c>
      <c r="B28" t="str">
        <f>Traw!A16</f>
        <v>z3PM</v>
      </c>
      <c r="C28" cm="1">
        <f t="array" ref="C28">MMULT(Traw!$B16:$DY16, raw!W$3:W$130)</f>
        <v>-18.860487804878048</v>
      </c>
      <c r="D28" cm="1">
        <f t="array" ref="D28">MMULT(Traw!$B16:$DY16, raw!X$3:X$130)</f>
        <v>-0.41483739837398376</v>
      </c>
      <c r="E28" cm="1">
        <f t="array" ref="E28">MMULT(Traw!$B16:$DY16, raw!Y$3:Y$130)</f>
        <v>3.406219512195122</v>
      </c>
      <c r="F28" cm="1">
        <f t="array" ref="F28">MMULT(Traw!$B16:$DY16, raw!Z$3:Z$130)</f>
        <v>1.0359756097560975</v>
      </c>
      <c r="G28" cm="1">
        <f t="array" ref="G28">MMULT(Traw!$B16:$DY16, raw!AA$3:AA$130)</f>
        <v>0.89170731707317075</v>
      </c>
      <c r="H28" cm="1">
        <f t="array" ref="H28">MMULT(Traw!$B16:$DY16, raw!AB$3:AB$130)</f>
        <v>0.47756097560975602</v>
      </c>
      <c r="I28" cm="1">
        <f t="array" ref="I28">MMULT(Traw!$B16:$DY16, raw!AC$3:AC$130)</f>
        <v>1.357560975609756</v>
      </c>
      <c r="J28" cm="1">
        <f t="array" ref="J28">MMULT(Traw!$B16:$DY16, raw!AD$3:AD$130)</f>
        <v>-0.9258536585365853</v>
      </c>
      <c r="K28" cm="1">
        <f t="array" ref="K28">MMULT(Traw!$B16:$DY16, raw!AE$3:AE$130)</f>
        <v>0.65235772357723576</v>
      </c>
      <c r="L28" cm="1">
        <f t="array" ref="L28">MMULT(Traw!$B16:$DY16, raw!AF$3:AF$130)</f>
        <v>2.3917073170731706</v>
      </c>
      <c r="M28" cm="1">
        <f t="array" ref="M28">MMULT(Traw!$B16:$DY16, raw!AG$3:AG$130)</f>
        <v>-0.67626016260162602</v>
      </c>
    </row>
    <row r="29" spans="1:13" ht="14" customHeight="1" x14ac:dyDescent="0.35">
      <c r="A29" t="s">
        <v>1927</v>
      </c>
      <c r="B29" t="str">
        <f>Traw!A17</f>
        <v>zPTS</v>
      </c>
      <c r="C29" cm="1">
        <f t="array" ref="C29">MMULT(Traw!$B17:$DY17, raw!W$3:W$130)</f>
        <v>32.879024390243934</v>
      </c>
      <c r="D29" cm="1">
        <f t="array" ref="D29">MMULT(Traw!$B17:$DY17, raw!X$3:X$130)</f>
        <v>2.1780894308943091</v>
      </c>
      <c r="E29" cm="1">
        <f t="array" ref="E29">MMULT(Traw!$B17:$DY17, raw!Y$3:Y$130)</f>
        <v>2.5060975609756095</v>
      </c>
      <c r="F29" cm="1">
        <f t="array" ref="F29">MMULT(Traw!$B17:$DY17, raw!Z$3:Z$130)</f>
        <v>1.5132520325203251</v>
      </c>
      <c r="G29" cm="1">
        <f t="array" ref="G29">MMULT(Traw!$B17:$DY17, raw!AA$3:AA$130)</f>
        <v>2.7084146341463415</v>
      </c>
      <c r="H29" cm="1">
        <f t="array" ref="H29">MMULT(Traw!$B17:$DY17, raw!AB$3:AB$130)</f>
        <v>1.7143089430894309</v>
      </c>
      <c r="I29" cm="1">
        <f t="array" ref="I29">MMULT(Traw!$B17:$DY17, raw!AC$3:AC$130)</f>
        <v>2.0443902439024391</v>
      </c>
      <c r="J29" cm="1">
        <f t="array" ref="J29">MMULT(Traw!$B17:$DY17, raw!AD$3:AD$130)</f>
        <v>1.2661382113821138</v>
      </c>
      <c r="K29" cm="1">
        <f t="array" ref="K29">MMULT(Traw!$B17:$DY17, raw!AE$3:AE$130)</f>
        <v>1.5856910569105691</v>
      </c>
      <c r="L29" cm="1">
        <f t="array" ref="L29">MMULT(Traw!$B17:$DY17, raw!AF$3:AF$130)</f>
        <v>2.161463414634146</v>
      </c>
      <c r="M29" cm="1">
        <f t="array" ref="M29">MMULT(Traw!$B17:$DY17, raw!AG$3:AG$130)</f>
        <v>2.1279674796747967</v>
      </c>
    </row>
    <row r="30" spans="1:13" x14ac:dyDescent="0.35">
      <c r="A30" t="s">
        <v>1927</v>
      </c>
      <c r="B30" t="str">
        <f>Traw!A18</f>
        <v>zREB</v>
      </c>
      <c r="C30" cm="1">
        <f t="array" ref="C30">MMULT(Traw!$B18:$DY18, raw!W$3:W$130)</f>
        <v>30.746666666666677</v>
      </c>
      <c r="D30" cm="1">
        <f t="array" ref="D30">MMULT(Traw!$B18:$DY18, raw!X$3:X$130)</f>
        <v>2.4442276422764229</v>
      </c>
      <c r="E30" cm="1">
        <f t="array" ref="E30">MMULT(Traw!$B18:$DY18, raw!Y$3:Y$130)</f>
        <v>0.10048780487804881</v>
      </c>
      <c r="F30" cm="1">
        <f t="array" ref="F30">MMULT(Traw!$B18:$DY18, raw!Z$3:Z$130)</f>
        <v>1.1657723577235772</v>
      </c>
      <c r="G30" cm="1">
        <f t="array" ref="G30">MMULT(Traw!$B18:$DY18, raw!AA$3:AA$130)</f>
        <v>-0.20780487804878045</v>
      </c>
      <c r="H30" cm="1">
        <f t="array" ref="H30">MMULT(Traw!$B18:$DY18, raw!AB$3:AB$130)</f>
        <v>0.65317073170731699</v>
      </c>
      <c r="I30" cm="1">
        <f t="array" ref="I30">MMULT(Traw!$B18:$DY18, raw!AC$3:AC$130)</f>
        <v>0.95365853658536592</v>
      </c>
      <c r="J30" cm="1">
        <f t="array" ref="J30">MMULT(Traw!$B18:$DY18, raw!AD$3:AD$130)</f>
        <v>1.3366666666666667</v>
      </c>
      <c r="K30" cm="1">
        <f t="array" ref="K30">MMULT(Traw!$B18:$DY18, raw!AE$3:AE$130)</f>
        <v>2.1741463414634148</v>
      </c>
      <c r="L30" cm="1">
        <f t="array" ref="L30">MMULT(Traw!$B18:$DY18, raw!AF$3:AF$130)</f>
        <v>-0.42195121951219511</v>
      </c>
      <c r="M30" cm="1">
        <f t="array" ref="M30">MMULT(Traw!$B18:$DY18, raw!AG$3:AG$130)</f>
        <v>2.3627642276422764</v>
      </c>
    </row>
    <row r="31" spans="1:13" x14ac:dyDescent="0.35">
      <c r="A31" t="s">
        <v>1927</v>
      </c>
      <c r="B31" t="str">
        <f>Traw!A19</f>
        <v>zAST</v>
      </c>
      <c r="C31" cm="1">
        <f t="array" ref="C31">MMULT(Traw!$B19:$DY19, raw!W$3:W$130)</f>
        <v>35.486504065040663</v>
      </c>
      <c r="D31" cm="1">
        <f t="array" ref="D31">MMULT(Traw!$B19:$DY19, raw!X$3:X$130)</f>
        <v>2.6837398373983739</v>
      </c>
      <c r="E31" cm="1">
        <f t="array" ref="E31">MMULT(Traw!$B19:$DY19, raw!Y$3:Y$130)</f>
        <v>1.4731707317073168</v>
      </c>
      <c r="F31" cm="1">
        <f t="array" ref="F31">MMULT(Traw!$B19:$DY19, raw!Z$3:Z$130)</f>
        <v>3.9682520325203257</v>
      </c>
      <c r="G31" cm="1">
        <f t="array" ref="G31">MMULT(Traw!$B19:$DY19, raw!AA$3:AA$130)</f>
        <v>1.5117073170731705</v>
      </c>
      <c r="H31" cm="1">
        <f t="array" ref="H31">MMULT(Traw!$B19:$DY19, raw!AB$3:AB$130)</f>
        <v>0.99382113821138196</v>
      </c>
      <c r="I31" cm="1">
        <f t="array" ref="I31">MMULT(Traw!$B19:$DY19, raw!AC$3:AC$130)</f>
        <v>0.92390243902439029</v>
      </c>
      <c r="J31" cm="1">
        <f t="array" ref="J31">MMULT(Traw!$B19:$DY19, raw!AD$3:AD$130)</f>
        <v>-0.5142276422764227</v>
      </c>
      <c r="K31" cm="1">
        <f t="array" ref="K31">MMULT(Traw!$B19:$DY19, raw!AE$3:AE$130)</f>
        <v>0.80227642276422761</v>
      </c>
      <c r="L31" cm="1">
        <f t="array" ref="L31">MMULT(Traw!$B19:$DY19, raw!AF$3:AF$130)</f>
        <v>2.3190243902439023</v>
      </c>
      <c r="M31" cm="1">
        <f t="array" ref="M31">MMULT(Traw!$B19:$DY19, raw!AG$3:AG$130)</f>
        <v>1.5497560975609757</v>
      </c>
    </row>
    <row r="32" spans="1:13" x14ac:dyDescent="0.35">
      <c r="A32" t="s">
        <v>1927</v>
      </c>
      <c r="B32" t="str">
        <f>Traw!A20</f>
        <v>zSTL</v>
      </c>
      <c r="C32" cm="1">
        <f t="array" ref="C32">MMULT(Traw!$B20:$DY20, raw!W$3:W$130)</f>
        <v>14.787073170731713</v>
      </c>
      <c r="D32" cm="1">
        <f t="array" ref="D32">MMULT(Traw!$B20:$DY20, raw!X$3:X$130)</f>
        <v>1.1356097560975609</v>
      </c>
      <c r="E32" cm="1">
        <f t="array" ref="E32">MMULT(Traw!$B20:$DY20, raw!Y$3:Y$130)</f>
        <v>0.68926829268292678</v>
      </c>
      <c r="F32" cm="1">
        <f t="array" ref="F32">MMULT(Traw!$B20:$DY20, raw!Z$3:Z$130)</f>
        <v>0.64865853658536587</v>
      </c>
      <c r="G32" cm="1">
        <f t="array" ref="G32">MMULT(Traw!$B20:$DY20, raw!AA$3:AA$130)</f>
        <v>0.73743902439024378</v>
      </c>
      <c r="H32" cm="1">
        <f t="array" ref="H32">MMULT(Traw!$B20:$DY20, raw!AB$3:AB$130)</f>
        <v>-0.72926829268292681</v>
      </c>
      <c r="I32" cm="1">
        <f t="array" ref="I32">MMULT(Traw!$B20:$DY20, raw!AC$3:AC$130)</f>
        <v>0.77902439024390246</v>
      </c>
      <c r="J32" cm="1">
        <f t="array" ref="J32">MMULT(Traw!$B20:$DY20, raw!AD$3:AD$130)</f>
        <v>0.74715447154471537</v>
      </c>
      <c r="K32" cm="1">
        <f t="array" ref="K32">MMULT(Traw!$B20:$DY20, raw!AE$3:AE$130)</f>
        <v>-0.38943089430894312</v>
      </c>
      <c r="L32" cm="1">
        <f t="array" ref="L32">MMULT(Traw!$B20:$DY20, raw!AF$3:AF$130)</f>
        <v>-0.11853658536585365</v>
      </c>
      <c r="M32" cm="1">
        <f t="array" ref="M32">MMULT(Traw!$B20:$DY20, raw!AG$3:AG$130)</f>
        <v>0.73203252032520327</v>
      </c>
    </row>
    <row r="33" spans="1:13" x14ac:dyDescent="0.35">
      <c r="A33" t="s">
        <v>1927</v>
      </c>
      <c r="B33" t="str">
        <f>Traw!A21</f>
        <v>zBLK</v>
      </c>
      <c r="C33" cm="1">
        <f t="array" ref="C33">MMULT(Traw!$B21:$DY21, raw!W$3:W$130)</f>
        <v>44.953699186991898</v>
      </c>
      <c r="D33" cm="1">
        <f t="array" ref="D33">MMULT(Traw!$B21:$DY21, raw!X$3:X$130)</f>
        <v>0.40065040650406508</v>
      </c>
      <c r="E33" cm="1">
        <f t="array" ref="E33">MMULT(Traw!$B21:$DY21, raw!Y$3:Y$130)</f>
        <v>-1.0534146341463415</v>
      </c>
      <c r="F33" cm="1">
        <f t="array" ref="F33">MMULT(Traw!$B21:$DY21, raw!Z$3:Z$130)</f>
        <v>0.46434959349593502</v>
      </c>
      <c r="G33" cm="1">
        <f t="array" ref="G33">MMULT(Traw!$B21:$DY21, raw!AA$3:AA$130)</f>
        <v>-0.37902439024390244</v>
      </c>
      <c r="H33" cm="1">
        <f t="array" ref="H33">MMULT(Traw!$B21:$DY21, raw!AB$3:AB$130)</f>
        <v>1.3878048780487808</v>
      </c>
      <c r="I33" cm="1">
        <f t="array" ref="I33">MMULT(Traw!$B21:$DY21, raw!AC$3:AC$130)</f>
        <v>-0.14780487804878048</v>
      </c>
      <c r="J33" cm="1">
        <f t="array" ref="J33">MMULT(Traw!$B21:$DY21, raw!AD$3:AD$130)</f>
        <v>2.9387804878048782</v>
      </c>
      <c r="K33" cm="1">
        <f t="array" ref="K33">MMULT(Traw!$B21:$DY21, raw!AE$3:AE$130)</f>
        <v>1.5884552845528455</v>
      </c>
      <c r="L33" cm="1">
        <f t="array" ref="L33">MMULT(Traw!$B21:$DY21, raw!AF$3:AF$130)</f>
        <v>-0.61609756097560964</v>
      </c>
      <c r="M33" cm="1">
        <f t="array" ref="M33">MMULT(Traw!$B21:$DY21, raw!AG$3:AG$130)</f>
        <v>1.3808943089430894</v>
      </c>
    </row>
    <row r="34" spans="1:13" x14ac:dyDescent="0.35">
      <c r="A34" t="s">
        <v>1927</v>
      </c>
      <c r="B34" t="str">
        <f>Traw!A22</f>
        <v>zTO</v>
      </c>
      <c r="C34" cm="1">
        <f t="array" ref="C34">MMULT(Traw!$B22:$DY22, raw!W$3:W$130)</f>
        <v>-25.030731707317077</v>
      </c>
      <c r="D34" cm="1">
        <f t="array" ref="D34">MMULT(Traw!$B22:$DY22, raw!X$3:X$130)</f>
        <v>-1.8343495934959351</v>
      </c>
      <c r="E34" cm="1">
        <f t="array" ref="E34">MMULT(Traw!$B22:$DY22, raw!Y$3:Y$130)</f>
        <v>-2.0212195121951222</v>
      </c>
      <c r="F34" cm="1">
        <f t="array" ref="F34">MMULT(Traw!$B22:$DY22, raw!Z$3:Z$130)</f>
        <v>-2.6624796747967481</v>
      </c>
      <c r="G34" cm="1">
        <f t="array" ref="G34">MMULT(Traw!$B22:$DY22, raw!AA$3:AA$130)</f>
        <v>-1.7129268292682926</v>
      </c>
      <c r="H34" cm="1">
        <f t="array" ref="H34">MMULT(Traw!$B22:$DY22, raw!AB$3:AB$130)</f>
        <v>-1.9091056910569106</v>
      </c>
      <c r="I34" cm="1">
        <f t="array" ref="I34">MMULT(Traw!$B22:$DY22, raw!AC$3:AC$130)</f>
        <v>-1.2941463414634145</v>
      </c>
      <c r="J34" cm="1">
        <f t="array" ref="J34">MMULT(Traw!$B22:$DY22, raw!AD$3:AD$130)</f>
        <v>-0.34223577235772351</v>
      </c>
      <c r="K34" cm="1">
        <f t="array" ref="K34">MMULT(Traw!$B22:$DY22, raw!AE$3:AE$130)</f>
        <v>-1.7954471544715445</v>
      </c>
      <c r="L34" cm="1">
        <f t="array" ref="L34">MMULT(Traw!$B22:$DY22, raw!AF$3:AF$130)</f>
        <v>-1.5478048780487803</v>
      </c>
      <c r="M34" cm="1">
        <f t="array" ref="M34">MMULT(Traw!$B22:$DY22, raw!AG$3:AG$130)</f>
        <v>-2.0552032520325203</v>
      </c>
    </row>
    <row r="36" spans="1:13" x14ac:dyDescent="0.35">
      <c r="A36" t="s">
        <v>1929</v>
      </c>
      <c r="B36" t="s">
        <v>13</v>
      </c>
      <c r="C36">
        <f>COUNTIFS(raw!$P$3:$P$202, GMs!C$1, raw!$R$3:$R$202, "*PG*")</f>
        <v>47</v>
      </c>
      <c r="D36">
        <f>COUNTIFS(raw!$P$3:$P$202, GMs!D$1, raw!$R$3:$R$202, "*PG*")</f>
        <v>0</v>
      </c>
      <c r="E36">
        <f>COUNTIFS(raw!$P$3:$P$202, GMs!E$1, raw!$R$3:$R$202, "*PG*")</f>
        <v>1</v>
      </c>
      <c r="F36">
        <f>COUNTIFS(raw!$P$3:$P$202, GMs!F$1, raw!$R$3:$R$202, "*PG*")</f>
        <v>1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1</v>
      </c>
      <c r="M36">
        <f>COUNTIFS(raw!$P$3:$P$202, GMs!M$1, raw!$R$3:$R$202, "*PG*")</f>
        <v>0</v>
      </c>
    </row>
    <row r="37" spans="1:13" x14ac:dyDescent="0.35">
      <c r="A37" t="s">
        <v>1929</v>
      </c>
      <c r="B37" t="s">
        <v>91</v>
      </c>
      <c r="C37">
        <f>COUNTIFS(raw!$P$3:$P$202, GMs!C$1, raw!$R$3:$R$202, "*SG*")</f>
        <v>58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1</v>
      </c>
      <c r="G37">
        <f>COUNTIFS(raw!$P$3:$P$202, GMs!G$1, raw!$R$3:$R$202, "*SG*")</f>
        <v>1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0</v>
      </c>
    </row>
    <row r="38" spans="1:13" x14ac:dyDescent="0.35">
      <c r="A38" t="s">
        <v>1929</v>
      </c>
      <c r="B38" t="s">
        <v>172</v>
      </c>
      <c r="C38">
        <f>COUNTIFS(raw!$P$3:$P$202, GMs!C$1, raw!$R$3:$R$202, "*SF*")</f>
        <v>59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1</v>
      </c>
      <c r="I38">
        <f>COUNTIFS(raw!$P$3:$P$202, GMs!I$1, raw!$R$3:$R$202, "*SF*")</f>
        <v>1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0</v>
      </c>
      <c r="M38">
        <f>COUNTIFS(raw!$P$3:$P$202, GMs!M$1, raw!$R$3:$R$202, "*SF*")</f>
        <v>0</v>
      </c>
    </row>
    <row r="39" spans="1:13" x14ac:dyDescent="0.35">
      <c r="A39" t="s">
        <v>1929</v>
      </c>
      <c r="B39" t="s">
        <v>105</v>
      </c>
      <c r="C39">
        <f>COUNTIFS(raw!$P$3:$P$202, GMs!C$1, raw!$R$3:$R$202, "*PF*")</f>
        <v>59</v>
      </c>
      <c r="D39">
        <f>COUNTIFS(raw!$P$3:$P$202, GMs!D$1, raw!$R$3:$R$202, "*PF*")</f>
        <v>0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1</v>
      </c>
      <c r="I39">
        <f>COUNTIFS(raw!$P$3:$P$202, GMs!I$1, raw!$R$3:$R$202, "*PF*")</f>
        <v>1</v>
      </c>
      <c r="J39">
        <f>COUNTIFS(raw!$P$3:$P$202, GMs!J$1, raw!$R$3:$R$202, "*PF*")</f>
        <v>1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1</v>
      </c>
    </row>
    <row r="40" spans="1:13" x14ac:dyDescent="0.35">
      <c r="A40" t="s">
        <v>1929</v>
      </c>
      <c r="B40" t="s">
        <v>8</v>
      </c>
      <c r="C40">
        <f>COUNTIFS(raw!$P$3:$P$202, GMs!C$1, raw!$R$3:$R$202, "*C*")</f>
        <v>39</v>
      </c>
      <c r="D40">
        <f>COUNTIFS(raw!$P$3:$P$202, GMs!D$1, raw!$R$3:$R$202, "*C*")</f>
        <v>1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0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1</v>
      </c>
      <c r="L40">
        <f>COUNTIFS(raw!$P$3:$P$202, GMs!L$1, raw!$R$3:$R$202, "*C*")</f>
        <v>0</v>
      </c>
      <c r="M40">
        <f>COUNTIFS(raw!$P$3:$P$202, GMs!M$1, raw!$R$3:$R$202, "*C*")</f>
        <v>0</v>
      </c>
    </row>
    <row r="41" spans="1:13" x14ac:dyDescent="0.35">
      <c r="A41" t="s">
        <v>1929</v>
      </c>
      <c r="B41" t="s">
        <v>610</v>
      </c>
      <c r="C41">
        <f>COUNTIFS(raw!$P$3:$P$202, GMs!C$1, raw!$R$3:$R$202, "*G*")</f>
        <v>81</v>
      </c>
      <c r="D41">
        <f>COUNTIFS(raw!$P$3:$P$202, GMs!D$1, raw!$R$3:$R$202, "*G*")</f>
        <v>0</v>
      </c>
      <c r="E41">
        <f>COUNTIFS(raw!$P$3:$P$202, GMs!E$1, raw!$R$3:$R$202, "*G*")</f>
        <v>1</v>
      </c>
      <c r="F41">
        <f>COUNTIFS(raw!$P$3:$P$202, GMs!F$1, raw!$R$3:$R$202, "*G*")</f>
        <v>1</v>
      </c>
      <c r="G41">
        <f>COUNTIFS(raw!$P$3:$P$202, GMs!G$1, raw!$R$3:$R$202, "*G*")</f>
        <v>1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0</v>
      </c>
      <c r="K41">
        <f>COUNTIFS(raw!$P$3:$P$202, GMs!K$1, raw!$R$3:$R$202, "*G*")</f>
        <v>0</v>
      </c>
      <c r="L41">
        <f>COUNTIFS(raw!$P$3:$P$202, GMs!L$1, raw!$R$3:$R$202, "*G*")</f>
        <v>1</v>
      </c>
      <c r="M41">
        <f>COUNTIFS(raw!$P$3:$P$202, GMs!M$1, raw!$R$3:$R$202, "*G*")</f>
        <v>0</v>
      </c>
    </row>
    <row r="42" spans="1:13" x14ac:dyDescent="0.35">
      <c r="A42" t="s">
        <v>1929</v>
      </c>
      <c r="B42" t="s">
        <v>611</v>
      </c>
      <c r="C42">
        <f>COUNTIFS(raw!$P$3:$P$202, GMs!C$1, raw!$R$3:$R$202, "*F*")</f>
        <v>93</v>
      </c>
      <c r="D42">
        <f>COUNTIFS(raw!$P$3:$P$202, GMs!D$1, raw!$R$3:$R$202, "*F*")</f>
        <v>0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1</v>
      </c>
      <c r="I42">
        <f>COUNTIFS(raw!$P$3:$P$202, GMs!I$1, raw!$R$3:$R$202, "*F*")</f>
        <v>1</v>
      </c>
      <c r="J42">
        <f>COUNTIFS(raw!$P$3:$P$202, GMs!J$1, raw!$R$3:$R$202, "*F*")</f>
        <v>1</v>
      </c>
      <c r="K42">
        <f>COUNTIFS(raw!$P$3:$P$202, GMs!K$1, raw!$R$3:$R$202, "*F*")</f>
        <v>0</v>
      </c>
      <c r="L42">
        <f>COUNTIFS(raw!$P$3:$P$202, GMs!L$1, raw!$R$3:$R$202, "*F*")</f>
        <v>0</v>
      </c>
      <c r="M42">
        <f>COUNTIFS(raw!$P$3:$P$202, GMs!M$1, raw!$R$3:$R$202, "*F*")</f>
        <v>1</v>
      </c>
    </row>
    <row r="43" spans="1:13" x14ac:dyDescent="0.35">
      <c r="A43" t="s">
        <v>1929</v>
      </c>
      <c r="B43" t="s">
        <v>612</v>
      </c>
      <c r="C43">
        <f>COUNTIFS(raw!$P$3:$P$202, GMs!C$1)</f>
        <v>167</v>
      </c>
      <c r="D43">
        <f>COUNTIFS(raw!$P$3:$P$202, GMs!D$1)</f>
        <v>1</v>
      </c>
      <c r="E43">
        <f>COUNTIFS(raw!$P$3:$P$202, GMs!E$1)</f>
        <v>1</v>
      </c>
      <c r="F43">
        <f>COUNTIFS(raw!$P$3:$P$202, GMs!F$1)</f>
        <v>1</v>
      </c>
      <c r="G43">
        <f>COUNTIFS(raw!$P$3:$P$202, GMs!G$1)</f>
        <v>1</v>
      </c>
      <c r="H43">
        <f>COUNTIFS(raw!$P$3:$P$202, GMs!H$1)</f>
        <v>1</v>
      </c>
      <c r="I43">
        <f>COUNTIFS(raw!$P$3:$P$202, GMs!I$1)</f>
        <v>1</v>
      </c>
      <c r="J43">
        <f>COUNTIFS(raw!$P$3:$P$202, GMs!J$1)</f>
        <v>1</v>
      </c>
      <c r="K43">
        <f>COUNTIFS(raw!$P$3:$P$202, GMs!K$1)</f>
        <v>1</v>
      </c>
      <c r="L43">
        <f>COUNTIFS(raw!$P$3:$P$202, GMs!L$1)</f>
        <v>1</v>
      </c>
      <c r="M43">
        <f>COUNTIFS(raw!$P$3:$P$202, GMs!M$1)</f>
        <v>1</v>
      </c>
    </row>
    <row r="45" spans="1:13" x14ac:dyDescent="0.35">
      <c r="A45" t="s">
        <v>1928</v>
      </c>
      <c r="B45" t="s">
        <v>13</v>
      </c>
      <c r="C45">
        <f>_xlfn.MAXIFS(raw!$N$3:$N$202,raw!$P$3:$P$202, GMs!C$1, raw!$R$3:$R$202, "*PG*")</f>
        <v>5.0336585365853654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9.0971951219512182</v>
      </c>
      <c r="F45">
        <f>_xlfn.MAXIFS(raw!$N$3:$N$202,raw!$P$3:$P$202, GMs!F$1, raw!$R$3:$R$202, "*PG*")</f>
        <v>8.8895121951219522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8.2121951219512201</v>
      </c>
      <c r="M45">
        <f>_xlfn.MAXIFS(raw!$N$3:$N$202,raw!$P$3:$P$202, GMs!M$1, raw!$R$3:$R$202, "*PG*")</f>
        <v>0</v>
      </c>
    </row>
    <row r="46" spans="1:13" x14ac:dyDescent="0.35">
      <c r="A46" t="s">
        <v>1928</v>
      </c>
      <c r="B46" t="s">
        <v>91</v>
      </c>
      <c r="C46">
        <f>_xlfn.MAXIFS(raw!$N$3:$N$202,raw!$P$3:$P$202, GMs!C$1, raw!$R$3:$R$202, "*SG*")</f>
        <v>5.409756097560976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8.8895121951219522</v>
      </c>
      <c r="G46">
        <f>_xlfn.MAXIFS(raw!$N$3:$N$202,raw!$P$3:$P$202, GMs!G$1, raw!$R$3:$R$202, "*SG*")</f>
        <v>6.8909756097560955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0</v>
      </c>
    </row>
    <row r="47" spans="1:13" x14ac:dyDescent="0.35">
      <c r="A47" t="s">
        <v>1928</v>
      </c>
      <c r="B47" t="s">
        <v>172</v>
      </c>
      <c r="C47">
        <f>_xlfn.MAXIFS(raw!$N$3:$N$202,raw!$P$3:$P$202, GMs!C$1, raw!$R$3:$R$202, "*SF*")</f>
        <v>5.409756097560976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7.618048780487805</v>
      </c>
      <c r="I47">
        <f>_xlfn.MAXIFS(raw!$N$3:$N$202,raw!$P$3:$P$202, GMs!I$1, raw!$R$3:$R$202, "*SF*")</f>
        <v>6.7487804878048783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0</v>
      </c>
      <c r="M47">
        <f>_xlfn.MAXIFS(raw!$N$3:$N$202,raw!$P$3:$P$202, GMs!M$1, raw!$R$3:$R$202, "*SF*")</f>
        <v>0</v>
      </c>
    </row>
    <row r="48" spans="1:13" x14ac:dyDescent="0.35">
      <c r="A48" t="s">
        <v>1928</v>
      </c>
      <c r="B48" t="s">
        <v>105</v>
      </c>
      <c r="C48">
        <f>_xlfn.MAXIFS(raw!$N$3:$N$202,raw!$P$3:$P$202, GMs!C$1, raw!$R$3:$R$202, "*PF*")</f>
        <v>4.8365853658536597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7.618048780487805</v>
      </c>
      <c r="I48">
        <f>_xlfn.MAXIFS(raw!$N$3:$N$202,raw!$P$3:$P$202, GMs!I$1, raw!$R$3:$R$202, "*PF*")</f>
        <v>6.7487804878048783</v>
      </c>
      <c r="J48">
        <f>_xlfn.MAXIFS(raw!$N$3:$N$202,raw!$P$3:$P$202, GMs!J$1, raw!$R$3:$R$202, "*PF*")</f>
        <v>5.5693902439024399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5.4968292682926823</v>
      </c>
    </row>
    <row r="49" spans="1:13" x14ac:dyDescent="0.35">
      <c r="A49" t="s">
        <v>1928</v>
      </c>
      <c r="B49" t="s">
        <v>8</v>
      </c>
      <c r="C49">
        <f>_xlfn.MAXIFS(raw!$N$3:$N$202,raw!$P$3:$P$202, GMs!C$1, raw!$R$3:$R$202, "*C*")</f>
        <v>5.2654471544715449</v>
      </c>
      <c r="D49">
        <f>_xlfn.MAXIFS(raw!$N$3:$N$202,raw!$P$3:$P$202, GMs!D$1, raw!$R$3:$R$202, "*C*")</f>
        <v>12.671585365853657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0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7.3707317073170735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</row>
    <row r="50" spans="1:13" x14ac:dyDescent="0.35">
      <c r="A50" t="s">
        <v>1928</v>
      </c>
      <c r="B50" t="s">
        <v>610</v>
      </c>
      <c r="C50">
        <f>_xlfn.MAXIFS(raw!$N$3:$N$202,raw!$P$3:$P$202, GMs!C$1, raw!$R$3:$R$202, "*G*")</f>
        <v>5.409756097560976</v>
      </c>
      <c r="D50">
        <f>_xlfn.MAXIFS(raw!$N$3:$N$202,raw!$P$3:$P$202, GMs!D$1, raw!$R$3:$R$202, "*G*")</f>
        <v>0</v>
      </c>
      <c r="E50">
        <f>_xlfn.MAXIFS(raw!$N$3:$N$202,raw!$P$3:$P$202, GMs!E$1, raw!$R$3:$R$202, "*G*")</f>
        <v>9.0971951219512182</v>
      </c>
      <c r="F50">
        <f>_xlfn.MAXIFS(raw!$N$3:$N$202,raw!$P$3:$P$202, GMs!F$1, raw!$R$3:$R$202, "*G*")</f>
        <v>8.8895121951219522</v>
      </c>
      <c r="G50">
        <f>_xlfn.MAXIFS(raw!$N$3:$N$202,raw!$P$3:$P$202, GMs!G$1, raw!$R$3:$R$202, "*G*")</f>
        <v>6.8909756097560955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0</v>
      </c>
      <c r="K50">
        <f>_xlfn.MAXIFS(raw!$N$3:$N$202,raw!$P$3:$P$202, GMs!K$1, raw!$R$3:$R$202, "*G*")</f>
        <v>0</v>
      </c>
      <c r="L50">
        <f>_xlfn.MAXIFS(raw!$N$3:$N$202,raw!$P$3:$P$202, GMs!L$1, raw!$R$3:$R$202, "*G*")</f>
        <v>8.2121951219512201</v>
      </c>
      <c r="M50">
        <f>_xlfn.MAXIFS(raw!$N$3:$N$202,raw!$P$3:$P$202, GMs!M$1, raw!$R$3:$R$202, "*G*")</f>
        <v>0</v>
      </c>
    </row>
    <row r="51" spans="1:13" x14ac:dyDescent="0.35">
      <c r="A51" t="s">
        <v>1928</v>
      </c>
      <c r="B51" t="s">
        <v>611</v>
      </c>
      <c r="C51">
        <f>_xlfn.MAXIFS(raw!$N$3:$N$202,raw!$P$3:$P$202, GMs!C$1, raw!$R$3:$R$202, "*F*")</f>
        <v>5.409756097560976</v>
      </c>
      <c r="D51">
        <f>_xlfn.MAXIFS(raw!$N$3:$N$202,raw!$P$3:$P$202, GMs!D$1, raw!$R$3:$R$202, "*F*")</f>
        <v>0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7.618048780487805</v>
      </c>
      <c r="I51">
        <f>_xlfn.MAXIFS(raw!$N$3:$N$202,raw!$P$3:$P$202, GMs!I$1, raw!$R$3:$R$202, "*F*")</f>
        <v>6.7487804878048783</v>
      </c>
      <c r="J51">
        <f>_xlfn.MAXIFS(raw!$N$3:$N$202,raw!$P$3:$P$202, GMs!J$1, raw!$R$3:$R$202, "*F*")</f>
        <v>5.5693902439024399</v>
      </c>
      <c r="K51">
        <f>_xlfn.MAXIFS(raw!$N$3:$N$202,raw!$P$3:$P$202, GMs!K$1, raw!$R$3:$R$202, "*F*")</f>
        <v>0</v>
      </c>
      <c r="L51">
        <f>_xlfn.MAXIFS(raw!$N$3:$N$202,raw!$P$3:$P$202, GMs!L$1, raw!$R$3:$R$202, "*F*")</f>
        <v>0</v>
      </c>
      <c r="M51">
        <f>_xlfn.MAXIFS(raw!$N$3:$N$202,raw!$P$3:$P$202, GMs!M$1, raw!$R$3:$R$202, "*F*")</f>
        <v>5.4968292682926823</v>
      </c>
    </row>
    <row r="52" spans="1:13" x14ac:dyDescent="0.35">
      <c r="A52" t="s">
        <v>1928</v>
      </c>
      <c r="B52" t="s">
        <v>612</v>
      </c>
      <c r="C52">
        <f>_xlfn.MAXIFS(raw!$N$3:$N$202,raw!$P$3:$P$202, GMs!C$1, raw!$R$3:$R$202, "*")</f>
        <v>5.409756097560976</v>
      </c>
      <c r="D52">
        <f>_xlfn.MAXIFS(raw!$N$3:$N$202,raw!$P$3:$P$202, GMs!D$1, raw!$R$3:$R$202, "*")</f>
        <v>12.671585365853657</v>
      </c>
      <c r="E52">
        <f>_xlfn.MAXIFS(raw!$N$3:$N$202,raw!$P$3:$P$202, GMs!E$1, raw!$R$3:$R$202, "*")</f>
        <v>9.0971951219512182</v>
      </c>
      <c r="F52">
        <f>_xlfn.MAXIFS(raw!$N$3:$N$202,raw!$P$3:$P$202, GMs!F$1, raw!$R$3:$R$202, "*")</f>
        <v>8.8895121951219522</v>
      </c>
      <c r="G52">
        <f>_xlfn.MAXIFS(raw!$N$3:$N$202,raw!$P$3:$P$202, GMs!G$1, raw!$R$3:$R$202, "*")</f>
        <v>6.8909756097560955</v>
      </c>
      <c r="H52">
        <f>_xlfn.MAXIFS(raw!$N$3:$N$202,raw!$P$3:$P$202, GMs!H$1, raw!$R$3:$R$202, "*")</f>
        <v>7.618048780487805</v>
      </c>
      <c r="I52">
        <f>_xlfn.MAXIFS(raw!$N$3:$N$202,raw!$P$3:$P$202, GMs!I$1, raw!$R$3:$R$202, "*")</f>
        <v>6.7487804878048783</v>
      </c>
      <c r="J52">
        <f>_xlfn.MAXIFS(raw!$N$3:$N$202,raw!$P$3:$P$202, GMs!J$1, raw!$R$3:$R$202, "*")</f>
        <v>5.5693902439024399</v>
      </c>
      <c r="K52">
        <f>_xlfn.MAXIFS(raw!$N$3:$N$202,raw!$P$3:$P$202, GMs!K$1, raw!$R$3:$R$202, "*")</f>
        <v>7.3707317073170735</v>
      </c>
      <c r="L52">
        <f>_xlfn.MAXIFS(raw!$N$3:$N$202,raw!$P$3:$P$202, GMs!L$1, raw!$R$3:$R$202, "*")</f>
        <v>8.2121951219512201</v>
      </c>
      <c r="M52">
        <f>_xlfn.MAXIFS(raw!$N$3:$N$202,raw!$P$3:$P$202, GMs!M$1, raw!$R$3:$R$202, "*")</f>
        <v>5.4968292682926823</v>
      </c>
    </row>
    <row r="54" spans="1:13" x14ac:dyDescent="0.35">
      <c r="A54" t="s">
        <v>1935</v>
      </c>
      <c r="B54" t="s">
        <v>13</v>
      </c>
      <c r="C54">
        <f>_xlfn.MAXIFS(raw!$N$3:$N$202,raw!$P$3:$P$202, GMs!C$1, raw!$R$3:$R$202, "*PG*")</f>
        <v>5.0336585365853654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9.0971951219512182</v>
      </c>
      <c r="F54">
        <f>_xlfn.MAXIFS(raw!$O$3:$O$202,raw!$P$3:$P$202, GMs!F$1, raw!$R$3:$R$202, "*PG*")</f>
        <v>8.8895121951219522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8.2121951219512201</v>
      </c>
      <c r="M54">
        <f>_xlfn.MAXIFS(raw!$O$3:$O$202,raw!$P$3:$P$202, GMs!M$1, raw!$R$3:$R$202, "*PG*")</f>
        <v>0</v>
      </c>
    </row>
    <row r="55" spans="1:13" x14ac:dyDescent="0.35">
      <c r="A55" t="s">
        <v>1935</v>
      </c>
      <c r="B55" t="s">
        <v>91</v>
      </c>
      <c r="C55">
        <f>_xlfn.MAXIFS(raw!$N$3:$N$202,raw!$P$3:$P$202, GMs!C$1, raw!$R$3:$R$202, "*SG*")</f>
        <v>5.409756097560976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8.8895121951219522</v>
      </c>
      <c r="G55">
        <f>_xlfn.MAXIFS(raw!$O$3:$O$202,raw!$P$3:$P$202, GMs!G$1, raw!$R$3:$R$202, "*SG*")</f>
        <v>6.8909756097560955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0</v>
      </c>
    </row>
    <row r="56" spans="1:13" x14ac:dyDescent="0.35">
      <c r="A56" t="s">
        <v>1935</v>
      </c>
      <c r="B56" t="s">
        <v>172</v>
      </c>
      <c r="C56">
        <f>_xlfn.MAXIFS(raw!$N$3:$N$202,raw!$P$3:$P$202, GMs!C$1, raw!$R$3:$R$202, "*SF*")</f>
        <v>5.409756097560976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7.618048780487805</v>
      </c>
      <c r="I56">
        <f>_xlfn.MAXIFS(raw!$O$3:$O$202,raw!$P$3:$P$202, GMs!I$1, raw!$R$3:$R$202, "*SF*")</f>
        <v>6.7487804878048783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0</v>
      </c>
      <c r="M56">
        <f>_xlfn.MAXIFS(raw!$O$3:$O$202,raw!$P$3:$P$202, GMs!M$1, raw!$R$3:$R$202, "*SF*")</f>
        <v>0</v>
      </c>
    </row>
    <row r="57" spans="1:13" x14ac:dyDescent="0.35">
      <c r="A57" t="s">
        <v>1935</v>
      </c>
      <c r="B57" t="s">
        <v>105</v>
      </c>
      <c r="C57">
        <f>_xlfn.MAXIFS(raw!$N$3:$N$202,raw!$P$3:$P$202, GMs!C$1, raw!$R$3:$R$202, "*PF*")</f>
        <v>4.8365853658536597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7.618048780487805</v>
      </c>
      <c r="I57">
        <f>_xlfn.MAXIFS(raw!$O$3:$O$202,raw!$P$3:$P$202, GMs!I$1, raw!$R$3:$R$202, "*PF*")</f>
        <v>6.7487804878048783</v>
      </c>
      <c r="J57">
        <f>_xlfn.MAXIFS(raw!$O$3:$O$202,raw!$P$3:$P$202, GMs!J$1, raw!$R$3:$R$202, "*PF*")</f>
        <v>5.5693902439024399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5.4968292682926823</v>
      </c>
    </row>
    <row r="58" spans="1:13" x14ac:dyDescent="0.35">
      <c r="A58" t="s">
        <v>1935</v>
      </c>
      <c r="B58" t="s">
        <v>8</v>
      </c>
      <c r="C58">
        <f>_xlfn.MAXIFS(raw!$N$3:$N$202,raw!$P$3:$P$202, GMs!C$1, raw!$R$3:$R$202, "*C*")</f>
        <v>5.2654471544715449</v>
      </c>
      <c r="D58">
        <f>_xlfn.MAXIFS(raw!$O$3:$O$202,raw!$P$3:$P$202, GMs!D$1, raw!$R$3:$R$202, "*C*")</f>
        <v>12.671585365853657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0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7.3707317073170735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</row>
    <row r="59" spans="1:13" x14ac:dyDescent="0.35">
      <c r="A59" t="s">
        <v>1935</v>
      </c>
      <c r="B59" t="s">
        <v>610</v>
      </c>
      <c r="C59">
        <f>_xlfn.MAXIFS(raw!$N$3:$N$202,raw!$P$3:$P$202, GMs!C$1, raw!$R$3:$R$202, "*G*")</f>
        <v>5.409756097560976</v>
      </c>
      <c r="D59">
        <f>_xlfn.MAXIFS(raw!$O$3:$O$202,raw!$P$3:$P$202, GMs!D$1, raw!$R$3:$R$202, "*G*")</f>
        <v>0</v>
      </c>
      <c r="E59">
        <f>_xlfn.MAXIFS(raw!$O$3:$O$202,raw!$P$3:$P$202, GMs!E$1, raw!$R$3:$R$202, "*G*")</f>
        <v>9.0971951219512182</v>
      </c>
      <c r="F59">
        <f>_xlfn.MAXIFS(raw!$O$3:$O$202,raw!$P$3:$P$202, GMs!F$1, raw!$R$3:$R$202, "*G*")</f>
        <v>8.8895121951219522</v>
      </c>
      <c r="G59">
        <f>_xlfn.MAXIFS(raw!$O$3:$O$202,raw!$P$3:$P$202, GMs!G$1, raw!$R$3:$R$202, "*G*")</f>
        <v>6.8909756097560955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0</v>
      </c>
      <c r="K59">
        <f>_xlfn.MAXIFS(raw!$O$3:$O$202,raw!$P$3:$P$202, GMs!K$1, raw!$R$3:$R$202, "*G*")</f>
        <v>0</v>
      </c>
      <c r="L59">
        <f>_xlfn.MAXIFS(raw!$O$3:$O$202,raw!$P$3:$P$202, GMs!L$1, raw!$R$3:$R$202, "*G*")</f>
        <v>8.2121951219512201</v>
      </c>
      <c r="M59">
        <f>_xlfn.MAXIFS(raw!$O$3:$O$202,raw!$P$3:$P$202, GMs!M$1, raw!$R$3:$R$202, "*G*")</f>
        <v>0</v>
      </c>
    </row>
    <row r="60" spans="1:13" x14ac:dyDescent="0.35">
      <c r="A60" t="s">
        <v>1935</v>
      </c>
      <c r="B60" t="s">
        <v>611</v>
      </c>
      <c r="C60">
        <f>_xlfn.MAXIFS(raw!$N$3:$N$202,raw!$P$3:$P$202, GMs!C$1, raw!$R$3:$R$202, "*F*")</f>
        <v>5.409756097560976</v>
      </c>
      <c r="D60">
        <f>_xlfn.MAXIFS(raw!$O$3:$O$202,raw!$P$3:$P$202, GMs!D$1, raw!$R$3:$R$202, "*F*")</f>
        <v>0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7.618048780487805</v>
      </c>
      <c r="I60">
        <f>_xlfn.MAXIFS(raw!$O$3:$O$202,raw!$P$3:$P$202, GMs!I$1, raw!$R$3:$R$202, "*F*")</f>
        <v>6.7487804878048783</v>
      </c>
      <c r="J60">
        <f>_xlfn.MAXIFS(raw!$O$3:$O$202,raw!$P$3:$P$202, GMs!J$1, raw!$R$3:$R$202, "*F*")</f>
        <v>5.5693902439024399</v>
      </c>
      <c r="K60">
        <f>_xlfn.MAXIFS(raw!$O$3:$O$202,raw!$P$3:$P$202, GMs!K$1, raw!$R$3:$R$202, "*F*")</f>
        <v>0</v>
      </c>
      <c r="L60">
        <f>_xlfn.MAXIFS(raw!$O$3:$O$202,raw!$P$3:$P$202, GMs!L$1, raw!$R$3:$R$202, "*F*")</f>
        <v>0</v>
      </c>
      <c r="M60">
        <f>_xlfn.MAXIFS(raw!$O$3:$O$202,raw!$P$3:$P$202, GMs!M$1, raw!$R$3:$R$202, "*F*")</f>
        <v>5.4968292682926823</v>
      </c>
    </row>
    <row r="61" spans="1:13" x14ac:dyDescent="0.35">
      <c r="A61" t="s">
        <v>1935</v>
      </c>
      <c r="B61" t="s">
        <v>612</v>
      </c>
      <c r="C61">
        <f>_xlfn.MAXIFS(raw!$N$3:$N$202,raw!$P$3:$P$202, GMs!C$1, raw!$R$3:$R$202, "*")</f>
        <v>5.409756097560976</v>
      </c>
      <c r="D61">
        <f>_xlfn.MAXIFS(raw!$O$3:$O$202,raw!$P$3:$P$202, GMs!D$1, raw!$R$3:$R$202, "*")</f>
        <v>12.671585365853657</v>
      </c>
      <c r="E61">
        <f>_xlfn.MAXIFS(raw!$O$3:$O$202,raw!$P$3:$P$202, GMs!E$1, raw!$R$3:$R$202, "*")</f>
        <v>9.0971951219512182</v>
      </c>
      <c r="F61">
        <f>_xlfn.MAXIFS(raw!$O$3:$O$202,raw!$P$3:$P$202, GMs!F$1, raw!$R$3:$R$202, "*")</f>
        <v>8.8895121951219522</v>
      </c>
      <c r="G61">
        <f>_xlfn.MAXIFS(raw!$O$3:$O$202,raw!$P$3:$P$202, GMs!G$1, raw!$R$3:$R$202, "*")</f>
        <v>6.8909756097560955</v>
      </c>
      <c r="H61">
        <f>_xlfn.MAXIFS(raw!$O$3:$O$202,raw!$P$3:$P$202, GMs!H$1, raw!$R$3:$R$202, "*")</f>
        <v>7.618048780487805</v>
      </c>
      <c r="I61">
        <f>_xlfn.MAXIFS(raw!$O$3:$O$202,raw!$P$3:$P$202, GMs!I$1, raw!$R$3:$R$202, "*")</f>
        <v>6.7487804878048783</v>
      </c>
      <c r="J61">
        <f>_xlfn.MAXIFS(raw!$O$3:$O$202,raw!$P$3:$P$202, GMs!J$1, raw!$R$3:$R$202, "*")</f>
        <v>5.5693902439024399</v>
      </c>
      <c r="K61">
        <f>_xlfn.MAXIFS(raw!$O$3:$O$202,raw!$P$3:$P$202, GMs!K$1, raw!$R$3:$R$202, "*")</f>
        <v>7.3707317073170735</v>
      </c>
      <c r="L61">
        <f>_xlfn.MAXIFS(raw!$O$3:$O$202,raw!$P$3:$P$202, GMs!L$1, raw!$R$3:$R$202, "*")</f>
        <v>8.2121951219512201</v>
      </c>
      <c r="M61">
        <f>_xlfn.MAXIFS(raw!$O$3:$O$202,raw!$P$3:$P$202, GMs!M$1, raw!$R$3:$R$202, "*")</f>
        <v>5.4968292682926823</v>
      </c>
    </row>
  </sheetData>
  <conditionalFormatting sqref="E22:M22">
    <cfRule type="colorScale" priority="1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9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9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9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8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3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5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5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5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5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5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4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4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3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3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3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M4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workbookViewId="0">
      <selection activeCell="W15" sqref="W15"/>
    </sheetView>
  </sheetViews>
  <sheetFormatPr defaultRowHeight="14.5" x14ac:dyDescent="0.35"/>
  <cols>
    <col min="1" max="3" width="4.1796875" customWidth="1"/>
    <col min="4" max="4" width="3.90625" customWidth="1"/>
    <col min="5" max="5" width="4.1796875" customWidth="1"/>
    <col min="6" max="6" width="18.81640625" customWidth="1"/>
    <col min="7" max="20" width="4.90625" customWidth="1"/>
    <col min="21" max="27" width="5.08984375" customWidth="1"/>
    <col min="28" max="28" width="6.1796875" customWidth="1"/>
    <col min="29" max="32" width="5.08984375" customWidth="1"/>
    <col min="33" max="33" width="6.1796875" customWidth="1"/>
    <col min="34" max="37" width="5.08984375" customWidth="1"/>
    <col min="38" max="40" width="7" customWidth="1"/>
  </cols>
  <sheetData>
    <row r="2" spans="1:41" x14ac:dyDescent="0.35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30">_xlfn._xlws.SORT(raw!A2:R130,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AD2" t="s">
        <v>1925</v>
      </c>
      <c r="AE2" t="s">
        <v>1926</v>
      </c>
      <c r="AF2" t="s">
        <v>1924</v>
      </c>
      <c r="AG2" t="s">
        <v>917</v>
      </c>
      <c r="AH2" t="s">
        <v>1923</v>
      </c>
    </row>
    <row r="3" spans="1:41" x14ac:dyDescent="0.35">
      <c r="A3">
        <f t="shared" ref="A3:A34" si="0">1900 * AD3/(AK$7 * 1) + 1</f>
        <v>78.385783123799897</v>
      </c>
      <c r="B3">
        <f t="shared" ref="B3:B34" si="1">1900 * AE3/(AL$7 * 1) + 1</f>
        <v>78.027484992585357</v>
      </c>
      <c r="C3">
        <f t="shared" ref="C3:C34" si="2">1900 * AF3/(AM$7 * 1) + 1</f>
        <v>77.387363500462115</v>
      </c>
      <c r="D3">
        <f t="shared" ref="D3:D34" si="3">1900 * AG3/(AN$7 * 1) + 1</f>
        <v>84.919852821780239</v>
      </c>
      <c r="E3">
        <f t="shared" ref="E3:E34" si="4">1900 * AH3/(AO$7 * 1) + 1</f>
        <v>84.919852821780239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rob</v>
      </c>
      <c r="V3">
        <v>72</v>
      </c>
      <c r="W3" t="str">
        <v xml:space="preserve"> C</v>
      </c>
      <c r="AD3">
        <f>P3 - sorted!Z$103</f>
        <v>10.419146341463415</v>
      </c>
      <c r="AE3">
        <f>Q3 - sorted!AA$103</f>
        <v>14.505934959349592</v>
      </c>
      <c r="AF3">
        <f>R3 - sorted!AB$103</f>
        <v>9.9878455284552832</v>
      </c>
      <c r="AG3">
        <f>S3 - sorted!AC$103</f>
        <v>12.671585365853657</v>
      </c>
      <c r="AH3">
        <f>T3 - sorted!AD$103</f>
        <v>12.671585365853657</v>
      </c>
    </row>
    <row r="4" spans="1:41" x14ac:dyDescent="0.35">
      <c r="A4">
        <f t="shared" si="0"/>
        <v>42.74667584507808</v>
      </c>
      <c r="B4">
        <f t="shared" si="1"/>
        <v>60.039525461339068</v>
      </c>
      <c r="C4">
        <f t="shared" si="2"/>
        <v>59.308783488366629</v>
      </c>
      <c r="D4">
        <f t="shared" si="3"/>
        <v>61.247810647466885</v>
      </c>
      <c r="E4">
        <f t="shared" si="4"/>
        <v>61.247810647466885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rain</v>
      </c>
      <c r="V4">
        <v>61.247810647466885</v>
      </c>
      <c r="W4" t="str">
        <v xml:space="preserve"> PG</v>
      </c>
      <c r="AD4">
        <f>P4 - sorted!Z$103</f>
        <v>5.6207317073170717</v>
      </c>
      <c r="AE4">
        <f>Q4 - sorted!AA$103</f>
        <v>11.11841463414634</v>
      </c>
      <c r="AF4">
        <f>R4 - sorted!AB$103</f>
        <v>7.6240243902439007</v>
      </c>
      <c r="AG4">
        <f>S4 - sorted!AC$103</f>
        <v>9.0971951219512182</v>
      </c>
      <c r="AH4">
        <f>T4 - sorted!AD$103</f>
        <v>9.0971951219512182</v>
      </c>
    </row>
    <row r="5" spans="1:41" x14ac:dyDescent="0.35">
      <c r="A5">
        <f t="shared" si="0"/>
        <v>48.05536031303216</v>
      </c>
      <c r="B5">
        <f t="shared" si="1"/>
        <v>62.341849586958851</v>
      </c>
      <c r="C5">
        <f t="shared" si="2"/>
        <v>38.637955838423309</v>
      </c>
      <c r="D5">
        <f t="shared" si="3"/>
        <v>59.872393116833813</v>
      </c>
      <c r="E5">
        <f t="shared" si="4"/>
        <v>59.872393116833813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death</v>
      </c>
      <c r="V5">
        <v>59.872393116833813</v>
      </c>
      <c r="W5" t="str">
        <v xml:space="preserve"> SG, PG</v>
      </c>
      <c r="AD5">
        <f>P5 - sorted!Z$103</f>
        <v>6.3354878048780501</v>
      </c>
      <c r="AE5">
        <f>Q5 - sorted!AA$103</f>
        <v>11.5519918699187</v>
      </c>
      <c r="AF5">
        <f>R5 - sorted!AB$103</f>
        <v>4.9212601626016257</v>
      </c>
      <c r="AG5">
        <f>S5 - sorted!AC$103</f>
        <v>8.8895121951219522</v>
      </c>
      <c r="AH5">
        <f>T5 - sorted!AD$103</f>
        <v>8.8895121951219522</v>
      </c>
    </row>
    <row r="6" spans="1:41" x14ac:dyDescent="0.35">
      <c r="A6">
        <f t="shared" si="0"/>
        <v>28.81420963008587</v>
      </c>
      <c r="B6">
        <f t="shared" si="1"/>
        <v>52.826252884380871</v>
      </c>
      <c r="C6">
        <f t="shared" si="2"/>
        <v>46.071159097394791</v>
      </c>
      <c r="D6">
        <f t="shared" si="3"/>
        <v>55.386738997552449</v>
      </c>
      <c r="E6">
        <f t="shared" si="4"/>
        <v>55.386738997552449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other</v>
      </c>
      <c r="V6">
        <v>55.386738997552449</v>
      </c>
      <c r="W6" t="str">
        <v xml:space="preserve"> PG</v>
      </c>
      <c r="AD6">
        <f>P6 - sorted!Z$103</f>
        <v>3.7448780487804871</v>
      </c>
      <c r="AE6">
        <f>Q6 - sorted!AA$103</f>
        <v>9.76</v>
      </c>
      <c r="AF6">
        <f>R6 - sorted!AB$103</f>
        <v>5.8931707317073174</v>
      </c>
      <c r="AG6">
        <f>S6 - sorted!AC$103</f>
        <v>8.2121951219512201</v>
      </c>
      <c r="AH6">
        <f>T6 - sorted!AD$103</f>
        <v>8.2121951219512201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5">
      <c r="A7">
        <f t="shared" si="0"/>
        <v>36.444367957682708</v>
      </c>
      <c r="B7">
        <f t="shared" si="1"/>
        <v>51.589827552339798</v>
      </c>
      <c r="C7">
        <f t="shared" si="2"/>
        <v>51.662305837506999</v>
      </c>
      <c r="D7">
        <f t="shared" si="3"/>
        <v>51.451898005629737</v>
      </c>
      <c r="E7">
        <f t="shared" si="4"/>
        <v>51.451898005629737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weed</v>
      </c>
      <c r="V7">
        <v>51.451898005629737</v>
      </c>
      <c r="W7" t="str">
        <v xml:space="preserve"> SF, PF</v>
      </c>
      <c r="AD7">
        <f>P7 - sorted!Z$103</f>
        <v>4.7721951219512198</v>
      </c>
      <c r="AE7">
        <f>Q7 - sorted!AA$103</f>
        <v>9.5271544715447156</v>
      </c>
      <c r="AF7">
        <f>R7 - sorted!AB$103</f>
        <v>6.6242276422764226</v>
      </c>
      <c r="AG7">
        <f>S7 - sorted!AC$103</f>
        <v>7.618048780487805</v>
      </c>
      <c r="AH7">
        <f>T7 - sorted!AD$103</f>
        <v>7.618048780487805</v>
      </c>
      <c r="AK7">
        <f>SUM(sorted!T3:T102) - sorted!T103*100</f>
        <v>255.81414634146333</v>
      </c>
      <c r="AL7">
        <f>SUM(sorted!U3:U102) - sorted!U103*100</f>
        <v>357.81093495934942</v>
      </c>
      <c r="AM7">
        <f>SUM(sorted!V3:V102) - sorted!V103*100</f>
        <v>248.42991869918686</v>
      </c>
      <c r="AN7">
        <f>SUM(sorted!W3:W102) - sorted!W103*100</f>
        <v>286.89292682926811</v>
      </c>
      <c r="AO7">
        <f>SUM(sorted!X3:X102) - sorted!X103*100</f>
        <v>286.89292682926811</v>
      </c>
    </row>
    <row r="8" spans="1:41" x14ac:dyDescent="0.35">
      <c r="A8">
        <f t="shared" si="0"/>
        <v>41.149511491129573</v>
      </c>
      <c r="B8">
        <f t="shared" si="1"/>
        <v>49.673022917471656</v>
      </c>
      <c r="C8">
        <f t="shared" si="2"/>
        <v>51.235757053730644</v>
      </c>
      <c r="D8">
        <f t="shared" si="3"/>
        <v>49.813996213425462</v>
      </c>
      <c r="E8">
        <f t="shared" si="4"/>
        <v>49.813996213425462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ja</v>
      </c>
      <c r="V8">
        <v>49.813996213425462</v>
      </c>
      <c r="W8" t="str">
        <v xml:space="preserve"> C</v>
      </c>
      <c r="AD8">
        <f>P8 - sorted!Z$103</f>
        <v>5.4056910569105705</v>
      </c>
      <c r="AE8">
        <f>Q8 - sorted!AA$103</f>
        <v>9.1661788617886177</v>
      </c>
      <c r="AF8">
        <f>R8 - sorted!AB$103</f>
        <v>6.5684552845528454</v>
      </c>
      <c r="AG8">
        <f>S8 - sorted!AC$103</f>
        <v>7.3707317073170735</v>
      </c>
      <c r="AH8">
        <f>T8 - sorted!AD$103</f>
        <v>7.3707317073170735</v>
      </c>
    </row>
    <row r="9" spans="1:41" x14ac:dyDescent="0.35">
      <c r="A9">
        <f t="shared" si="0"/>
        <v>28.292489402557887</v>
      </c>
      <c r="B9">
        <f t="shared" si="1"/>
        <v>46.687297499735585</v>
      </c>
      <c r="C9">
        <f t="shared" si="2"/>
        <v>42.140816732598374</v>
      </c>
      <c r="D9">
        <f t="shared" si="3"/>
        <v>46.636725182591299</v>
      </c>
      <c r="E9">
        <f t="shared" si="4"/>
        <v>46.636725182591299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choi</v>
      </c>
      <c r="V9">
        <v>46.636725182591299</v>
      </c>
      <c r="W9" t="str">
        <v xml:space="preserve"> SG</v>
      </c>
      <c r="AD9">
        <f>P9 - sorted!Z$103</f>
        <v>3.6746341463414636</v>
      </c>
      <c r="AE9">
        <f>Q9 - sorted!AA$103</f>
        <v>8.6039024390243881</v>
      </c>
      <c r="AF9">
        <f>R9 - sorted!AB$103</f>
        <v>5.3792682926829265</v>
      </c>
      <c r="AG9">
        <f>S9 - sorted!AC$103</f>
        <v>6.8909756097560955</v>
      </c>
      <c r="AH9">
        <f>T9 - sorted!AD$103</f>
        <v>6.8909756097560955</v>
      </c>
    </row>
    <row r="10" spans="1:41" x14ac:dyDescent="0.35">
      <c r="A10">
        <f t="shared" si="0"/>
        <v>36.350168472156824</v>
      </c>
      <c r="B10">
        <f t="shared" si="1"/>
        <v>43.708479486089161</v>
      </c>
      <c r="C10">
        <f t="shared" si="2"/>
        <v>45.548854464199252</v>
      </c>
      <c r="D10">
        <f t="shared" si="3"/>
        <v>45.695012416462028</v>
      </c>
      <c r="E10">
        <f t="shared" si="4"/>
        <v>45.695012416462028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car</v>
      </c>
      <c r="V10">
        <v>45.695012416462028</v>
      </c>
      <c r="W10" t="str">
        <v xml:space="preserve"> PF, SF</v>
      </c>
      <c r="AD10">
        <f>P10 - sorted!Z$103</f>
        <v>4.7595121951219515</v>
      </c>
      <c r="AE10">
        <f>Q10 - sorted!AA$103</f>
        <v>8.0429268292682927</v>
      </c>
      <c r="AF10">
        <f>R10 - sorted!AB$103</f>
        <v>5.8248780487804881</v>
      </c>
      <c r="AG10">
        <f>S10 - sorted!AC$103</f>
        <v>6.7487804878048783</v>
      </c>
      <c r="AH10">
        <f>T10 - sorted!AD$103</f>
        <v>6.7487804878048783</v>
      </c>
    </row>
    <row r="11" spans="1:41" x14ac:dyDescent="0.35">
      <c r="A11">
        <f t="shared" si="0"/>
        <v>43.788002850138298</v>
      </c>
      <c r="B11">
        <f t="shared" si="1"/>
        <v>32.391129598010686</v>
      </c>
      <c r="C11">
        <f t="shared" si="2"/>
        <v>47.527705053657343</v>
      </c>
      <c r="D11">
        <f t="shared" si="3"/>
        <v>37.884288435984899</v>
      </c>
      <c r="E11">
        <f t="shared" si="4"/>
        <v>37.884288435984899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cock</v>
      </c>
      <c r="V11">
        <v>37.884288435984899</v>
      </c>
      <c r="W11" t="str">
        <v xml:space="preserve"> PF</v>
      </c>
      <c r="AD11">
        <f>P11 - sorted!Z$103</f>
        <v>5.7609349593495942</v>
      </c>
      <c r="AE11">
        <f>Q11 - sorted!AA$103</f>
        <v>5.911626016260163</v>
      </c>
      <c r="AF11">
        <f>R11 - sorted!AB$103</f>
        <v>6.0836178861788621</v>
      </c>
      <c r="AG11">
        <f>S11 - sorted!AC$103</f>
        <v>5.5693902439024399</v>
      </c>
      <c r="AH11">
        <f>T11 - sorted!AD$103</f>
        <v>5.5693902439024399</v>
      </c>
    </row>
    <row r="12" spans="1:41" x14ac:dyDescent="0.35">
      <c r="A12">
        <f t="shared" si="0"/>
        <v>69.932285062135463</v>
      </c>
      <c r="B12">
        <f t="shared" si="1"/>
        <v>41.101797867770713</v>
      </c>
      <c r="C12">
        <f t="shared" si="2"/>
        <v>31.187342425011988</v>
      </c>
      <c r="D12">
        <f t="shared" si="3"/>
        <v>37.403740326339161</v>
      </c>
      <c r="E12">
        <f t="shared" si="4"/>
        <v>37.403740326339161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ii</v>
      </c>
      <c r="V12">
        <v>37.403740326339161</v>
      </c>
      <c r="W12" t="str">
        <v xml:space="preserve"> PF</v>
      </c>
      <c r="AD12">
        <f>P12 - sorted!Z$103</f>
        <v>9.2809756097560978</v>
      </c>
      <c r="AE12">
        <f>Q12 - sorted!AA$103</f>
        <v>7.552032520325203</v>
      </c>
      <c r="AF12">
        <f>R12 - sorted!AB$103</f>
        <v>3.9470731707317066</v>
      </c>
      <c r="AG12">
        <f>S12 - sorted!AC$103</f>
        <v>5.4968292682926823</v>
      </c>
      <c r="AH12">
        <f>T12 - sorted!AD$103</f>
        <v>5.4968292682926823</v>
      </c>
    </row>
    <row r="13" spans="1:41" x14ac:dyDescent="0.35">
      <c r="A13">
        <f t="shared" si="0"/>
        <v>27.249048947501912</v>
      </c>
      <c r="B13">
        <f t="shared" si="1"/>
        <v>40.844928778188162</v>
      </c>
      <c r="C13">
        <f t="shared" si="2"/>
        <v>32.519219239660615</v>
      </c>
      <c r="D13">
        <f t="shared" si="3"/>
        <v>36.827082594764285</v>
      </c>
      <c r="E13">
        <f t="shared" si="4"/>
        <v>36.827082594764285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_______</v>
      </c>
      <c r="V13">
        <v>36.827082594764285</v>
      </c>
      <c r="W13" t="str">
        <v xml:space="preserve"> SF, SG</v>
      </c>
      <c r="AD13">
        <f>P13 - sorted!Z$103</f>
        <v>3.5341463414634147</v>
      </c>
      <c r="AE13">
        <f>Q13 - sorted!AA$103</f>
        <v>7.5036585365853661</v>
      </c>
      <c r="AF13">
        <f>R13 - sorted!AB$103</f>
        <v>4.1212195121951218</v>
      </c>
      <c r="AG13">
        <f>S13 - sorted!AC$103</f>
        <v>5.409756097560976</v>
      </c>
      <c r="AH13">
        <f>T13 - sorted!AD$103</f>
        <v>5.409756097560976</v>
      </c>
    </row>
    <row r="14" spans="1:41" x14ac:dyDescent="0.35">
      <c r="A14">
        <f t="shared" si="0"/>
        <v>27.337511925896422</v>
      </c>
      <c r="B14">
        <f t="shared" si="1"/>
        <v>36.188474996276497</v>
      </c>
      <c r="C14">
        <f t="shared" si="2"/>
        <v>42.955985035121422</v>
      </c>
      <c r="D14">
        <f t="shared" si="3"/>
        <v>35.871370668017867</v>
      </c>
      <c r="E14">
        <f t="shared" si="4"/>
        <v>35.871370668017867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_______</v>
      </c>
      <c r="V14">
        <v>35.871370668017867</v>
      </c>
      <c r="W14" t="str">
        <v xml:space="preserve"> C</v>
      </c>
      <c r="AD14">
        <f>P14 - sorted!Z$103</f>
        <v>3.5460569105691069</v>
      </c>
      <c r="AE14">
        <f>Q14 - sorted!AA$103</f>
        <v>6.626747967479675</v>
      </c>
      <c r="AF14">
        <f>R14 - sorted!AB$103</f>
        <v>5.4858536585365867</v>
      </c>
      <c r="AG14">
        <f>S14 - sorted!AC$103</f>
        <v>5.2654471544715449</v>
      </c>
      <c r="AH14">
        <f>T14 - sorted!AD$103</f>
        <v>5.2654471544715449</v>
      </c>
    </row>
    <row r="15" spans="1:41" x14ac:dyDescent="0.35">
      <c r="A15">
        <f t="shared" si="0"/>
        <v>34.176334190790193</v>
      </c>
      <c r="B15">
        <f t="shared" si="1"/>
        <v>29.513764081930464</v>
      </c>
      <c r="C15">
        <f t="shared" si="2"/>
        <v>40.549652975041973</v>
      </c>
      <c r="D15">
        <f t="shared" si="3"/>
        <v>35.421782240506168</v>
      </c>
      <c r="E15">
        <f t="shared" si="4"/>
        <v>35.421782240506168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_______</v>
      </c>
      <c r="V15">
        <v>35.421782240506168</v>
      </c>
      <c r="W15" t="str">
        <v xml:space="preserve"> C</v>
      </c>
      <c r="AD15">
        <f>P15 - sorted!Z$103</f>
        <v>4.4668292682926829</v>
      </c>
      <c r="AE15">
        <f>Q15 - sorted!AA$103</f>
        <v>5.3697560975609759</v>
      </c>
      <c r="AF15">
        <f>R15 - sorted!AB$103</f>
        <v>5.1712195121951217</v>
      </c>
      <c r="AG15">
        <f>S15 - sorted!AC$103</f>
        <v>5.1975609756097567</v>
      </c>
      <c r="AH15">
        <f>T15 - sorted!AD$103</f>
        <v>5.1975609756097567</v>
      </c>
    </row>
    <row r="16" spans="1:41" x14ac:dyDescent="0.35">
      <c r="A16">
        <f t="shared" si="0"/>
        <v>26.31973479221768</v>
      </c>
      <c r="B16">
        <f t="shared" si="1"/>
        <v>27.8210183672192</v>
      </c>
      <c r="C16">
        <f t="shared" si="2"/>
        <v>27.783035440791092</v>
      </c>
      <c r="D16">
        <f t="shared" si="3"/>
        <v>34.336308863424044</v>
      </c>
      <c r="E16">
        <f t="shared" si="4"/>
        <v>34.336308863424044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_______</v>
      </c>
      <c r="V16">
        <v>34.336308863424044</v>
      </c>
      <c r="W16" t="str">
        <v xml:space="preserve"> SG, PG</v>
      </c>
      <c r="AD16">
        <f>P16 - sorted!Z$103</f>
        <v>3.4090243902439021</v>
      </c>
      <c r="AE16">
        <f>Q16 - sorted!AA$103</f>
        <v>5.0509756097560974</v>
      </c>
      <c r="AF16">
        <f>R16 - sorted!AB$103</f>
        <v>3.5019512195121951</v>
      </c>
      <c r="AG16">
        <f>S16 - sorted!AC$103</f>
        <v>5.0336585365853654</v>
      </c>
      <c r="AH16">
        <f>T16 - sorted!AD$103</f>
        <v>5.0336585365853654</v>
      </c>
    </row>
    <row r="17" spans="1:34" x14ac:dyDescent="0.35">
      <c r="A17">
        <f t="shared" si="0"/>
        <v>17.137096482011522</v>
      </c>
      <c r="B17">
        <f t="shared" si="1"/>
        <v>28.735817696337577</v>
      </c>
      <c r="C17">
        <f t="shared" si="2"/>
        <v>32.672801673469294</v>
      </c>
      <c r="D17">
        <f t="shared" si="3"/>
        <v>33.040848077084945</v>
      </c>
      <c r="E17">
        <f t="shared" si="4"/>
        <v>33.040848077084945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_______</v>
      </c>
      <c r="V17">
        <v>33.040848077084945</v>
      </c>
      <c r="W17" t="str">
        <v xml:space="preserve"> SF, SG</v>
      </c>
      <c r="AD17">
        <f>P17 - sorted!Z$103</f>
        <v>2.172682926829268</v>
      </c>
      <c r="AE17">
        <f>Q17 - sorted!AA$103</f>
        <v>5.2232520325203247</v>
      </c>
      <c r="AF17">
        <f>R17 - sorted!AB$103</f>
        <v>4.1413008130081295</v>
      </c>
      <c r="AG17">
        <f>S17 - sorted!AC$103</f>
        <v>4.8380487804878038</v>
      </c>
      <c r="AH17">
        <f>T17 - sorted!AD$103</f>
        <v>4.8380487804878038</v>
      </c>
    </row>
    <row r="18" spans="1:34" x14ac:dyDescent="0.35">
      <c r="A18">
        <f t="shared" si="0"/>
        <v>33.596645049092437</v>
      </c>
      <c r="B18">
        <f t="shared" si="1"/>
        <v>32.932929106289862</v>
      </c>
      <c r="C18">
        <f t="shared" si="2"/>
        <v>32.864313372307663</v>
      </c>
      <c r="D18">
        <f t="shared" si="3"/>
        <v>33.031156350503871</v>
      </c>
      <c r="E18">
        <f t="shared" si="4"/>
        <v>33.031156350503871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_______</v>
      </c>
      <c r="V18">
        <v>33.031156350503871</v>
      </c>
      <c r="W18" t="str">
        <v xml:space="preserve"> C, PF</v>
      </c>
      <c r="AD18">
        <f>P18 - sorted!Z$103</f>
        <v>4.3887804878048788</v>
      </c>
      <c r="AE18">
        <f>Q18 - sorted!AA$103</f>
        <v>6.0136585365853668</v>
      </c>
      <c r="AF18">
        <f>R18 - sorted!AB$103</f>
        <v>4.1663414634146347</v>
      </c>
      <c r="AG18">
        <f>S18 - sorted!AC$103</f>
        <v>4.8365853658536597</v>
      </c>
      <c r="AH18">
        <f>T18 - sorted!AD$103</f>
        <v>4.8365853658536597</v>
      </c>
    </row>
    <row r="19" spans="1:34" x14ac:dyDescent="0.35">
      <c r="A19">
        <f t="shared" si="0"/>
        <v>35.44923493110155</v>
      </c>
      <c r="B19">
        <f t="shared" si="1"/>
        <v>23.437838759602922</v>
      </c>
      <c r="C19">
        <f t="shared" si="2"/>
        <v>41.403994125054673</v>
      </c>
      <c r="D19">
        <f t="shared" si="3"/>
        <v>32.087828296611065</v>
      </c>
      <c r="E19">
        <f t="shared" si="4"/>
        <v>32.087828296611065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_______</v>
      </c>
      <c r="V19">
        <v>32.087828296611065</v>
      </c>
      <c r="W19" t="str">
        <v xml:space="preserve"> C, PF</v>
      </c>
      <c r="AD19">
        <f>P19 - sorted!Z$103</f>
        <v>4.6382113821138216</v>
      </c>
      <c r="AE19">
        <f>Q19 - sorted!AA$103</f>
        <v>4.2255284552845529</v>
      </c>
      <c r="AF19">
        <f>R19 - sorted!AB$103</f>
        <v>5.2829268292682929</v>
      </c>
      <c r="AG19">
        <f>S19 - sorted!AC$103</f>
        <v>4.6941463414634148</v>
      </c>
      <c r="AH19">
        <f>T19 - sorted!AD$103</f>
        <v>4.6941463414634148</v>
      </c>
    </row>
    <row r="20" spans="1:34" x14ac:dyDescent="0.35">
      <c r="A20">
        <f t="shared" si="0"/>
        <v>61.784029564146245</v>
      </c>
      <c r="B20">
        <f t="shared" si="1"/>
        <v>26.198210118915295</v>
      </c>
      <c r="C20">
        <f t="shared" si="2"/>
        <v>42.63887150782412</v>
      </c>
      <c r="D20">
        <f t="shared" si="3"/>
        <v>31.674314629151208</v>
      </c>
      <c r="E20">
        <f t="shared" si="4"/>
        <v>31.674314629151208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_______</v>
      </c>
      <c r="V20">
        <v>31.674314629151208</v>
      </c>
      <c r="W20" t="str">
        <v xml:space="preserve"> C</v>
      </c>
      <c r="AD20">
        <f>P20 - sorted!Z$103</f>
        <v>8.18390243902439</v>
      </c>
      <c r="AE20">
        <f>Q20 - sorted!AA$103</f>
        <v>4.7453658536585372</v>
      </c>
      <c r="AF20">
        <f>R20 - sorted!AB$103</f>
        <v>5.444390243902439</v>
      </c>
      <c r="AG20">
        <f>S20 - sorted!AC$103</f>
        <v>4.6317073170731717</v>
      </c>
      <c r="AH20">
        <f>T20 - sorted!AD$103</f>
        <v>4.6317073170731717</v>
      </c>
    </row>
    <row r="21" spans="1:34" x14ac:dyDescent="0.35">
      <c r="A21">
        <f t="shared" si="0"/>
        <v>24.459294953081418</v>
      </c>
      <c r="B21">
        <f t="shared" si="1"/>
        <v>25.403642792231768</v>
      </c>
      <c r="C21">
        <f t="shared" si="2"/>
        <v>33.213760043564676</v>
      </c>
      <c r="D21">
        <f t="shared" si="3"/>
        <v>30.982702251739493</v>
      </c>
      <c r="E21">
        <f t="shared" si="4"/>
        <v>30.982702251739493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_______</v>
      </c>
      <c r="V21">
        <v>30.982702251739493</v>
      </c>
      <c r="W21" t="str">
        <v xml:space="preserve"> SF, PF</v>
      </c>
      <c r="AD21">
        <f>P21 - sorted!Z$103</f>
        <v>3.1585365853658534</v>
      </c>
      <c r="AE21">
        <f>Q21 - sorted!AA$103</f>
        <v>4.5957317073170723</v>
      </c>
      <c r="AF21">
        <f>R21 - sorted!AB$103</f>
        <v>4.2120325203252031</v>
      </c>
      <c r="AG21">
        <f>S21 - sorted!AC$103</f>
        <v>4.5272764227642268</v>
      </c>
      <c r="AH21">
        <f>T21 - sorted!AD$103</f>
        <v>4.5272764227642268</v>
      </c>
    </row>
    <row r="22" spans="1:34" x14ac:dyDescent="0.35">
      <c r="A22">
        <f t="shared" si="0"/>
        <v>55.054804777604701</v>
      </c>
      <c r="B22">
        <f t="shared" si="1"/>
        <v>22.205082985984461</v>
      </c>
      <c r="C22">
        <f t="shared" si="2"/>
        <v>43.170503009469584</v>
      </c>
      <c r="D22">
        <f t="shared" si="3"/>
        <v>30.403621588519353</v>
      </c>
      <c r="E22">
        <f t="shared" si="4"/>
        <v>30.403621588519353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_______</v>
      </c>
      <c r="V22">
        <v>30.403621588519353</v>
      </c>
      <c r="W22" t="str">
        <v xml:space="preserve"> C</v>
      </c>
      <c r="AD22">
        <f>P22 - sorted!Z$103</f>
        <v>7.2778861788617899</v>
      </c>
      <c r="AE22">
        <f>Q22 - sorted!AA$103</f>
        <v>3.9933739837398385</v>
      </c>
      <c r="AF22">
        <f>R22 - sorted!AB$103</f>
        <v>5.5139024390243918</v>
      </c>
      <c r="AG22">
        <f>S22 - sorted!AC$103</f>
        <v>4.4398373983739852</v>
      </c>
      <c r="AH22">
        <f>T22 - sorted!AD$103</f>
        <v>4.4398373983739852</v>
      </c>
    </row>
    <row r="23" spans="1:34" x14ac:dyDescent="0.35">
      <c r="A23">
        <f t="shared" si="0"/>
        <v>35.734248759102954</v>
      </c>
      <c r="B23">
        <f t="shared" si="1"/>
        <v>22.673707182189272</v>
      </c>
      <c r="C23">
        <f t="shared" si="2"/>
        <v>42.504564602145273</v>
      </c>
      <c r="D23">
        <f t="shared" si="3"/>
        <v>30.245323387694871</v>
      </c>
      <c r="E23">
        <f t="shared" si="4"/>
        <v>30.245323387694871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_______</v>
      </c>
      <c r="V23">
        <v>30.245323387694871</v>
      </c>
      <c r="W23" t="str">
        <v xml:space="preserve"> C, PF</v>
      </c>
      <c r="AD23">
        <f>P23 - sorted!Z$103</f>
        <v>4.6765853658536596</v>
      </c>
      <c r="AE23">
        <f>Q23 - sorted!AA$103</f>
        <v>4.081626016260163</v>
      </c>
      <c r="AF23">
        <f>R23 - sorted!AB$103</f>
        <v>5.4268292682926838</v>
      </c>
      <c r="AG23">
        <f>S23 - sorted!AC$103</f>
        <v>4.4159349593495936</v>
      </c>
      <c r="AH23">
        <f>T23 - sorted!AD$103</f>
        <v>4.4159349593495936</v>
      </c>
    </row>
    <row r="24" spans="1:34" x14ac:dyDescent="0.35">
      <c r="A24">
        <f t="shared" si="0"/>
        <v>23.05083149161263</v>
      </c>
      <c r="B24">
        <f t="shared" si="1"/>
        <v>29.614137297607677</v>
      </c>
      <c r="C24">
        <f t="shared" si="2"/>
        <v>26.082747322370626</v>
      </c>
      <c r="D24">
        <f t="shared" si="3"/>
        <v>30.199556901061943</v>
      </c>
      <c r="E24">
        <f t="shared" si="4"/>
        <v>30.199556901061943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_______</v>
      </c>
      <c r="V24">
        <v>30.199556901061943</v>
      </c>
      <c r="W24" t="str">
        <v xml:space="preserve"> PG, SG</v>
      </c>
      <c r="AD24">
        <f>P24 - sorted!Z$103</f>
        <v>2.9689024390243901</v>
      </c>
      <c r="AE24">
        <f>Q24 - sorted!AA$103</f>
        <v>5.3886585365853659</v>
      </c>
      <c r="AF24">
        <f>R24 - sorted!AB$103</f>
        <v>3.279634146341464</v>
      </c>
      <c r="AG24">
        <f>S24 - sorted!AC$103</f>
        <v>4.4090243902439026</v>
      </c>
      <c r="AH24">
        <f>T24 - sorted!AD$103</f>
        <v>4.4090243902439026</v>
      </c>
    </row>
    <row r="25" spans="1:34" x14ac:dyDescent="0.35">
      <c r="A25">
        <f t="shared" si="0"/>
        <v>34.031411905365758</v>
      </c>
      <c r="B25">
        <f t="shared" si="1"/>
        <v>23.711544646653916</v>
      </c>
      <c r="C25">
        <f t="shared" si="2"/>
        <v>39.952733394247076</v>
      </c>
      <c r="D25">
        <f t="shared" si="3"/>
        <v>29.865192334014321</v>
      </c>
      <c r="E25">
        <f t="shared" si="4"/>
        <v>29.865192334014321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_______</v>
      </c>
      <c r="V25">
        <v>29.865192334014321</v>
      </c>
      <c r="W25" t="str">
        <v xml:space="preserve"> C</v>
      </c>
      <c r="AD25">
        <f>P25 - sorted!Z$103</f>
        <v>4.4473170731707317</v>
      </c>
      <c r="AE25">
        <f>Q25 - sorted!AA$103</f>
        <v>4.2770731707317076</v>
      </c>
      <c r="AF25">
        <f>R25 - sorted!AB$103</f>
        <v>5.0931707317073167</v>
      </c>
      <c r="AG25">
        <f>S25 - sorted!AC$103</f>
        <v>4.3585365853658535</v>
      </c>
      <c r="AH25">
        <f>T25 - sorted!AD$103</f>
        <v>4.3585365853658535</v>
      </c>
    </row>
    <row r="26" spans="1:34" x14ac:dyDescent="0.35">
      <c r="A26">
        <f t="shared" si="0"/>
        <v>21.697317730033948</v>
      </c>
      <c r="B26">
        <f t="shared" si="1"/>
        <v>26.800017700222995</v>
      </c>
      <c r="C26">
        <f t="shared" si="2"/>
        <v>11.68859124360865</v>
      </c>
      <c r="D26">
        <f t="shared" si="3"/>
        <v>29.419372911284171</v>
      </c>
      <c r="E26">
        <f t="shared" si="4"/>
        <v>29.419372911284171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_______</v>
      </c>
      <c r="V26">
        <v>29.419372911284171</v>
      </c>
      <c r="W26" t="str">
        <v xml:space="preserve"> PG</v>
      </c>
      <c r="AD26">
        <f>P26 - sorted!Z$103</f>
        <v>2.7866666666666671</v>
      </c>
      <c r="AE26">
        <f>Q26 - sorted!AA$103</f>
        <v>4.8586991869918705</v>
      </c>
      <c r="AF26">
        <f>R26 - sorted!AB$103</f>
        <v>1.3975609756097567</v>
      </c>
      <c r="AG26">
        <f>S26 - sorted!AC$103</f>
        <v>4.2912195121951227</v>
      </c>
      <c r="AH26">
        <f>T26 - sorted!AD$103</f>
        <v>4.2912195121951227</v>
      </c>
    </row>
    <row r="27" spans="1:34" x14ac:dyDescent="0.35">
      <c r="A27">
        <f t="shared" si="0"/>
        <v>30.203652041592704</v>
      </c>
      <c r="B27">
        <f t="shared" si="1"/>
        <v>21.702137625709369</v>
      </c>
      <c r="C27">
        <f t="shared" si="2"/>
        <v>40.960967873683458</v>
      </c>
      <c r="D27">
        <f t="shared" si="3"/>
        <v>29.324878577118529</v>
      </c>
      <c r="E27">
        <f t="shared" si="4"/>
        <v>29.324878577118529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_______</v>
      </c>
      <c r="V27">
        <v>29.324878577118529</v>
      </c>
      <c r="W27" t="str">
        <v xml:space="preserve"> SF, PF</v>
      </c>
      <c r="AD27">
        <f>P27 - sorted!Z$103</f>
        <v>3.9319512195121948</v>
      </c>
      <c r="AE27">
        <f>Q27 - sorted!AA$103</f>
        <v>3.8986585365853657</v>
      </c>
      <c r="AF27">
        <f>R27 - sorted!AB$103</f>
        <v>5.2249999999999996</v>
      </c>
      <c r="AG27">
        <f>S27 - sorted!AC$103</f>
        <v>4.2769512195121946</v>
      </c>
      <c r="AH27">
        <f>T27 - sorted!AD$103</f>
        <v>4.2769512195121946</v>
      </c>
    </row>
    <row r="28" spans="1:34" x14ac:dyDescent="0.35">
      <c r="A28">
        <f t="shared" si="0"/>
        <v>6.2715481323140478</v>
      </c>
      <c r="B28">
        <f t="shared" si="1"/>
        <v>38.814583688596969</v>
      </c>
      <c r="C28">
        <f t="shared" si="2"/>
        <v>6.0340217980369824</v>
      </c>
      <c r="D28">
        <f t="shared" si="3"/>
        <v>28.824408585056112</v>
      </c>
      <c r="E28">
        <f t="shared" si="4"/>
        <v>28.824408585056112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_______</v>
      </c>
      <c r="V28">
        <v>28.824408585056112</v>
      </c>
      <c r="W28" t="str">
        <v xml:space="preserve"> PG</v>
      </c>
      <c r="AD28">
        <f>P28 - sorted!Z$103</f>
        <v>0.70975609756097557</v>
      </c>
      <c r="AE28">
        <f>Q28 - sorted!AA$103</f>
        <v>7.1213008130081299</v>
      </c>
      <c r="AF28">
        <f>R28 - sorted!AB$103</f>
        <v>0.65821138211382202</v>
      </c>
      <c r="AG28">
        <f>S28 - sorted!AC$103</f>
        <v>4.201382113821138</v>
      </c>
      <c r="AH28">
        <f>T28 - sorted!AD$103</f>
        <v>4.201382113821138</v>
      </c>
    </row>
    <row r="29" spans="1:34" x14ac:dyDescent="0.35">
      <c r="A29">
        <f t="shared" si="0"/>
        <v>40.117845971764318</v>
      </c>
      <c r="B29">
        <f t="shared" si="1"/>
        <v>40.106699966110568</v>
      </c>
      <c r="C29">
        <f t="shared" si="2"/>
        <v>8.9906390966616954</v>
      </c>
      <c r="D29">
        <f t="shared" si="3"/>
        <v>28.280325823378785</v>
      </c>
      <c r="E29">
        <f t="shared" si="4"/>
        <v>28.280325823378785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_______</v>
      </c>
      <c r="V29">
        <v>28.280325823378785</v>
      </c>
      <c r="W29" t="str">
        <v xml:space="preserve"> PG</v>
      </c>
      <c r="AD29">
        <f>P29 - sorted!Z$103</f>
        <v>5.2667886178861778</v>
      </c>
      <c r="AE29">
        <f>Q29 - sorted!AA$103</f>
        <v>7.3646341463414631</v>
      </c>
      <c r="AF29">
        <f>R29 - sorted!AB$103</f>
        <v>1.0447967479674785</v>
      </c>
      <c r="AG29">
        <f>S29 - sorted!AC$103</f>
        <v>4.1192276422764227</v>
      </c>
      <c r="AH29">
        <f>T29 - sorted!AD$103</f>
        <v>4.1192276422764227</v>
      </c>
    </row>
    <row r="30" spans="1:34" x14ac:dyDescent="0.35">
      <c r="A30">
        <f t="shared" si="0"/>
        <v>26.743632477084169</v>
      </c>
      <c r="B30">
        <f t="shared" si="1"/>
        <v>23.780186974794457</v>
      </c>
      <c r="C30">
        <f t="shared" si="2"/>
        <v>38.69547152719781</v>
      </c>
      <c r="D30">
        <f t="shared" si="3"/>
        <v>28.099682808492346</v>
      </c>
      <c r="E30">
        <f t="shared" si="4"/>
        <v>28.099682808492346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_______</v>
      </c>
      <c r="V30">
        <v>28.099682808492346</v>
      </c>
      <c r="W30" t="str">
        <v xml:space="preserve"> PF</v>
      </c>
      <c r="AD30">
        <f>P30 - sorted!Z$103</f>
        <v>3.4660975609756095</v>
      </c>
      <c r="AE30">
        <f>Q30 - sorted!AA$103</f>
        <v>4.2899999999999991</v>
      </c>
      <c r="AF30">
        <f>R30 - sorted!AB$103</f>
        <v>4.9287804878048771</v>
      </c>
      <c r="AG30">
        <f>S30 - sorted!AC$103</f>
        <v>4.0919512195121941</v>
      </c>
      <c r="AH30">
        <f>T30 - sorted!AD$103</f>
        <v>4.0919512195121941</v>
      </c>
    </row>
    <row r="31" spans="1:34" x14ac:dyDescent="0.35">
      <c r="A31">
        <f t="shared" si="0"/>
        <v>31.031520597079826</v>
      </c>
      <c r="B31">
        <f t="shared" si="1"/>
        <v>25.628349281522059</v>
      </c>
      <c r="C31">
        <f t="shared" si="2"/>
        <v>19.759441408939661</v>
      </c>
      <c r="D31">
        <f t="shared" si="3"/>
        <v>27.767471958462746</v>
      </c>
      <c r="E31">
        <f t="shared" si="4"/>
        <v>27.767471958462746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_______</v>
      </c>
      <c r="V31">
        <v>27.767471958462746</v>
      </c>
      <c r="W31" t="str">
        <v xml:space="preserve"> PG, SG</v>
      </c>
      <c r="AD31">
        <f>P31 - sorted!Z$103</f>
        <v>4.0434146341463411</v>
      </c>
      <c r="AE31">
        <f>Q31 - sorted!AA$103</f>
        <v>4.6380487804878046</v>
      </c>
      <c r="AF31">
        <f>R31 - sorted!AB$103</f>
        <v>2.4528455284552839</v>
      </c>
      <c r="AG31">
        <f>S31 - sorted!AC$103</f>
        <v>4.0417886178861782</v>
      </c>
      <c r="AH31">
        <f>T31 - sorted!AD$103</f>
        <v>4.0417886178861782</v>
      </c>
    </row>
    <row r="32" spans="1:34" x14ac:dyDescent="0.35">
      <c r="A32">
        <f t="shared" si="0"/>
        <v>35.591741845102248</v>
      </c>
      <c r="B32">
        <f t="shared" si="1"/>
        <v>30.926328218256721</v>
      </c>
      <c r="C32">
        <f t="shared" si="2"/>
        <v>15.650644961134786</v>
      </c>
      <c r="D32">
        <f t="shared" si="3"/>
        <v>25.543759137357007</v>
      </c>
      <c r="E32">
        <f t="shared" si="4"/>
        <v>25.543759137357007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_______</v>
      </c>
      <c r="V32">
        <v>25.543759137357007</v>
      </c>
      <c r="W32" t="str">
        <v xml:space="preserve"> PF</v>
      </c>
      <c r="AD32">
        <f>P32 - sorted!Z$103</f>
        <v>4.6573983739837406</v>
      </c>
      <c r="AE32">
        <f>Q32 - sorted!AA$103</f>
        <v>5.6357723577235781</v>
      </c>
      <c r="AF32">
        <f>R32 - sorted!AB$103</f>
        <v>1.9156097560975613</v>
      </c>
      <c r="AG32">
        <f>S32 - sorted!AC$103</f>
        <v>3.7060162601626025</v>
      </c>
      <c r="AH32">
        <f>T32 - sorted!AD$103</f>
        <v>3.7060162601626025</v>
      </c>
    </row>
    <row r="33" spans="1:34" x14ac:dyDescent="0.35">
      <c r="A33">
        <f t="shared" si="0"/>
        <v>21.374261802108627</v>
      </c>
      <c r="B33">
        <f t="shared" si="1"/>
        <v>28.831226215325387</v>
      </c>
      <c r="C33">
        <f t="shared" si="2"/>
        <v>17.598095093478133</v>
      </c>
      <c r="D33">
        <f t="shared" si="3"/>
        <v>25.453841451854665</v>
      </c>
      <c r="E33">
        <f t="shared" si="4"/>
        <v>25.453841451854665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_______</v>
      </c>
      <c r="V33">
        <v>25.453841451854665</v>
      </c>
      <c r="W33" t="str">
        <v xml:space="preserve"> SG, PG</v>
      </c>
      <c r="AD33">
        <f>P33 - sorted!Z$103</f>
        <v>2.7431707317073171</v>
      </c>
      <c r="AE33">
        <f>Q33 - sorted!AA$103</f>
        <v>5.2412195121951219</v>
      </c>
      <c r="AF33">
        <f>R33 - sorted!AB$103</f>
        <v>2.1702439024390237</v>
      </c>
      <c r="AG33">
        <f>S33 - sorted!AC$103</f>
        <v>3.6924390243902439</v>
      </c>
      <c r="AH33">
        <f>T33 - sorted!AD$103</f>
        <v>3.6924390243902439</v>
      </c>
    </row>
    <row r="34" spans="1:34" x14ac:dyDescent="0.35">
      <c r="A34">
        <f t="shared" si="0"/>
        <v>25.268444380034548</v>
      </c>
      <c r="B34">
        <f t="shared" si="1"/>
        <v>15.307824146126142</v>
      </c>
      <c r="C34">
        <f t="shared" si="2"/>
        <v>31.689749738847706</v>
      </c>
      <c r="D34">
        <f t="shared" si="3"/>
        <v>25.110862016734966</v>
      </c>
      <c r="E34">
        <f t="shared" si="4"/>
        <v>25.110862016734966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_______</v>
      </c>
      <c r="V34">
        <v>25.110862016734966</v>
      </c>
      <c r="W34" t="str">
        <v xml:space="preserve"> SF</v>
      </c>
      <c r="AD34">
        <f>P34 - sorted!Z$103</f>
        <v>3.2674796747967481</v>
      </c>
      <c r="AE34">
        <f>Q34 - sorted!AA$103</f>
        <v>2.6944715447154475</v>
      </c>
      <c r="AF34">
        <f>R34 - sorted!AB$103</f>
        <v>4.0127642276422772</v>
      </c>
      <c r="AG34">
        <f>S34 - sorted!AC$103</f>
        <v>3.6406504065040655</v>
      </c>
      <c r="AH34">
        <f>T34 - sorted!AD$103</f>
        <v>3.6406504065040655</v>
      </c>
    </row>
    <row r="35" spans="1:34" x14ac:dyDescent="0.35">
      <c r="A35">
        <f t="shared" ref="A35:A66" si="5">1900 * AD35/(AK$7 * 1) + 1</f>
        <v>22.438836757122335</v>
      </c>
      <c r="B35">
        <f t="shared" ref="B35:B66" si="6">1900 * AE35/(AL$7 * 1) + 1</f>
        <v>18.077909042439529</v>
      </c>
      <c r="C35">
        <f t="shared" ref="C35:C66" si="7">1900 * AF35/(AM$7 * 1) + 1</f>
        <v>35.368577551111265</v>
      </c>
      <c r="D35">
        <f t="shared" ref="D35:D66" si="8">1900 * AG35/(AN$7 * 1) + 1</f>
        <v>24.934526435884571</v>
      </c>
      <c r="E35">
        <f t="shared" ref="E35:E66" si="9">1900 * AH35/(AO$7 * 1) + 1</f>
        <v>24.934526435884571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_______</v>
      </c>
      <c r="V35">
        <v>24.934526435884571</v>
      </c>
      <c r="W35" t="str">
        <v xml:space="preserve"> PF</v>
      </c>
      <c r="AD35">
        <f>P35 - sorted!Z$103</f>
        <v>2.8865040650406506</v>
      </c>
      <c r="AE35">
        <f>Q35 - sorted!AA$103</f>
        <v>3.216138211382114</v>
      </c>
      <c r="AF35">
        <f>R35 - sorted!AB$103</f>
        <v>4.4937804878048784</v>
      </c>
      <c r="AG35">
        <f>S35 - sorted!AC$103</f>
        <v>3.6140243902439027</v>
      </c>
      <c r="AH35">
        <f>T35 - sorted!AD$103</f>
        <v>3.6140243902439027</v>
      </c>
    </row>
    <row r="36" spans="1:34" x14ac:dyDescent="0.35">
      <c r="A36">
        <f t="shared" si="5"/>
        <v>49.4149125031702</v>
      </c>
      <c r="B36">
        <f t="shared" si="6"/>
        <v>27.054728226027542</v>
      </c>
      <c r="C36">
        <f t="shared" si="7"/>
        <v>22.694296014514585</v>
      </c>
      <c r="D36">
        <f t="shared" si="8"/>
        <v>24.463670052819925</v>
      </c>
      <c r="E36">
        <f t="shared" si="9"/>
        <v>24.463670052819925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_______</v>
      </c>
      <c r="V36">
        <v>24.463670052819925</v>
      </c>
      <c r="W36" t="str">
        <v xml:space="preserve"> PF</v>
      </c>
      <c r="AD36">
        <f>P36 - sorted!Z$103</f>
        <v>6.5185365853658546</v>
      </c>
      <c r="AE36">
        <f>Q36 - sorted!AA$103</f>
        <v>4.9066666666666663</v>
      </c>
      <c r="AF36">
        <f>R36 - sorted!AB$103</f>
        <v>2.8365853658536588</v>
      </c>
      <c r="AG36">
        <f>S36 - sorted!AC$103</f>
        <v>3.5429268292682923</v>
      </c>
      <c r="AH36">
        <f>T36 - sorted!AD$103</f>
        <v>3.5429268292682923</v>
      </c>
    </row>
    <row r="37" spans="1:34" x14ac:dyDescent="0.35">
      <c r="A37">
        <f t="shared" si="5"/>
        <v>22.623612671038494</v>
      </c>
      <c r="B37">
        <f t="shared" si="6"/>
        <v>17.222901929971879</v>
      </c>
      <c r="C37">
        <f t="shared" si="7"/>
        <v>20.346412330054648</v>
      </c>
      <c r="D37">
        <f t="shared" si="8"/>
        <v>23.447115620314438</v>
      </c>
      <c r="E37">
        <f t="shared" si="9"/>
        <v>23.447115620314438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_______</v>
      </c>
      <c r="V37">
        <v>23.447115620314438</v>
      </c>
      <c r="W37" t="str">
        <v xml:space="preserve"> SG</v>
      </c>
      <c r="AD37">
        <f>P37 - sorted!Z$103</f>
        <v>2.911382113821138</v>
      </c>
      <c r="AE37">
        <f>Q37 - sorted!AA$103</f>
        <v>3.0551219512195118</v>
      </c>
      <c r="AF37">
        <f>R37 - sorted!AB$103</f>
        <v>2.5295934959349591</v>
      </c>
      <c r="AG37">
        <f>S37 - sorted!AC$103</f>
        <v>3.3894308943089428</v>
      </c>
      <c r="AH37">
        <f>T37 - sorted!AD$103</f>
        <v>3.3894308943089428</v>
      </c>
    </row>
    <row r="38" spans="1:34" x14ac:dyDescent="0.35">
      <c r="A38">
        <f t="shared" si="5"/>
        <v>26.789826455563212</v>
      </c>
      <c r="B38">
        <f t="shared" si="6"/>
        <v>28.526221153493324</v>
      </c>
      <c r="C38">
        <f t="shared" si="7"/>
        <v>10.97322043349976</v>
      </c>
      <c r="D38">
        <f t="shared" si="8"/>
        <v>23.412117718771615</v>
      </c>
      <c r="E38">
        <f t="shared" si="9"/>
        <v>23.412117718771615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_______</v>
      </c>
      <c r="V38">
        <v>23.412117718771615</v>
      </c>
      <c r="W38" t="str">
        <v xml:space="preserve"> PG</v>
      </c>
      <c r="AD38">
        <f>P38 - sorted!Z$103</f>
        <v>3.4723170731707316</v>
      </c>
      <c r="AE38">
        <f>Q38 - sorted!AA$103</f>
        <v>5.1837804878048779</v>
      </c>
      <c r="AF38">
        <f>R38 - sorted!AB$103</f>
        <v>1.3040243902439024</v>
      </c>
      <c r="AG38">
        <f>S38 - sorted!AC$103</f>
        <v>3.3841463414634148</v>
      </c>
      <c r="AH38">
        <f>T38 - sorted!AD$103</f>
        <v>3.3841463414634148</v>
      </c>
    </row>
    <row r="39" spans="1:34" x14ac:dyDescent="0.35">
      <c r="A39">
        <f t="shared" si="5"/>
        <v>11.405420093474877</v>
      </c>
      <c r="B39">
        <f t="shared" si="6"/>
        <v>24.280110345780336</v>
      </c>
      <c r="C39">
        <f t="shared" si="7"/>
        <v>18.930904594971746</v>
      </c>
      <c r="D39">
        <f t="shared" si="8"/>
        <v>23.412117718771604</v>
      </c>
      <c r="E39">
        <f t="shared" si="9"/>
        <v>23.412117718771604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_______</v>
      </c>
      <c r="V39">
        <v>23.412117718771604</v>
      </c>
      <c r="W39" t="str">
        <v xml:space="preserve"> SF, PF</v>
      </c>
      <c r="AD39">
        <f>P39 - sorted!Z$103</f>
        <v>1.4009756097560975</v>
      </c>
      <c r="AE39">
        <f>Q39 - sorted!AA$103</f>
        <v>4.3841463414634134</v>
      </c>
      <c r="AF39">
        <f>R39 - sorted!AB$103</f>
        <v>2.344512195121951</v>
      </c>
      <c r="AG39">
        <f>S39 - sorted!AC$103</f>
        <v>3.3841463414634134</v>
      </c>
      <c r="AH39">
        <f>T39 - sorted!AD$103</f>
        <v>3.3841463414634134</v>
      </c>
    </row>
    <row r="40" spans="1:34" x14ac:dyDescent="0.35">
      <c r="A40">
        <f t="shared" si="5"/>
        <v>18.355651365288701</v>
      </c>
      <c r="B40">
        <f t="shared" si="6"/>
        <v>15.094558044859278</v>
      </c>
      <c r="C40">
        <f t="shared" si="7"/>
        <v>32.33206007943221</v>
      </c>
      <c r="D40">
        <f t="shared" si="8"/>
        <v>22.964683008277937</v>
      </c>
      <c r="E40">
        <f t="shared" si="9"/>
        <v>22.964683008277937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_______</v>
      </c>
      <c r="V40">
        <v>22.964683008277937</v>
      </c>
      <c r="W40" t="str">
        <v xml:space="preserve"> C, PF</v>
      </c>
      <c r="AD40">
        <f>P40 - sorted!Z$103</f>
        <v>2.3367479674796745</v>
      </c>
      <c r="AE40">
        <f>Q40 - sorted!AA$103</f>
        <v>2.6543089430894309</v>
      </c>
      <c r="AF40">
        <f>R40 - sorted!AB$103</f>
        <v>4.0967479674796747</v>
      </c>
      <c r="AG40">
        <f>S40 - sorted!AC$103</f>
        <v>3.3165853658536584</v>
      </c>
      <c r="AH40">
        <f>T40 - sorted!AD$103</f>
        <v>3.3165853658536584</v>
      </c>
    </row>
    <row r="41" spans="1:34" x14ac:dyDescent="0.35">
      <c r="A41">
        <f t="shared" si="5"/>
        <v>15.997041170005925</v>
      </c>
      <c r="B41">
        <f t="shared" si="6"/>
        <v>28.532049275693932</v>
      </c>
      <c r="C41">
        <f t="shared" si="7"/>
        <v>21.593725537423989</v>
      </c>
      <c r="D41">
        <f t="shared" si="8"/>
        <v>22.811769099998511</v>
      </c>
      <c r="E41">
        <f t="shared" si="9"/>
        <v>22.811769099998511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_______</v>
      </c>
      <c r="V41">
        <v>22.811769099998511</v>
      </c>
      <c r="W41" t="str">
        <v xml:space="preserve"> SG</v>
      </c>
      <c r="AD41">
        <f>P41 - sorted!Z$103</f>
        <v>2.019186991869919</v>
      </c>
      <c r="AE41">
        <f>Q41 - sorted!AA$103</f>
        <v>5.1848780487804875</v>
      </c>
      <c r="AF41">
        <f>R41 - sorted!AB$103</f>
        <v>2.692682926829268</v>
      </c>
      <c r="AG41">
        <f>S41 - sorted!AC$103</f>
        <v>3.2934959349593491</v>
      </c>
      <c r="AH41">
        <f>T41 - sorted!AD$103</f>
        <v>3.2934959349593491</v>
      </c>
    </row>
    <row r="42" spans="1:34" x14ac:dyDescent="0.35">
      <c r="A42">
        <f t="shared" si="5"/>
        <v>38.674359624651302</v>
      </c>
      <c r="B42">
        <f t="shared" si="6"/>
        <v>30.518791376969432</v>
      </c>
      <c r="C42">
        <f t="shared" si="7"/>
        <v>8.5454365759855087</v>
      </c>
      <c r="D42">
        <f t="shared" si="8"/>
        <v>22.731004711822752</v>
      </c>
      <c r="E42">
        <f t="shared" si="9"/>
        <v>22.731004711822752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_______</v>
      </c>
      <c r="V42">
        <v>22.731004711822752</v>
      </c>
      <c r="W42" t="str">
        <v xml:space="preserve"> SF, PG, PF</v>
      </c>
      <c r="AD42">
        <f>P42 - sorted!Z$103</f>
        <v>5.0724390243902455</v>
      </c>
      <c r="AE42">
        <f>Q42 - sorted!AA$103</f>
        <v>5.559024390243902</v>
      </c>
      <c r="AF42">
        <f>R42 - sorted!AB$103</f>
        <v>0.9865853658536583</v>
      </c>
      <c r="AG42">
        <f>S42 - sorted!AC$103</f>
        <v>3.2813008130081296</v>
      </c>
      <c r="AH42">
        <f>T42 - sorted!AD$103</f>
        <v>3.2813008130081296</v>
      </c>
    </row>
    <row r="43" spans="1:34" x14ac:dyDescent="0.35">
      <c r="A43">
        <f t="shared" si="5"/>
        <v>21.839824644034643</v>
      </c>
      <c r="B43">
        <f t="shared" si="6"/>
        <v>18.547396664155546</v>
      </c>
      <c r="C43">
        <f t="shared" si="7"/>
        <v>15.503902230856038</v>
      </c>
      <c r="D43">
        <f t="shared" si="8"/>
        <v>22.684699795935327</v>
      </c>
      <c r="E43">
        <f t="shared" si="9"/>
        <v>22.684699795935327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_______</v>
      </c>
      <c r="V43">
        <v>22.684699795935327</v>
      </c>
      <c r="W43" t="str">
        <v xml:space="preserve"> PG, SG</v>
      </c>
      <c r="AD43">
        <f>P43 - sorted!Z$103</f>
        <v>2.8058536585365852</v>
      </c>
      <c r="AE43">
        <f>Q43 - sorted!AA$103</f>
        <v>3.3045528455284554</v>
      </c>
      <c r="AF43">
        <f>R43 - sorted!AB$103</f>
        <v>1.8964227642276423</v>
      </c>
      <c r="AG43">
        <f>S43 - sorted!AC$103</f>
        <v>3.274308943089431</v>
      </c>
      <c r="AH43">
        <f>T43 - sorted!AD$103</f>
        <v>3.274308943089431</v>
      </c>
    </row>
    <row r="44" spans="1:34" x14ac:dyDescent="0.35">
      <c r="A44">
        <f t="shared" si="5"/>
        <v>32.801987850681755</v>
      </c>
      <c r="B44">
        <f t="shared" si="6"/>
        <v>14.832076689453912</v>
      </c>
      <c r="C44">
        <f t="shared" si="7"/>
        <v>29.519076554936252</v>
      </c>
      <c r="D44">
        <f t="shared" si="8"/>
        <v>22.533939604673922</v>
      </c>
      <c r="E44">
        <f t="shared" si="9"/>
        <v>22.533939604673922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_______</v>
      </c>
      <c r="V44">
        <v>22.533939604673922</v>
      </c>
      <c r="W44" t="str">
        <v xml:space="preserve"> C, PF</v>
      </c>
      <c r="AD44">
        <f>P44 - sorted!Z$103</f>
        <v>4.2817886178861793</v>
      </c>
      <c r="AE44">
        <f>Q44 - sorted!AA$103</f>
        <v>2.6048780487804879</v>
      </c>
      <c r="AF44">
        <f>R44 - sorted!AB$103</f>
        <v>3.7289430894308944</v>
      </c>
      <c r="AG44">
        <f>S44 - sorted!AC$103</f>
        <v>3.2515447154471548</v>
      </c>
      <c r="AH44">
        <f>T44 - sorted!AD$103</f>
        <v>3.2515447154471548</v>
      </c>
    </row>
    <row r="45" spans="1:34" x14ac:dyDescent="0.35">
      <c r="A45">
        <f t="shared" si="5"/>
        <v>13.635411760443471</v>
      </c>
      <c r="B45">
        <f t="shared" si="6"/>
        <v>24.165490609168295</v>
      </c>
      <c r="C45">
        <f t="shared" si="7"/>
        <v>15.900915931207646</v>
      </c>
      <c r="D45">
        <f t="shared" si="8"/>
        <v>22.42517689526391</v>
      </c>
      <c r="E45">
        <f t="shared" si="9"/>
        <v>22.42517689526391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_______</v>
      </c>
      <c r="V45">
        <v>22.42517689526391</v>
      </c>
      <c r="W45" t="str">
        <v xml:space="preserve"> SF, SG</v>
      </c>
      <c r="AD45">
        <f>P45 - sorted!Z$103</f>
        <v>1.7012195121951226</v>
      </c>
      <c r="AE45">
        <f>Q45 - sorted!AA$103</f>
        <v>4.3625609756097568</v>
      </c>
      <c r="AF45">
        <f>R45 - sorted!AB$103</f>
        <v>1.9483333333333335</v>
      </c>
      <c r="AG45">
        <f>S45 - sorted!AC$103</f>
        <v>3.2351219512195128</v>
      </c>
      <c r="AH45">
        <f>T45 - sorted!AD$103</f>
        <v>3.2351219512195128</v>
      </c>
    </row>
    <row r="46" spans="1:34" x14ac:dyDescent="0.35">
      <c r="A46">
        <f t="shared" si="5"/>
        <v>26.471299349057407</v>
      </c>
      <c r="B46">
        <f t="shared" si="6"/>
        <v>24.151028231855665</v>
      </c>
      <c r="C46">
        <f t="shared" si="7"/>
        <v>23.941609221883926</v>
      </c>
      <c r="D46">
        <f t="shared" si="8"/>
        <v>22.239957231714179</v>
      </c>
      <c r="E46">
        <f t="shared" si="9"/>
        <v>22.239957231714179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_______</v>
      </c>
      <c r="V46">
        <v>22.239957231714179</v>
      </c>
      <c r="W46" t="str">
        <v xml:space="preserve"> SG, SF</v>
      </c>
      <c r="AD46">
        <f>P46 - sorted!Z$103</f>
        <v>3.4294308943089429</v>
      </c>
      <c r="AE46">
        <f>Q46 - sorted!AA$103</f>
        <v>4.3598373983739842</v>
      </c>
      <c r="AF46">
        <f>R46 - sorted!AB$103</f>
        <v>2.9996747967479678</v>
      </c>
      <c r="AG46">
        <f>S46 - sorted!AC$103</f>
        <v>3.2071544715447158</v>
      </c>
      <c r="AH46">
        <f>T46 - sorted!AD$103</f>
        <v>3.2071544715447158</v>
      </c>
    </row>
    <row r="47" spans="1:34" x14ac:dyDescent="0.35">
      <c r="A47">
        <f t="shared" si="5"/>
        <v>14.500718572998565</v>
      </c>
      <c r="B47">
        <f t="shared" si="6"/>
        <v>24.864217704108402</v>
      </c>
      <c r="C47">
        <f t="shared" si="7"/>
        <v>15.210416770298549</v>
      </c>
      <c r="D47">
        <f t="shared" si="8"/>
        <v>22.112887927650991</v>
      </c>
      <c r="E47">
        <f t="shared" si="9"/>
        <v>22.112887927650991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_______</v>
      </c>
      <c r="V47">
        <v>22.112887927650991</v>
      </c>
      <c r="W47" t="str">
        <v xml:space="preserve"> SG, PG</v>
      </c>
      <c r="AD47">
        <f>P47 - sorted!Z$103</f>
        <v>1.817723577235772</v>
      </c>
      <c r="AE47">
        <f>Q47 - sorted!AA$103</f>
        <v>4.4941463414634146</v>
      </c>
      <c r="AF47">
        <f>R47 - sorted!AB$103</f>
        <v>1.8580487804878052</v>
      </c>
      <c r="AG47">
        <f>S47 - sorted!AC$103</f>
        <v>3.1879674796747968</v>
      </c>
      <c r="AH47">
        <f>T47 - sorted!AD$103</f>
        <v>3.1879674796747968</v>
      </c>
    </row>
    <row r="48" spans="1:34" x14ac:dyDescent="0.35">
      <c r="A48">
        <f t="shared" si="5"/>
        <v>35.455575281088869</v>
      </c>
      <c r="B48">
        <f t="shared" si="6"/>
        <v>16.278098564339246</v>
      </c>
      <c r="C48">
        <f t="shared" si="7"/>
        <v>27.336900233269908</v>
      </c>
      <c r="D48">
        <f t="shared" si="8"/>
        <v>21.661145783121281</v>
      </c>
      <c r="E48">
        <f t="shared" si="9"/>
        <v>21.661145783121281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_______</v>
      </c>
      <c r="V48">
        <v>21.661145783121281</v>
      </c>
      <c r="W48" t="str">
        <v xml:space="preserve"> C</v>
      </c>
      <c r="AD48">
        <f>P48 - sorted!Z$103</f>
        <v>4.6390650406504079</v>
      </c>
      <c r="AE48">
        <f>Q48 - sorted!AA$103</f>
        <v>2.8771951219512202</v>
      </c>
      <c r="AF48">
        <f>R48 - sorted!AB$103</f>
        <v>3.4436178861788624</v>
      </c>
      <c r="AG48">
        <f>S48 - sorted!AC$103</f>
        <v>3.1197560975609764</v>
      </c>
      <c r="AH48">
        <f>T48 - sorted!AD$103</f>
        <v>3.1197560975609764</v>
      </c>
    </row>
    <row r="49" spans="1:34" x14ac:dyDescent="0.35">
      <c r="A49">
        <f t="shared" si="5"/>
        <v>17.046520053621251</v>
      </c>
      <c r="B49">
        <f t="shared" si="6"/>
        <v>27.566739554170255</v>
      </c>
      <c r="C49">
        <f t="shared" si="7"/>
        <v>16.547578810402115</v>
      </c>
      <c r="D49">
        <f t="shared" si="8"/>
        <v>21.142099981778436</v>
      </c>
      <c r="E49">
        <f t="shared" si="9"/>
        <v>21.142099981778436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_______</v>
      </c>
      <c r="V49">
        <v>21.142099981778436</v>
      </c>
      <c r="W49" t="str">
        <v xml:space="preserve"> PF</v>
      </c>
      <c r="AD49">
        <f>P49 - sorted!Z$103</f>
        <v>2.1604878048780489</v>
      </c>
      <c r="AE49">
        <f>Q49 - sorted!AA$103</f>
        <v>5.0030894308943097</v>
      </c>
      <c r="AF49">
        <f>R49 - sorted!AB$103</f>
        <v>2.0328861788617885</v>
      </c>
      <c r="AG49">
        <f>S49 - sorted!AC$103</f>
        <v>3.0413821138211388</v>
      </c>
      <c r="AH49">
        <f>T49 - sorted!AD$103</f>
        <v>3.0413821138211388</v>
      </c>
    </row>
    <row r="50" spans="1:34" x14ac:dyDescent="0.35">
      <c r="A50">
        <f t="shared" si="5"/>
        <v>22.504655628419268</v>
      </c>
      <c r="B50">
        <f t="shared" si="6"/>
        <v>16.961284000077715</v>
      </c>
      <c r="C50">
        <f t="shared" si="7"/>
        <v>26.910040553878552</v>
      </c>
      <c r="D50">
        <f t="shared" si="8"/>
        <v>20.792120966350172</v>
      </c>
      <c r="E50">
        <f t="shared" si="9"/>
        <v>20.792120966350172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_______</v>
      </c>
      <c r="V50">
        <v>20.792120966350172</v>
      </c>
      <c r="W50" t="str">
        <v xml:space="preserve"> SF, PF</v>
      </c>
      <c r="AD50">
        <f>P50 - sorted!Z$103</f>
        <v>2.8953658536585367</v>
      </c>
      <c r="AE50">
        <f>Q50 - sorted!AA$103</f>
        <v>3.0058536585365854</v>
      </c>
      <c r="AF50">
        <f>R50 - sorted!AB$103</f>
        <v>3.3878048780487804</v>
      </c>
      <c r="AG50">
        <f>S50 - sorted!AC$103</f>
        <v>2.9885365853658539</v>
      </c>
      <c r="AH50">
        <f>T50 - sorted!AD$103</f>
        <v>2.9885365853658539</v>
      </c>
    </row>
    <row r="51" spans="1:34" x14ac:dyDescent="0.35">
      <c r="A51">
        <f t="shared" si="5"/>
        <v>21.428607659142791</v>
      </c>
      <c r="B51">
        <f t="shared" si="6"/>
        <v>17.264346354509573</v>
      </c>
      <c r="C51">
        <f t="shared" si="7"/>
        <v>7.9534913250305701</v>
      </c>
      <c r="D51">
        <f t="shared" si="8"/>
        <v>20.296227622951044</v>
      </c>
      <c r="E51">
        <f t="shared" si="9"/>
        <v>20.296227622951044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_______</v>
      </c>
      <c r="V51">
        <v>20.296227622951044</v>
      </c>
      <c r="W51" t="str">
        <v xml:space="preserve"> PG, SG</v>
      </c>
      <c r="AD51">
        <f>P51 - sorted!Z$103</f>
        <v>2.7504878048780488</v>
      </c>
      <c r="AE51">
        <f>Q51 - sorted!AA$103</f>
        <v>3.0629268292682932</v>
      </c>
      <c r="AF51">
        <f>R51 - sorted!AB$103</f>
        <v>0.90918699186991869</v>
      </c>
      <c r="AG51">
        <f>S51 - sorted!AC$103</f>
        <v>2.9136585365853662</v>
      </c>
      <c r="AH51">
        <f>T51 - sorted!AD$103</f>
        <v>2.9136585365853662</v>
      </c>
    </row>
    <row r="52" spans="1:34" x14ac:dyDescent="0.35">
      <c r="A52">
        <f t="shared" si="5"/>
        <v>15.226839607260612</v>
      </c>
      <c r="B52">
        <f t="shared" si="6"/>
        <v>14.486274772217564</v>
      </c>
      <c r="C52">
        <f t="shared" si="7"/>
        <v>17.39321488319489</v>
      </c>
      <c r="D52">
        <f t="shared" si="8"/>
        <v>19.81891008883234</v>
      </c>
      <c r="E52">
        <f t="shared" si="9"/>
        <v>19.81891008883234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_______</v>
      </c>
      <c r="V52">
        <v>19.81891008883234</v>
      </c>
      <c r="W52" t="str">
        <v xml:space="preserve"> PG, SG</v>
      </c>
      <c r="AD52">
        <f>P52 - sorted!Z$103</f>
        <v>1.9154878048780488</v>
      </c>
      <c r="AE52">
        <f>Q52 - sorted!AA$103</f>
        <v>2.5397560975609759</v>
      </c>
      <c r="AF52">
        <f>R52 - sorted!AB$103</f>
        <v>2.1434552845528456</v>
      </c>
      <c r="AG52">
        <f>S52 - sorted!AC$103</f>
        <v>2.8415853658536587</v>
      </c>
      <c r="AH52">
        <f>T52 - sorted!AD$103</f>
        <v>2.8415853658536587</v>
      </c>
    </row>
    <row r="53" spans="1:34" x14ac:dyDescent="0.35">
      <c r="A53">
        <f t="shared" si="5"/>
        <v>4.1774211079308774</v>
      </c>
      <c r="B53">
        <f t="shared" si="6"/>
        <v>24.488627606735598</v>
      </c>
      <c r="C53">
        <f t="shared" si="7"/>
        <v>14.807496053261994</v>
      </c>
      <c r="D53">
        <f t="shared" si="8"/>
        <v>18.235120436705813</v>
      </c>
      <c r="E53">
        <f t="shared" si="9"/>
        <v>18.235120436705813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_______</v>
      </c>
      <c r="V53">
        <v>18.235120436705813</v>
      </c>
      <c r="W53" t="str">
        <v xml:space="preserve"> SG, PG</v>
      </c>
      <c r="AD53">
        <f>P53 - sorted!Z$103</f>
        <v>0.42780487804878098</v>
      </c>
      <c r="AE53">
        <f>Q53 - sorted!AA$103</f>
        <v>4.4234146341463418</v>
      </c>
      <c r="AF53">
        <f>R53 - sorted!AB$103</f>
        <v>1.8053658536585373</v>
      </c>
      <c r="AG53">
        <f>S53 - sorted!AC$103</f>
        <v>2.6024390243902444</v>
      </c>
      <c r="AH53">
        <f>T53 - sorted!AD$103</f>
        <v>2.6024390243902444</v>
      </c>
    </row>
    <row r="54" spans="1:34" x14ac:dyDescent="0.35">
      <c r="A54">
        <f t="shared" si="5"/>
        <v>14.789959300991512</v>
      </c>
      <c r="B54">
        <f t="shared" si="6"/>
        <v>15.446835653429641</v>
      </c>
      <c r="C54">
        <f t="shared" si="7"/>
        <v>14.637747047473441</v>
      </c>
      <c r="D54">
        <f t="shared" si="8"/>
        <v>17.149108630369177</v>
      </c>
      <c r="E54">
        <f t="shared" si="9"/>
        <v>17.149108630369177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_______</v>
      </c>
      <c r="V54">
        <v>17.149108630369177</v>
      </c>
      <c r="W54" t="str">
        <v xml:space="preserve"> PG, SG</v>
      </c>
      <c r="AD54">
        <f>P54 - sorted!Z$103</f>
        <v>1.8566666666666665</v>
      </c>
      <c r="AE54">
        <f>Q54 - sorted!AA$103</f>
        <v>2.7206504065040651</v>
      </c>
      <c r="AF54">
        <f>R54 - sorted!AB$103</f>
        <v>1.7831707317073171</v>
      </c>
      <c r="AG54">
        <f>S54 - sorted!AC$103</f>
        <v>2.4384552845528455</v>
      </c>
      <c r="AH54">
        <f>T54 - sorted!AD$103</f>
        <v>2.4384552845528455</v>
      </c>
    </row>
    <row r="55" spans="1:34" x14ac:dyDescent="0.35">
      <c r="A55">
        <f t="shared" si="5"/>
        <v>8.4961052135792201</v>
      </c>
      <c r="B55">
        <f t="shared" si="6"/>
        <v>15.28278480630129</v>
      </c>
      <c r="C55">
        <f t="shared" si="7"/>
        <v>15.093520019059548</v>
      </c>
      <c r="D55">
        <f t="shared" si="8"/>
        <v>16.35061804593823</v>
      </c>
      <c r="E55">
        <f t="shared" si="9"/>
        <v>16.35061804593823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_______</v>
      </c>
      <c r="V55">
        <v>16.35061804593823</v>
      </c>
      <c r="W55" t="str">
        <v xml:space="preserve"> SF</v>
      </c>
      <c r="AD55">
        <f>P55 - sorted!Z$103</f>
        <v>1.0092682926829268</v>
      </c>
      <c r="AE55">
        <f>Q55 - sorted!AA$103</f>
        <v>2.6897560975609762</v>
      </c>
      <c r="AF55">
        <f>R55 - sorted!AB$103</f>
        <v>1.8427642276422769</v>
      </c>
      <c r="AG55">
        <f>S55 - sorted!AC$103</f>
        <v>2.317886178861789</v>
      </c>
      <c r="AH55">
        <f>T55 - sorted!AD$103</f>
        <v>2.317886178861789</v>
      </c>
    </row>
    <row r="56" spans="1:34" x14ac:dyDescent="0.35">
      <c r="A56">
        <f t="shared" si="5"/>
        <v>18.26567877975436</v>
      </c>
      <c r="B56">
        <f t="shared" si="6"/>
        <v>16.809752822861785</v>
      </c>
      <c r="C56">
        <f t="shared" si="7"/>
        <v>7.1221564505276751</v>
      </c>
      <c r="D56">
        <f t="shared" si="8"/>
        <v>16.19339670362276</v>
      </c>
      <c r="E56">
        <f t="shared" si="9"/>
        <v>16.19339670362276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_______</v>
      </c>
      <c r="V56">
        <v>16.19339670362276</v>
      </c>
      <c r="W56" t="str">
        <v xml:space="preserve"> PG</v>
      </c>
      <c r="AD56">
        <f>P56 - sorted!Z$103</f>
        <v>2.324634146341463</v>
      </c>
      <c r="AE56">
        <f>Q56 - sorted!AA$103</f>
        <v>2.9773170731707315</v>
      </c>
      <c r="AF56">
        <f>R56 - sorted!AB$103</f>
        <v>0.80048780487804883</v>
      </c>
      <c r="AG56">
        <f>S56 - sorted!AC$103</f>
        <v>2.2941463414634145</v>
      </c>
      <c r="AH56">
        <f>T56 - sorted!AD$103</f>
        <v>2.2941463414634145</v>
      </c>
    </row>
    <row r="57" spans="1:34" x14ac:dyDescent="0.35">
      <c r="A57">
        <f t="shared" si="5"/>
        <v>18.274736422593389</v>
      </c>
      <c r="B57">
        <f t="shared" si="6"/>
        <v>12.923042884186582</v>
      </c>
      <c r="C57">
        <f t="shared" si="7"/>
        <v>22.688699893444632</v>
      </c>
      <c r="D57">
        <f t="shared" si="8"/>
        <v>16.010869186345559</v>
      </c>
      <c r="E57">
        <f t="shared" si="9"/>
        <v>16.010869186345559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_______</v>
      </c>
      <c r="V57">
        <v>16.010869186345559</v>
      </c>
      <c r="W57" t="str">
        <v xml:space="preserve"> C</v>
      </c>
      <c r="AD57">
        <f>P57 - sorted!Z$103</f>
        <v>2.3258536585365852</v>
      </c>
      <c r="AE57">
        <f>Q57 - sorted!AA$103</f>
        <v>2.2453658536585364</v>
      </c>
      <c r="AF57">
        <f>R57 - sorted!AB$103</f>
        <v>2.8358536585365854</v>
      </c>
      <c r="AG57">
        <f>S57 - sorted!AC$103</f>
        <v>2.2665853658536586</v>
      </c>
      <c r="AH57">
        <f>T57 - sorted!AD$103</f>
        <v>2.2665853658536586</v>
      </c>
    </row>
    <row r="58" spans="1:34" x14ac:dyDescent="0.35">
      <c r="A58">
        <f t="shared" si="5"/>
        <v>17.727654795116123</v>
      </c>
      <c r="B58">
        <f t="shared" si="6"/>
        <v>8.3253020370366393</v>
      </c>
      <c r="C58">
        <f t="shared" si="7"/>
        <v>22.716680498794393</v>
      </c>
      <c r="D58">
        <f t="shared" si="8"/>
        <v>15.779883036162902</v>
      </c>
      <c r="E58">
        <f t="shared" si="9"/>
        <v>15.779883036162902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_______</v>
      </c>
      <c r="V58">
        <v>15.779883036162902</v>
      </c>
      <c r="W58" t="str">
        <v xml:space="preserve"> PF, SF</v>
      </c>
      <c r="AD58">
        <f>P58 - sorted!Z$103</f>
        <v>2.2521951219512193</v>
      </c>
      <c r="AE58">
        <f>Q58 - sorted!AA$103</f>
        <v>1.3795121951219511</v>
      </c>
      <c r="AF58">
        <f>R58 - sorted!AB$103</f>
        <v>2.8395121951219511</v>
      </c>
      <c r="AG58">
        <f>S58 - sorted!AC$103</f>
        <v>2.2317073170731705</v>
      </c>
      <c r="AH58">
        <f>T58 - sorted!AD$103</f>
        <v>2.2317073170731705</v>
      </c>
    </row>
    <row r="59" spans="1:34" x14ac:dyDescent="0.35">
      <c r="A59">
        <f t="shared" si="5"/>
        <v>13.889629602792173</v>
      </c>
      <c r="B59">
        <f t="shared" si="6"/>
        <v>9.5738153262345413</v>
      </c>
      <c r="C59">
        <f t="shared" si="7"/>
        <v>16.968842368723514</v>
      </c>
      <c r="D59">
        <f t="shared" si="8"/>
        <v>15.663582317189817</v>
      </c>
      <c r="E59">
        <f t="shared" si="9"/>
        <v>15.663582317189817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_______</v>
      </c>
      <c r="V59">
        <v>15.663582317189817</v>
      </c>
      <c r="W59" t="str">
        <v xml:space="preserve"> SG, SF</v>
      </c>
      <c r="AD59">
        <f>P59 - sorted!Z$103</f>
        <v>1.7354471544715446</v>
      </c>
      <c r="AE59">
        <f>Q59 - sorted!AA$103</f>
        <v>1.6146341463414635</v>
      </c>
      <c r="AF59">
        <f>R59 - sorted!AB$103</f>
        <v>2.0879674796747967</v>
      </c>
      <c r="AG59">
        <f>S59 - sorted!AC$103</f>
        <v>2.2141463414634148</v>
      </c>
      <c r="AH59">
        <f>T59 - sorted!AD$103</f>
        <v>2.2141463414634148</v>
      </c>
    </row>
    <row r="60" spans="1:34" x14ac:dyDescent="0.35">
      <c r="A60">
        <f t="shared" si="5"/>
        <v>20.274060118594743</v>
      </c>
      <c r="B60">
        <f t="shared" si="6"/>
        <v>11.268072035590404</v>
      </c>
      <c r="C60">
        <f t="shared" si="7"/>
        <v>24.222969753456518</v>
      </c>
      <c r="D60">
        <f t="shared" si="8"/>
        <v>15.540551232535419</v>
      </c>
      <c r="E60">
        <f t="shared" si="9"/>
        <v>15.540551232535419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_______</v>
      </c>
      <c r="V60">
        <v>15.540551232535419</v>
      </c>
      <c r="W60" t="str">
        <v xml:space="preserve"> C, PF</v>
      </c>
      <c r="AD60">
        <f>P60 - sorted!Z$103</f>
        <v>2.5950406504065042</v>
      </c>
      <c r="AE60">
        <f>Q60 - sorted!AA$103</f>
        <v>1.9336991869918698</v>
      </c>
      <c r="AF60">
        <f>R60 - sorted!AB$103</f>
        <v>3.0364634146341465</v>
      </c>
      <c r="AG60">
        <f>S60 - sorted!AC$103</f>
        <v>2.1955691056910567</v>
      </c>
      <c r="AH60">
        <f>T60 - sorted!AD$103</f>
        <v>2.1955691056910567</v>
      </c>
    </row>
    <row r="61" spans="1:34" x14ac:dyDescent="0.35">
      <c r="A61">
        <f t="shared" si="5"/>
        <v>23.564399840585491</v>
      </c>
      <c r="B61">
        <f t="shared" si="6"/>
        <v>17.668429493752043</v>
      </c>
      <c r="C61">
        <f t="shared" si="7"/>
        <v>17.016098502203111</v>
      </c>
      <c r="D61">
        <f t="shared" si="8"/>
        <v>14.870476025303912</v>
      </c>
      <c r="E61">
        <f t="shared" si="9"/>
        <v>14.870476025303912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_______</v>
      </c>
      <c r="V61">
        <v>14.870476025303912</v>
      </c>
      <c r="W61" t="str">
        <v xml:space="preserve"> C</v>
      </c>
      <c r="AD61">
        <f>P61 - sorted!Z$103</f>
        <v>3.0380487804878045</v>
      </c>
      <c r="AE61">
        <f>Q61 - sorted!AA$103</f>
        <v>3.1390243902439021</v>
      </c>
      <c r="AF61">
        <f>R61 - sorted!AB$103</f>
        <v>2.0941463414634143</v>
      </c>
      <c r="AG61">
        <f>S61 - sorted!AC$103</f>
        <v>2.0943902439024384</v>
      </c>
      <c r="AH61">
        <f>T61 - sorted!AD$103</f>
        <v>2.0943902439024384</v>
      </c>
    </row>
    <row r="62" spans="1:34" x14ac:dyDescent="0.35">
      <c r="A62">
        <f t="shared" si="5"/>
        <v>9.6889967754791488</v>
      </c>
      <c r="B62">
        <f t="shared" si="6"/>
        <v>14.177168439207296</v>
      </c>
      <c r="C62">
        <f t="shared" si="7"/>
        <v>5.2334655894188167</v>
      </c>
      <c r="D62">
        <f t="shared" si="8"/>
        <v>14.366506243087214</v>
      </c>
      <c r="E62">
        <f t="shared" si="9"/>
        <v>14.366506243087214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_______</v>
      </c>
      <c r="V62">
        <v>14.366506243087214</v>
      </c>
      <c r="W62" t="str">
        <v xml:space="preserve"> PG, SG</v>
      </c>
      <c r="AD62">
        <f>P62 - sorted!Z$103</f>
        <v>1.1698780487804874</v>
      </c>
      <c r="AE62">
        <f>Q62 - sorted!AA$103</f>
        <v>2.4815447154471544</v>
      </c>
      <c r="AF62">
        <f>R62 - sorted!AB$103</f>
        <v>0.5535365853658536</v>
      </c>
      <c r="AG62">
        <f>S62 - sorted!AC$103</f>
        <v>2.0182926829268291</v>
      </c>
      <c r="AH62">
        <f>T62 - sorted!AD$103</f>
        <v>2.0182926829268291</v>
      </c>
    </row>
    <row r="63" spans="1:34" x14ac:dyDescent="0.35">
      <c r="A63">
        <f t="shared" si="5"/>
        <v>8.9864256125985786</v>
      </c>
      <c r="B63">
        <f t="shared" si="6"/>
        <v>12.22798534766908</v>
      </c>
      <c r="C63">
        <f t="shared" si="7"/>
        <v>4.8513748785870838</v>
      </c>
      <c r="D63">
        <f t="shared" si="8"/>
        <v>13.9147640985575</v>
      </c>
      <c r="E63">
        <f t="shared" si="9"/>
        <v>13.9147640985575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_______</v>
      </c>
      <c r="V63">
        <v>13.9147640985575</v>
      </c>
      <c r="W63" t="str">
        <v xml:space="preserve"> PG</v>
      </c>
      <c r="AD63">
        <f>P63 - sorted!Z$103</f>
        <v>1.0752845528455284</v>
      </c>
      <c r="AE63">
        <f>Q63 - sorted!AA$103</f>
        <v>2.114471544715447</v>
      </c>
      <c r="AF63">
        <f>R63 - sorted!AB$103</f>
        <v>0.5035772357723578</v>
      </c>
      <c r="AG63">
        <f>S63 - sorted!AC$103</f>
        <v>1.950081300813008</v>
      </c>
      <c r="AH63">
        <f>T63 - sorted!AD$103</f>
        <v>1.950081300813008</v>
      </c>
    </row>
    <row r="64" spans="1:34" x14ac:dyDescent="0.35">
      <c r="A64">
        <f t="shared" si="5"/>
        <v>14.999492772001018</v>
      </c>
      <c r="B64">
        <f t="shared" si="6"/>
        <v>5.1496230068361744</v>
      </c>
      <c r="C64">
        <f t="shared" si="7"/>
        <v>23.134524205350825</v>
      </c>
      <c r="D64">
        <f t="shared" si="8"/>
        <v>13.472175251354372</v>
      </c>
      <c r="E64">
        <f t="shared" si="9"/>
        <v>13.472175251354372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_______</v>
      </c>
      <c r="V64">
        <v>13.472175251354372</v>
      </c>
      <c r="W64" t="str">
        <v xml:space="preserve"> C, PF</v>
      </c>
      <c r="AD64">
        <f>P64 - sorted!Z$103</f>
        <v>1.8848780487804877</v>
      </c>
      <c r="AE64">
        <f>Q64 - sorted!AA$103</f>
        <v>0.78146341463414659</v>
      </c>
      <c r="AF64">
        <f>R64 - sorted!AB$103</f>
        <v>2.894146341463415</v>
      </c>
      <c r="AG64">
        <f>S64 - sorted!AC$103</f>
        <v>1.8832520325203255</v>
      </c>
      <c r="AH64">
        <f>T64 - sorted!AD$103</f>
        <v>1.8832520325203255</v>
      </c>
    </row>
    <row r="65" spans="1:34" x14ac:dyDescent="0.35">
      <c r="A65">
        <f t="shared" si="5"/>
        <v>26.932937212419851</v>
      </c>
      <c r="B65">
        <f t="shared" si="6"/>
        <v>18.652734576522175</v>
      </c>
      <c r="C65">
        <f t="shared" si="7"/>
        <v>-2.2159042415325123</v>
      </c>
      <c r="D65">
        <f t="shared" si="8"/>
        <v>12.693068120085604</v>
      </c>
      <c r="E65">
        <f t="shared" si="9"/>
        <v>12.693068120085604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_______</v>
      </c>
      <c r="V65">
        <v>12.693068120085604</v>
      </c>
      <c r="W65" t="str">
        <v xml:space="preserve"> PG</v>
      </c>
      <c r="AD65">
        <f>P65 - sorted!Z$103</f>
        <v>3.4915853658536586</v>
      </c>
      <c r="AE65">
        <f>Q65 - sorted!AA$103</f>
        <v>3.3243902439024393</v>
      </c>
      <c r="AF65">
        <f>R65 - sorted!AB$103</f>
        <v>-0.42048780487804849</v>
      </c>
      <c r="AG65">
        <f>S65 - sorted!AC$103</f>
        <v>1.7656097560975614</v>
      </c>
      <c r="AH65">
        <f>T65 - sorted!AD$103</f>
        <v>1.7656097560975614</v>
      </c>
    </row>
    <row r="66" spans="1:34" x14ac:dyDescent="0.35">
      <c r="A66">
        <f t="shared" si="5"/>
        <v>1.9552793980894414</v>
      </c>
      <c r="B66">
        <f t="shared" si="6"/>
        <v>12.024216927025439</v>
      </c>
      <c r="C66">
        <f t="shared" si="7"/>
        <v>15.352806961967328</v>
      </c>
      <c r="D66">
        <f t="shared" si="8"/>
        <v>12.671530949905398</v>
      </c>
      <c r="E66">
        <f t="shared" si="9"/>
        <v>12.671530949905398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_______</v>
      </c>
      <c r="V66">
        <v>12.671530949905398</v>
      </c>
      <c r="W66" t="str">
        <v xml:space="preserve"> SF, PF</v>
      </c>
      <c r="AD66">
        <f>P66 - sorted!Z$103</f>
        <v>0.12861788617886177</v>
      </c>
      <c r="AE66">
        <f>Q66 - sorted!AA$103</f>
        <v>2.0760975609756098</v>
      </c>
      <c r="AF66">
        <f>R66 - sorted!AB$103</f>
        <v>1.8766666666666667</v>
      </c>
      <c r="AG66">
        <f>S66 - sorted!AC$103</f>
        <v>1.7623577235772356</v>
      </c>
      <c r="AH66">
        <f>T66 - sorted!AD$103</f>
        <v>1.7623577235772356</v>
      </c>
    </row>
    <row r="67" spans="1:34" x14ac:dyDescent="0.35">
      <c r="A67">
        <f t="shared" ref="A67:A98" si="10">1900 * AD67/(AK$7 * 1) + 1</f>
        <v>13.218156346992266</v>
      </c>
      <c r="B67">
        <f t="shared" ref="B67:B98" si="11">1900 * AE67/(AL$7 * 1) + 1</f>
        <v>19.158701926086469</v>
      </c>
      <c r="C67">
        <f t="shared" ref="C67:C130" si="12">1900 * AF67/(AM$7 * 1) + 1</f>
        <v>-5.3335654687258645</v>
      </c>
      <c r="D67">
        <f t="shared" ref="D67:D98" si="13">1900 * AG67/(AN$7 * 1) + 1</f>
        <v>12.519155470880481</v>
      </c>
      <c r="E67">
        <f t="shared" ref="E67:E98" si="14">1900 * AH67/(AO$7 * 1) + 1</f>
        <v>12.519155470880481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_______</v>
      </c>
      <c r="V67">
        <v>12.519155470880481</v>
      </c>
      <c r="W67" t="str">
        <v xml:space="preserve"> PF</v>
      </c>
      <c r="AD67">
        <f>P67 - sorted!Z$103</f>
        <v>1.6450406504065045</v>
      </c>
      <c r="AE67">
        <f>Q67 - sorted!AA$103</f>
        <v>3.4196747967479677</v>
      </c>
      <c r="AF67">
        <f>R67 - sorted!AB$103</f>
        <v>-0.82813008130081256</v>
      </c>
      <c r="AG67">
        <f>S67 - sorted!AC$103</f>
        <v>1.7393495934959353</v>
      </c>
      <c r="AH67">
        <f>T67 - sorted!AD$103</f>
        <v>1.7393495934959353</v>
      </c>
    </row>
    <row r="68" spans="1:34" x14ac:dyDescent="0.35">
      <c r="A68">
        <f t="shared" si="10"/>
        <v>25.724043814837639</v>
      </c>
      <c r="B68">
        <f t="shared" si="11"/>
        <v>4.5391811704164553</v>
      </c>
      <c r="C68">
        <f t="shared" si="12"/>
        <v>23.133280622890837</v>
      </c>
      <c r="D68">
        <f t="shared" si="13"/>
        <v>11.835888746913607</v>
      </c>
      <c r="E68">
        <f t="shared" si="14"/>
        <v>11.835888746913607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_______</v>
      </c>
      <c r="V68">
        <v>11.835888746913607</v>
      </c>
      <c r="W68" t="str">
        <v xml:space="preserve"> C</v>
      </c>
      <c r="AD68">
        <f>P68 - sorted!Z$103</f>
        <v>3.3288211382113824</v>
      </c>
      <c r="AE68">
        <f>Q68 - sorted!AA$103</f>
        <v>0.66650406504065085</v>
      </c>
      <c r="AF68">
        <f>R68 - sorted!AB$103</f>
        <v>2.8939837398373989</v>
      </c>
      <c r="AG68">
        <f>S68 - sorted!AC$103</f>
        <v>1.6361788617886184</v>
      </c>
      <c r="AH68">
        <f>T68 - sorted!AD$103</f>
        <v>1.6361788617886184</v>
      </c>
    </row>
    <row r="69" spans="1:34" x14ac:dyDescent="0.35">
      <c r="A69">
        <f t="shared" si="10"/>
        <v>13.274615654022201</v>
      </c>
      <c r="B69">
        <f t="shared" si="11"/>
        <v>6.6765910233966759</v>
      </c>
      <c r="C69">
        <f t="shared" si="12"/>
        <v>10.99684850023956</v>
      </c>
      <c r="D69">
        <f t="shared" si="13"/>
        <v>11.744355773647751</v>
      </c>
      <c r="E69">
        <f t="shared" si="14"/>
        <v>11.744355773647751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_______</v>
      </c>
      <c r="V69">
        <v>11.744355773647751</v>
      </c>
      <c r="W69" t="str">
        <v xml:space="preserve"> SF, PF</v>
      </c>
      <c r="AD69">
        <f>P69 - sorted!Z$103</f>
        <v>1.6526422764227642</v>
      </c>
      <c r="AE69">
        <f>Q69 - sorted!AA$103</f>
        <v>1.0690243902439025</v>
      </c>
      <c r="AF69">
        <f>R69 - sorted!AB$103</f>
        <v>1.3071138211382116</v>
      </c>
      <c r="AG69">
        <f>S69 - sorted!AC$103</f>
        <v>1.622357723577236</v>
      </c>
      <c r="AH69">
        <f>T69 - sorted!AD$103</f>
        <v>1.622357723577236</v>
      </c>
    </row>
    <row r="70" spans="1:34" x14ac:dyDescent="0.35">
      <c r="A70">
        <f t="shared" si="10"/>
        <v>8.5121070492615019</v>
      </c>
      <c r="B70">
        <f t="shared" si="11"/>
        <v>4.7677730745071498</v>
      </c>
      <c r="C70">
        <f t="shared" si="12"/>
        <v>21.845240089956842</v>
      </c>
      <c r="D70">
        <f t="shared" si="13"/>
        <v>11.48698658999435</v>
      </c>
      <c r="E70">
        <f t="shared" si="14"/>
        <v>11.48698658999435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_______</v>
      </c>
      <c r="V70">
        <v>11.48698658999435</v>
      </c>
      <c r="W70" t="str">
        <v xml:space="preserve"> C</v>
      </c>
      <c r="AD70">
        <f>P70 - sorted!Z$103</f>
        <v>1.0114227642276423</v>
      </c>
      <c r="AE70">
        <f>Q70 - sorted!AA$103</f>
        <v>0.70955284552845566</v>
      </c>
      <c r="AF70">
        <f>R70 - sorted!AB$103</f>
        <v>2.7255691056910574</v>
      </c>
      <c r="AG70">
        <f>S70 - sorted!AC$103</f>
        <v>1.58349593495935</v>
      </c>
      <c r="AH70">
        <f>T70 - sorted!AD$103</f>
        <v>1.58349593495935</v>
      </c>
    </row>
    <row r="71" spans="1:34" x14ac:dyDescent="0.35">
      <c r="A71">
        <f t="shared" si="10"/>
        <v>4.8102484209509377</v>
      </c>
      <c r="B71">
        <f t="shared" si="11"/>
        <v>14.217317725478184</v>
      </c>
      <c r="C71">
        <f t="shared" si="12"/>
        <v>-0.63779809980599844</v>
      </c>
      <c r="D71">
        <f t="shared" si="13"/>
        <v>11.248462430248624</v>
      </c>
      <c r="E71">
        <f t="shared" si="14"/>
        <v>11.248462430248624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_______</v>
      </c>
      <c r="V71">
        <v>11.248462430248624</v>
      </c>
      <c r="W71" t="str">
        <v xml:space="preserve"> PG</v>
      </c>
      <c r="AD71">
        <f>P71 - sorted!Z$103</f>
        <v>0.51300813008130142</v>
      </c>
      <c r="AE71">
        <f>Q71 - sorted!AA$103</f>
        <v>2.4891056910569107</v>
      </c>
      <c r="AF71">
        <f>R71 - sorted!AB$103</f>
        <v>-0.21414634146341416</v>
      </c>
      <c r="AG71">
        <f>S71 - sorted!AC$103</f>
        <v>1.5474796747967483</v>
      </c>
      <c r="AH71">
        <f>T71 - sorted!AD$103</f>
        <v>1.5474796747967483</v>
      </c>
    </row>
    <row r="72" spans="1:34" x14ac:dyDescent="0.35">
      <c r="A72">
        <f t="shared" si="10"/>
        <v>8.5661509848677007</v>
      </c>
      <c r="B72">
        <f t="shared" si="11"/>
        <v>11.727198551171996</v>
      </c>
      <c r="C72">
        <f t="shared" si="12"/>
        <v>4.9235026612664665</v>
      </c>
      <c r="D72">
        <f t="shared" si="13"/>
        <v>11.16662118356386</v>
      </c>
      <c r="E72">
        <f t="shared" si="14"/>
        <v>11.16662118356386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_______</v>
      </c>
      <c r="V72">
        <v>11.16662118356386</v>
      </c>
      <c r="W72" t="str">
        <v xml:space="preserve"> SG, SF</v>
      </c>
      <c r="AD72">
        <f>P72 - sorted!Z$103</f>
        <v>1.01869918699187</v>
      </c>
      <c r="AE72">
        <f>Q72 - sorted!AA$103</f>
        <v>2.0201626016260161</v>
      </c>
      <c r="AF72">
        <f>R72 - sorted!AB$103</f>
        <v>0.51300813008130086</v>
      </c>
      <c r="AG72">
        <f>S72 - sorted!AC$103</f>
        <v>1.5351219512195122</v>
      </c>
      <c r="AH72">
        <f>T72 - sorted!AD$103</f>
        <v>1.5351219512195122</v>
      </c>
    </row>
    <row r="73" spans="1:34" x14ac:dyDescent="0.35">
      <c r="A73">
        <f t="shared" si="10"/>
        <v>10.934422665845446</v>
      </c>
      <c r="B73">
        <f t="shared" si="11"/>
        <v>13.729050598893528</v>
      </c>
      <c r="C73">
        <f t="shared" si="12"/>
        <v>9.7293270778953893</v>
      </c>
      <c r="D73">
        <f t="shared" si="13"/>
        <v>10.890945405257288</v>
      </c>
      <c r="E73">
        <f t="shared" si="14"/>
        <v>10.890945405257288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_______</v>
      </c>
      <c r="V73">
        <v>10.890945405257288</v>
      </c>
      <c r="W73" t="str">
        <v xml:space="preserve"> SG, SF</v>
      </c>
      <c r="AD73">
        <f>P73 - sorted!Z$103</f>
        <v>1.3375609756097564</v>
      </c>
      <c r="AE73">
        <f>Q73 - sorted!AA$103</f>
        <v>2.3971544715447157</v>
      </c>
      <c r="AF73">
        <f>R73 - sorted!AB$103</f>
        <v>1.141382113821138</v>
      </c>
      <c r="AG73">
        <f>S73 - sorted!AC$103</f>
        <v>1.4934959349593497</v>
      </c>
      <c r="AH73">
        <f>T73 - sorted!AD$103</f>
        <v>1.4934959349593497</v>
      </c>
    </row>
    <row r="74" spans="1:34" x14ac:dyDescent="0.35">
      <c r="A74">
        <f t="shared" si="10"/>
        <v>-6.2569834426288926</v>
      </c>
      <c r="B74">
        <f t="shared" si="11"/>
        <v>9.5686347731673287</v>
      </c>
      <c r="C74">
        <f t="shared" si="12"/>
        <v>8.1667657169187464</v>
      </c>
      <c r="D74">
        <f t="shared" si="13"/>
        <v>10.869408235077085</v>
      </c>
      <c r="E74">
        <f t="shared" si="14"/>
        <v>10.869408235077085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_______</v>
      </c>
      <c r="V74">
        <v>10.869408235077085</v>
      </c>
      <c r="W74" t="str">
        <v xml:space="preserve"> SG, SF</v>
      </c>
      <c r="AD74">
        <f>P74 - sorted!Z$103</f>
        <v>-0.9770731707317073</v>
      </c>
      <c r="AE74">
        <f>Q74 - sorted!AA$103</f>
        <v>1.613658536585366</v>
      </c>
      <c r="AF74">
        <f>R74 - sorted!AB$103</f>
        <v>0.93707317073170726</v>
      </c>
      <c r="AG74">
        <f>S74 - sorted!AC$103</f>
        <v>1.4902439024390244</v>
      </c>
      <c r="AH74">
        <f>T74 - sorted!AD$103</f>
        <v>1.4902439024390244</v>
      </c>
    </row>
    <row r="75" spans="1:34" x14ac:dyDescent="0.35">
      <c r="A75">
        <f t="shared" si="10"/>
        <v>24.734043452531921</v>
      </c>
      <c r="B75">
        <f t="shared" si="11"/>
        <v>9.0445354878677975</v>
      </c>
      <c r="C75">
        <f t="shared" si="12"/>
        <v>16.462704307507842</v>
      </c>
      <c r="D75">
        <f t="shared" si="13"/>
        <v>10.62119234875027</v>
      </c>
      <c r="E75">
        <f t="shared" si="14"/>
        <v>10.62119234875027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_______</v>
      </c>
      <c r="V75">
        <v>10.62119234875027</v>
      </c>
      <c r="W75" t="str">
        <v xml:space="preserve"> C</v>
      </c>
      <c r="AD75">
        <f>P75 - sorted!Z$103</f>
        <v>3.1955284552845526</v>
      </c>
      <c r="AE75">
        <f>Q75 - sorted!AA$103</f>
        <v>1.5149593495934961</v>
      </c>
      <c r="AF75">
        <f>R75 - sorted!AB$103</f>
        <v>2.0217886178861786</v>
      </c>
      <c r="AG75">
        <f>S75 - sorted!AC$103</f>
        <v>1.4527642276422765</v>
      </c>
      <c r="AH75">
        <f>T75 - sorted!AD$103</f>
        <v>1.4527642276422765</v>
      </c>
    </row>
    <row r="76" spans="1:34" x14ac:dyDescent="0.35">
      <c r="A76">
        <f t="shared" si="10"/>
        <v>3.0690675458618646</v>
      </c>
      <c r="B76">
        <f t="shared" si="11"/>
        <v>10.277938830619663</v>
      </c>
      <c r="C76">
        <f t="shared" si="12"/>
        <v>7.4778210340846352</v>
      </c>
      <c r="D76">
        <f t="shared" si="13"/>
        <v>9.96430865825414</v>
      </c>
      <c r="E76">
        <f t="shared" si="14"/>
        <v>9.96430865825414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_______</v>
      </c>
      <c r="V76">
        <v>9.96430865825414</v>
      </c>
      <c r="W76" t="str">
        <v xml:space="preserve"> PF</v>
      </c>
      <c r="AD76">
        <f>P76 - sorted!Z$103</f>
        <v>0.2785772357723576</v>
      </c>
      <c r="AE76">
        <f>Q76 - sorted!AA$103</f>
        <v>1.7472357723577234</v>
      </c>
      <c r="AF76">
        <f>R76 - sorted!AB$103</f>
        <v>0.84699186991869913</v>
      </c>
      <c r="AG76">
        <f>S76 - sorted!AC$103</f>
        <v>1.3535772357723577</v>
      </c>
      <c r="AH76">
        <f>T76 - sorted!AD$103</f>
        <v>1.3535772357723577</v>
      </c>
    </row>
    <row r="77" spans="1:34" x14ac:dyDescent="0.35">
      <c r="A77">
        <f t="shared" si="10"/>
        <v>11.354697293576322</v>
      </c>
      <c r="B77">
        <f t="shared" si="11"/>
        <v>1.4714303291162198</v>
      </c>
      <c r="C77">
        <f t="shared" si="12"/>
        <v>17.810747694136325</v>
      </c>
      <c r="D77">
        <f t="shared" si="13"/>
        <v>8.5563161577235043</v>
      </c>
      <c r="E77">
        <f t="shared" si="14"/>
        <v>8.5563161577235043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_______</v>
      </c>
      <c r="V77">
        <v>8.5563161577235043</v>
      </c>
      <c r="W77" t="str">
        <v>C, PF</v>
      </c>
      <c r="AD77">
        <f>P77 - sorted!Z$103</f>
        <v>1.3941463414634145</v>
      </c>
      <c r="AE77">
        <f>Q77 - sorted!AA$103</f>
        <v>8.8780487804878128E-2</v>
      </c>
      <c r="AF77">
        <f>R77 - sorted!AB$103</f>
        <v>2.1980487804878051</v>
      </c>
      <c r="AG77">
        <f>S77 - sorted!AC$103</f>
        <v>1.1409756097560977</v>
      </c>
      <c r="AH77">
        <f>T77 - sorted!AD$103</f>
        <v>1.1409756097560977</v>
      </c>
    </row>
    <row r="78" spans="1:34" x14ac:dyDescent="0.35">
      <c r="A78">
        <f t="shared" si="10"/>
        <v>11.368585679262832</v>
      </c>
      <c r="B78">
        <f t="shared" si="11"/>
        <v>9.1472831237008183</v>
      </c>
      <c r="C78">
        <f t="shared" si="12"/>
        <v>11.209190205282745</v>
      </c>
      <c r="D78">
        <f t="shared" si="13"/>
        <v>8.4427075850229425</v>
      </c>
      <c r="E78">
        <f t="shared" si="14"/>
        <v>8.4427075850229425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_______</v>
      </c>
      <c r="V78">
        <v>8.4427075850229425</v>
      </c>
      <c r="W78" t="str">
        <v xml:space="preserve"> PF</v>
      </c>
      <c r="AD78">
        <f>P78 - sorted!Z$103</f>
        <v>1.3960162601626016</v>
      </c>
      <c r="AE78">
        <f>Q78 - sorted!AA$103</f>
        <v>1.534308943089431</v>
      </c>
      <c r="AF78">
        <f>R78 - sorted!AB$103</f>
        <v>1.3348780487804879</v>
      </c>
      <c r="AG78">
        <f>S78 - sorted!AC$103</f>
        <v>1.1238211382113821</v>
      </c>
      <c r="AH78">
        <f>T78 - sorted!AD$103</f>
        <v>1.1238211382113821</v>
      </c>
    </row>
    <row r="79" spans="1:34" x14ac:dyDescent="0.35">
      <c r="A79">
        <f t="shared" si="10"/>
        <v>-1.1810803956378391</v>
      </c>
      <c r="B79">
        <f t="shared" si="11"/>
        <v>7.8901355793908987</v>
      </c>
      <c r="C79">
        <f t="shared" si="12"/>
        <v>3.5443697131382552</v>
      </c>
      <c r="D79">
        <f t="shared" si="13"/>
        <v>8.4295160682875689</v>
      </c>
      <c r="E79">
        <f t="shared" si="14"/>
        <v>8.4295160682875689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_______</v>
      </c>
      <c r="V79">
        <v>8.4295160682875689</v>
      </c>
      <c r="W79" t="str">
        <v xml:space="preserve"> PG</v>
      </c>
      <c r="AD79">
        <f>P79 - sorted!Z$103</f>
        <v>-0.29365853658536578</v>
      </c>
      <c r="AE79">
        <f>Q79 - sorted!AA$103</f>
        <v>1.2975609756097559</v>
      </c>
      <c r="AF79">
        <f>R79 - sorted!AB$103</f>
        <v>0.33268292682926848</v>
      </c>
      <c r="AG79">
        <f>S79 - sorted!AC$103</f>
        <v>1.1218292682926827</v>
      </c>
      <c r="AH79">
        <f>T79 - sorted!AD$103</f>
        <v>1.1218292682926827</v>
      </c>
    </row>
    <row r="80" spans="1:34" x14ac:dyDescent="0.35">
      <c r="A80">
        <f t="shared" si="10"/>
        <v>-1.8066615943866782</v>
      </c>
      <c r="B80">
        <f t="shared" si="11"/>
        <v>6.7797703719852986</v>
      </c>
      <c r="C80">
        <f t="shared" si="12"/>
        <v>13.300274111754868</v>
      </c>
      <c r="D80">
        <f t="shared" si="13"/>
        <v>8.0768449065867784</v>
      </c>
      <c r="E80">
        <f t="shared" si="14"/>
        <v>8.0768449065867784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_______</v>
      </c>
      <c r="V80">
        <v>8.0768449065867784</v>
      </c>
      <c r="W80" t="str">
        <v xml:space="preserve"> SG, SF</v>
      </c>
      <c r="AD80">
        <f>P80 - sorted!Z$103</f>
        <v>-0.37788617886178871</v>
      </c>
      <c r="AE80">
        <f>Q80 - sorted!AA$103</f>
        <v>1.0884552845528455</v>
      </c>
      <c r="AF80">
        <f>R80 - sorted!AB$103</f>
        <v>1.6082926829268289</v>
      </c>
      <c r="AG80">
        <f>S80 - sorted!AC$103</f>
        <v>1.0685772357723577</v>
      </c>
      <c r="AH80">
        <f>T80 - sorted!AD$103</f>
        <v>1.0685772357723577</v>
      </c>
    </row>
    <row r="81" spans="1:34" x14ac:dyDescent="0.35">
      <c r="A81">
        <f t="shared" si="10"/>
        <v>7.6555559581174597</v>
      </c>
      <c r="B81">
        <f t="shared" si="11"/>
        <v>7.2891914235943993</v>
      </c>
      <c r="C81">
        <f t="shared" si="12"/>
        <v>6.226777079335327</v>
      </c>
      <c r="D81">
        <f t="shared" si="13"/>
        <v>7.7680557291281476</v>
      </c>
      <c r="E81">
        <f t="shared" si="14"/>
        <v>7.7680557291281476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_______</v>
      </c>
      <c r="V81">
        <v>7.7680557291281476</v>
      </c>
      <c r="W81" t="str">
        <v xml:space="preserve"> SG, SF</v>
      </c>
      <c r="AD81">
        <f>P81 - sorted!Z$103</f>
        <v>0.89609756097560944</v>
      </c>
      <c r="AE81">
        <f>Q81 - sorted!AA$103</f>
        <v>1.1843902439024387</v>
      </c>
      <c r="AF81">
        <f>R81 - sorted!AB$103</f>
        <v>0.68341463414634129</v>
      </c>
      <c r="AG81">
        <f>S81 - sorted!AC$103</f>
        <v>1.0219512195121949</v>
      </c>
      <c r="AH81">
        <f>T81 - sorted!AD$103</f>
        <v>1.0219512195121949</v>
      </c>
    </row>
    <row r="82" spans="1:34" x14ac:dyDescent="0.35">
      <c r="A82">
        <f t="shared" si="10"/>
        <v>2.4383536828375769</v>
      </c>
      <c r="B82">
        <f t="shared" si="11"/>
        <v>3.3001655618417725</v>
      </c>
      <c r="C82">
        <f t="shared" si="12"/>
        <v>13.24058215367538</v>
      </c>
      <c r="D82">
        <f t="shared" si="13"/>
        <v>7.7680557291281458</v>
      </c>
      <c r="E82">
        <f t="shared" si="14"/>
        <v>7.7680557291281458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_______</v>
      </c>
      <c r="V82">
        <v>7.7680557291281458</v>
      </c>
      <c r="W82" t="str">
        <v xml:space="preserve"> SF</v>
      </c>
      <c r="AD82">
        <f>P82 - sorted!Z$103</f>
        <v>0.19365853658536558</v>
      </c>
      <c r="AE82">
        <f>Q82 - sorted!AA$103</f>
        <v>0.43317073170731679</v>
      </c>
      <c r="AF82">
        <f>R82 - sorted!AB$103</f>
        <v>1.6004878048780486</v>
      </c>
      <c r="AG82">
        <f>S82 - sorted!AC$103</f>
        <v>1.0219512195121947</v>
      </c>
      <c r="AH82">
        <f>T82 - sorted!AD$103</f>
        <v>1.0219512195121947</v>
      </c>
    </row>
    <row r="83" spans="1:34" x14ac:dyDescent="0.35">
      <c r="A83">
        <f t="shared" si="10"/>
        <v>27.308829390239495</v>
      </c>
      <c r="B83">
        <f t="shared" si="11"/>
        <v>7.6673717975008193</v>
      </c>
      <c r="C83">
        <f t="shared" si="12"/>
        <v>14.106115545827986</v>
      </c>
      <c r="D83">
        <f t="shared" si="13"/>
        <v>7.6889066287159116</v>
      </c>
      <c r="E83">
        <f t="shared" si="14"/>
        <v>7.6889066287159116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_______</v>
      </c>
      <c r="V83">
        <v>7.6889066287159116</v>
      </c>
      <c r="W83" t="str">
        <v xml:space="preserve"> C, PF</v>
      </c>
      <c r="AD83">
        <f>P83 - sorted!Z$103</f>
        <v>3.5421951219512198</v>
      </c>
      <c r="AE83">
        <f>Q83 - sorted!AA$103</f>
        <v>1.2556097560975612</v>
      </c>
      <c r="AF83">
        <f>R83 - sorted!AB$103</f>
        <v>1.713658536585366</v>
      </c>
      <c r="AG83">
        <f>S83 - sorted!AC$103</f>
        <v>1.0100000000000002</v>
      </c>
      <c r="AH83">
        <f>T83 - sorted!AD$103</f>
        <v>1.0100000000000002</v>
      </c>
    </row>
    <row r="84" spans="1:34" x14ac:dyDescent="0.35">
      <c r="A84">
        <f t="shared" si="10"/>
        <v>7.9520428003816317</v>
      </c>
      <c r="B84">
        <f t="shared" si="11"/>
        <v>1.464954637782204</v>
      </c>
      <c r="C84">
        <f t="shared" si="12"/>
        <v>11.676777210238745</v>
      </c>
      <c r="D84">
        <f t="shared" si="13"/>
        <v>7.0643286934900811</v>
      </c>
      <c r="E84">
        <f t="shared" si="14"/>
        <v>7.0643286934900811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_______</v>
      </c>
      <c r="V84">
        <v>7.0643286934900811</v>
      </c>
      <c r="W84" t="str">
        <v xml:space="preserve"> SG, SF</v>
      </c>
      <c r="AD84">
        <f>P84 - sorted!Z$103</f>
        <v>0.93601626016260164</v>
      </c>
      <c r="AE84">
        <f>Q84 - sorted!AA$103</f>
        <v>8.7560975609755842E-2</v>
      </c>
      <c r="AF84">
        <f>R84 - sorted!AB$103</f>
        <v>1.3960162601626014</v>
      </c>
      <c r="AG84">
        <f>S84 - sorted!AC$103</f>
        <v>0.91569105691056885</v>
      </c>
      <c r="AH84">
        <f>T84 - sorted!AD$103</f>
        <v>0.91569105691056885</v>
      </c>
    </row>
    <row r="85" spans="1:34" x14ac:dyDescent="0.35">
      <c r="A85">
        <f t="shared" si="10"/>
        <v>9.1047788123618734</v>
      </c>
      <c r="B85">
        <f t="shared" si="11"/>
        <v>7.1337748315780622</v>
      </c>
      <c r="C85">
        <f t="shared" si="12"/>
        <v>-4.6670052701715665</v>
      </c>
      <c r="D85">
        <f t="shared" si="13"/>
        <v>7.0573291131815159</v>
      </c>
      <c r="E85">
        <f t="shared" si="14"/>
        <v>7.0573291131815159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_______</v>
      </c>
      <c r="V85">
        <v>7.0573291131815159</v>
      </c>
      <c r="W85" t="str">
        <v xml:space="preserve"> PG</v>
      </c>
      <c r="AD85">
        <f>P85 - sorted!Z$103</f>
        <v>1.0912195121951218</v>
      </c>
      <c r="AE85">
        <f>Q85 - sorted!AA$103</f>
        <v>1.1551219512195119</v>
      </c>
      <c r="AF85">
        <f>R85 - sorted!AB$103</f>
        <v>-0.74097560975609778</v>
      </c>
      <c r="AG85">
        <f>S85 - sorted!AC$103</f>
        <v>0.91463414634146312</v>
      </c>
      <c r="AH85">
        <f>T85 - sorted!AD$103</f>
        <v>0.91463414634146312</v>
      </c>
    </row>
    <row r="86" spans="1:34" x14ac:dyDescent="0.35">
      <c r="A86">
        <f t="shared" si="10"/>
        <v>-0.61588348248251568</v>
      </c>
      <c r="B86">
        <f t="shared" si="11"/>
        <v>12.769568999570456</v>
      </c>
      <c r="C86">
        <f t="shared" si="12"/>
        <v>2.4997604467471879</v>
      </c>
      <c r="D86">
        <f t="shared" si="13"/>
        <v>6.7593085208129953</v>
      </c>
      <c r="E86">
        <f t="shared" si="14"/>
        <v>6.7593085208129953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_______</v>
      </c>
      <c r="V86">
        <v>6.7593085208129953</v>
      </c>
      <c r="W86" t="str">
        <v xml:space="preserve"> SG, PG</v>
      </c>
      <c r="AD86">
        <f>P86 - sorted!Z$103</f>
        <v>-0.21756097560975562</v>
      </c>
      <c r="AE86">
        <f>Q86 - sorted!AA$103</f>
        <v>2.2164634146341475</v>
      </c>
      <c r="AF86">
        <f>R86 - sorted!AB$103</f>
        <v>0.1960975609756106</v>
      </c>
      <c r="AG86">
        <f>S86 - sorted!AC$103</f>
        <v>0.86963414634146474</v>
      </c>
      <c r="AH86">
        <f>T86 - sorted!AD$103</f>
        <v>0.86963414634146474</v>
      </c>
    </row>
    <row r="87" spans="1:34" x14ac:dyDescent="0.35">
      <c r="A87">
        <f t="shared" si="10"/>
        <v>1.1050686569327199</v>
      </c>
      <c r="B87">
        <f t="shared" si="11"/>
        <v>4.7930282707098026</v>
      </c>
      <c r="C87">
        <f t="shared" si="12"/>
        <v>5.8922533975981901</v>
      </c>
      <c r="D87">
        <f t="shared" si="13"/>
        <v>6.673967483973942</v>
      </c>
      <c r="E87">
        <f t="shared" si="14"/>
        <v>6.673967483973942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_______</v>
      </c>
      <c r="V87">
        <v>6.673967483973942</v>
      </c>
      <c r="W87" t="str">
        <v xml:space="preserve"> SF, PF</v>
      </c>
      <c r="AD87">
        <f>P87 - sorted!Z$103</f>
        <v>1.4146341463414647E-2</v>
      </c>
      <c r="AE87">
        <f>Q87 - sorted!AA$103</f>
        <v>0.71430894308943105</v>
      </c>
      <c r="AF87">
        <f>R87 - sorted!AB$103</f>
        <v>0.6396747967479679</v>
      </c>
      <c r="AG87">
        <f>S87 - sorted!AC$103</f>
        <v>0.85674796747967497</v>
      </c>
      <c r="AH87">
        <f>T87 - sorted!AD$103</f>
        <v>0.85674796747967497</v>
      </c>
    </row>
    <row r="88" spans="1:34" x14ac:dyDescent="0.35">
      <c r="A88">
        <f t="shared" si="10"/>
        <v>8.8007439343985112</v>
      </c>
      <c r="B88">
        <f t="shared" si="11"/>
        <v>0.89854750243377768</v>
      </c>
      <c r="C88">
        <f t="shared" si="12"/>
        <v>14.191922735567248</v>
      </c>
      <c r="D88">
        <f t="shared" si="13"/>
        <v>6.6613143964930686</v>
      </c>
      <c r="E88">
        <f t="shared" si="14"/>
        <v>6.6613143964930686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_______</v>
      </c>
      <c r="V88">
        <v>6.6613143964930686</v>
      </c>
      <c r="W88" t="str">
        <v xml:space="preserve"> PF</v>
      </c>
      <c r="AD88">
        <f>P88 - sorted!Z$103</f>
        <v>1.050284552845528</v>
      </c>
      <c r="AE88">
        <f>Q88 - sorted!AA$103</f>
        <v>-1.9105691056911123E-2</v>
      </c>
      <c r="AF88">
        <f>R88 - sorted!AB$103</f>
        <v>1.7248780487804873</v>
      </c>
      <c r="AG88">
        <f>S88 - sorted!AC$103</f>
        <v>0.8548373983739832</v>
      </c>
      <c r="AH88">
        <f>T88 - sorted!AD$103</f>
        <v>0.8548373983739832</v>
      </c>
    </row>
    <row r="89" spans="1:34" x14ac:dyDescent="0.35">
      <c r="A89">
        <f t="shared" si="10"/>
        <v>1.8390396483219198</v>
      </c>
      <c r="B89">
        <f t="shared" si="11"/>
        <v>5.0414789615581403</v>
      </c>
      <c r="C89">
        <f t="shared" si="12"/>
        <v>10.178882137181551</v>
      </c>
      <c r="D89">
        <f t="shared" si="13"/>
        <v>6.4790560938431216</v>
      </c>
      <c r="E89">
        <f t="shared" si="14"/>
        <v>6.4790560938431216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_______</v>
      </c>
      <c r="V89">
        <v>6.4790560938431216</v>
      </c>
      <c r="W89" t="str">
        <v xml:space="preserve"> SF, PF</v>
      </c>
      <c r="AD89">
        <f>P89 - sorted!Z$103</f>
        <v>0.11296747967479659</v>
      </c>
      <c r="AE89">
        <f>Q89 - sorted!AA$103</f>
        <v>0.76109756097560988</v>
      </c>
      <c r="AF89">
        <f>R89 - sorted!AB$103</f>
        <v>1.2001626016260163</v>
      </c>
      <c r="AG89">
        <f>S89 - sorted!AC$103</f>
        <v>0.82731707317073178</v>
      </c>
      <c r="AH89">
        <f>T89 - sorted!AD$103</f>
        <v>0.82731707317073178</v>
      </c>
    </row>
    <row r="90" spans="1:34" x14ac:dyDescent="0.35">
      <c r="A90">
        <f t="shared" si="10"/>
        <v>8.1627839571030023</v>
      </c>
      <c r="B90">
        <f t="shared" si="11"/>
        <v>0.14132332910973888</v>
      </c>
      <c r="C90">
        <f t="shared" si="12"/>
        <v>15.488357450106168</v>
      </c>
      <c r="D90">
        <f t="shared" si="13"/>
        <v>5.6730274998490948</v>
      </c>
      <c r="E90">
        <f t="shared" si="14"/>
        <v>5.6730274998490948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_______</v>
      </c>
      <c r="V90">
        <v>5.6730274998490948</v>
      </c>
      <c r="W90" t="str">
        <v xml:space="preserve"> C</v>
      </c>
      <c r="AD90">
        <f>P90 - sorted!Z$103</f>
        <v>0.96439024390243833</v>
      </c>
      <c r="AE90">
        <f>Q90 - sorted!AA$103</f>
        <v>-0.16170731707317154</v>
      </c>
      <c r="AF90">
        <f>R90 - sorted!AB$103</f>
        <v>1.8943902439024387</v>
      </c>
      <c r="AG90">
        <f>S90 - sorted!AC$103</f>
        <v>0.70560975609756005</v>
      </c>
      <c r="AH90">
        <f>T90 - sorted!AD$103</f>
        <v>0.70560975609756005</v>
      </c>
    </row>
    <row r="91" spans="1:34" x14ac:dyDescent="0.35">
      <c r="A91">
        <f t="shared" si="10"/>
        <v>1.6023332487953343</v>
      </c>
      <c r="B91">
        <f t="shared" si="11"/>
        <v>4.5842951533767504</v>
      </c>
      <c r="C91">
        <f t="shared" si="12"/>
        <v>6.9943783527637686</v>
      </c>
      <c r="D91">
        <f t="shared" si="13"/>
        <v>5.3556234543183905</v>
      </c>
      <c r="E91">
        <f t="shared" si="14"/>
        <v>5.3556234543183905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_______</v>
      </c>
      <c r="V91">
        <v>5.3556234543183905</v>
      </c>
      <c r="W91" t="str">
        <v xml:space="preserve"> C, PF</v>
      </c>
      <c r="AD91">
        <f>P91 - sorted!Z$103</f>
        <v>8.1097560975609828E-2</v>
      </c>
      <c r="AE91">
        <f>Q91 - sorted!AA$103</f>
        <v>0.67500000000000004</v>
      </c>
      <c r="AF91">
        <f>R91 - sorted!AB$103</f>
        <v>0.78378048780487819</v>
      </c>
      <c r="AG91">
        <f>S91 - sorted!AC$103</f>
        <v>0.65768292682926832</v>
      </c>
      <c r="AH91">
        <f>T91 - sorted!AD$103</f>
        <v>0.65768292682926832</v>
      </c>
    </row>
    <row r="92" spans="1:34" x14ac:dyDescent="0.35">
      <c r="A92">
        <f t="shared" si="10"/>
        <v>3.1466613528495366</v>
      </c>
      <c r="B92">
        <f t="shared" si="11"/>
        <v>4.3336858987504083</v>
      </c>
      <c r="C92">
        <f t="shared" si="12"/>
        <v>5.7399145462494889</v>
      </c>
      <c r="D92">
        <f t="shared" si="13"/>
        <v>5.2320539404094868</v>
      </c>
      <c r="E92">
        <f t="shared" si="14"/>
        <v>5.2320539404094868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_______</v>
      </c>
      <c r="V92">
        <v>5.2320539404094868</v>
      </c>
      <c r="W92" t="str">
        <v xml:space="preserve"> SG, SF</v>
      </c>
      <c r="AD92">
        <f>P92 - sorted!Z$103</f>
        <v>0.28902439024390258</v>
      </c>
      <c r="AE92">
        <f>Q92 - sorted!AA$103</f>
        <v>0.62780487804878049</v>
      </c>
      <c r="AF92">
        <f>R92 - sorted!AB$103</f>
        <v>0.61975609756097561</v>
      </c>
      <c r="AG92">
        <f>S92 - sorted!AC$103</f>
        <v>0.63902439024390245</v>
      </c>
      <c r="AH92">
        <f>T92 - sorted!AD$103</f>
        <v>0.63902439024390245</v>
      </c>
    </row>
    <row r="93" spans="1:34" x14ac:dyDescent="0.35">
      <c r="A93">
        <f t="shared" si="10"/>
        <v>-1.3042643382486125</v>
      </c>
      <c r="B93">
        <f t="shared" si="11"/>
        <v>13.071983784868907</v>
      </c>
      <c r="C93">
        <f t="shared" si="12"/>
        <v>-7.5732574791667222</v>
      </c>
      <c r="D93">
        <f t="shared" si="13"/>
        <v>5.1690577176323993</v>
      </c>
      <c r="E93">
        <f t="shared" si="14"/>
        <v>5.1690577176323993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_______</v>
      </c>
      <c r="V93">
        <v>5.1690577176323993</v>
      </c>
      <c r="W93" t="str">
        <v xml:space="preserve"> PG, SG</v>
      </c>
      <c r="AD93">
        <f>P93 - sorted!Z$103</f>
        <v>-0.31024390243902406</v>
      </c>
      <c r="AE93">
        <f>Q93 - sorted!AA$103</f>
        <v>2.2734146341463415</v>
      </c>
      <c r="AF93">
        <f>R93 - sorted!AB$103</f>
        <v>-1.1209756097560972</v>
      </c>
      <c r="AG93">
        <f>S93 - sorted!AC$103</f>
        <v>0.62951219512195133</v>
      </c>
      <c r="AH93">
        <f>T93 - sorted!AD$103</f>
        <v>0.62951219512195133</v>
      </c>
    </row>
    <row r="94" spans="1:34" x14ac:dyDescent="0.35">
      <c r="A94">
        <f t="shared" si="10"/>
        <v>2.6672101252370122</v>
      </c>
      <c r="B94">
        <f t="shared" si="11"/>
        <v>3.78756926291523</v>
      </c>
      <c r="C94">
        <f>1900 * AF94/(AM$7 * 1) + 1</f>
        <v>-3.492441636711602</v>
      </c>
      <c r="D94">
        <f t="shared" si="13"/>
        <v>4.9240724068326163</v>
      </c>
      <c r="E94">
        <f t="shared" si="14"/>
        <v>4.9240724068326163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_______</v>
      </c>
      <c r="V94">
        <v>4.9240724068326163</v>
      </c>
      <c r="W94" t="str">
        <v xml:space="preserve"> PG</v>
      </c>
      <c r="AD94">
        <f>P94 - sorted!Z$103</f>
        <v>0.22447154471544761</v>
      </c>
      <c r="AE94">
        <f>Q94 - sorted!AA$103</f>
        <v>0.52495934959349633</v>
      </c>
      <c r="AF94">
        <f>R94 - sorted!AB$103</f>
        <v>-0.58739837398373962</v>
      </c>
      <c r="AG94">
        <f>S94 - sorted!AC$103</f>
        <v>0.59252032520325248</v>
      </c>
      <c r="AH94">
        <f>T94 - sorted!AD$103</f>
        <v>0.59252032520325248</v>
      </c>
    </row>
    <row r="95" spans="1:34" x14ac:dyDescent="0.35">
      <c r="A95">
        <f t="shared" si="10"/>
        <v>3.9944567225825169</v>
      </c>
      <c r="B95">
        <f t="shared" si="11"/>
        <v>5.6469561012884499</v>
      </c>
      <c r="C95">
        <f t="shared" si="12"/>
        <v>-5.2452711140666217</v>
      </c>
      <c r="D95">
        <f t="shared" si="13"/>
        <v>4.9170728265240484</v>
      </c>
      <c r="E95">
        <f t="shared" si="14"/>
        <v>4.9170728265240484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_______</v>
      </c>
      <c r="V95">
        <v>4.9170728265240484</v>
      </c>
      <c r="W95" t="str">
        <v xml:space="preserve"> SG, PG</v>
      </c>
      <c r="AD95">
        <f>P95 - sorted!Z$103</f>
        <v>0.40317073170731721</v>
      </c>
      <c r="AE95">
        <f>Q95 - sorted!AA$103</f>
        <v>0.87512195121951231</v>
      </c>
      <c r="AF95">
        <f>R95 - sorted!AB$103</f>
        <v>-0.81658536585365837</v>
      </c>
      <c r="AG95">
        <f>S95 - sorted!AC$103</f>
        <v>0.59146341463414642</v>
      </c>
      <c r="AH95">
        <f>T95 - sorted!AD$103</f>
        <v>0.59146341463414642</v>
      </c>
    </row>
    <row r="96" spans="1:34" x14ac:dyDescent="0.35">
      <c r="A96">
        <f t="shared" si="10"/>
        <v>5.7866623189981059</v>
      </c>
      <c r="B96">
        <f t="shared" si="11"/>
        <v>6.0102423851266344</v>
      </c>
      <c r="C96">
        <f t="shared" si="12"/>
        <v>4.9412237113213155</v>
      </c>
      <c r="D96">
        <f t="shared" si="13"/>
        <v>4.4970980080101297</v>
      </c>
      <c r="E96">
        <f t="shared" si="14"/>
        <v>4.4970980080101297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_______</v>
      </c>
      <c r="V96">
        <v>4.4970980080101297</v>
      </c>
      <c r="W96" t="str">
        <v xml:space="preserve"> SG</v>
      </c>
      <c r="AD96">
        <f>P96 - sorted!Z$103</f>
        <v>0.64447154471544721</v>
      </c>
      <c r="AE96">
        <f>Q96 - sorted!AA$103</f>
        <v>0.94353658536585372</v>
      </c>
      <c r="AF96">
        <f>R96 - sorted!AB$103</f>
        <v>0.51532520325203257</v>
      </c>
      <c r="AG96">
        <f>S96 - sorted!AC$103</f>
        <v>0.5280487804878049</v>
      </c>
      <c r="AH96">
        <f>T96 - sorted!AD$103</f>
        <v>0.5280487804878049</v>
      </c>
    </row>
    <row r="97" spans="1:34" x14ac:dyDescent="0.35">
      <c r="A97">
        <f t="shared" si="10"/>
        <v>6.6827651172058982</v>
      </c>
      <c r="B97">
        <f t="shared" si="11"/>
        <v>13.946202114960792</v>
      </c>
      <c r="C97">
        <f t="shared" si="12"/>
        <v>-14.594524048266713</v>
      </c>
      <c r="D97">
        <f t="shared" si="13"/>
        <v>4.3985654544357065</v>
      </c>
      <c r="E97">
        <f t="shared" si="14"/>
        <v>4.3985654544357065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_______</v>
      </c>
      <c r="V97">
        <v>4.3985654544357065</v>
      </c>
      <c r="W97" t="str">
        <v xml:space="preserve"> PG</v>
      </c>
      <c r="AD97">
        <f>P97 - sorted!Z$103</f>
        <v>0.76512195121951199</v>
      </c>
      <c r="AE97">
        <f>Q97 - sorted!AA$103</f>
        <v>2.4380487804878044</v>
      </c>
      <c r="AF97">
        <f>R97 - sorted!AB$103</f>
        <v>-2.039024390243902</v>
      </c>
      <c r="AG97">
        <f>S97 - sorted!AC$103</f>
        <v>0.51317073170731664</v>
      </c>
      <c r="AH97">
        <f>T97 - sorted!AD$103</f>
        <v>0.51317073170731664</v>
      </c>
    </row>
    <row r="98" spans="1:34" x14ac:dyDescent="0.35">
      <c r="A98">
        <f t="shared" si="10"/>
        <v>7.7038633865922774</v>
      </c>
      <c r="B98">
        <f t="shared" si="11"/>
        <v>0.9274722570590449</v>
      </c>
      <c r="C98">
        <f t="shared" si="12"/>
        <v>7.6575186995531013</v>
      </c>
      <c r="D98">
        <f t="shared" si="13"/>
        <v>4.342030382712684</v>
      </c>
      <c r="E98">
        <f t="shared" si="14"/>
        <v>4.342030382712684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_______</v>
      </c>
      <c r="V98">
        <v>4.342030382712684</v>
      </c>
      <c r="W98" t="str">
        <v xml:space="preserve"> SF, PF</v>
      </c>
      <c r="AD98">
        <f>P98 - sorted!Z$103</f>
        <v>0.90260162601626048</v>
      </c>
      <c r="AE98">
        <f>Q98 - sorted!AA$103</f>
        <v>-1.3658536585365533E-2</v>
      </c>
      <c r="AF98">
        <f>R98 - sorted!AB$103</f>
        <v>0.87048780487804911</v>
      </c>
      <c r="AG98">
        <f>S98 - sorted!AC$103</f>
        <v>0.50463414634146375</v>
      </c>
      <c r="AH98">
        <f>T98 - sorted!AD$103</f>
        <v>0.50463414634146375</v>
      </c>
    </row>
    <row r="99" spans="1:34" x14ac:dyDescent="0.35">
      <c r="A99">
        <f t="shared" ref="A99:A130" si="15">1900 * AD99/(AK$7 * 1) + 1</f>
        <v>4.288528193422942</v>
      </c>
      <c r="B99">
        <f t="shared" ref="B99:B130" si="16">1900 * AE99/(AL$7 * 1) + 1</f>
        <v>-1.4901191743061837</v>
      </c>
      <c r="C99">
        <f t="shared" si="12"/>
        <v>11.509515369370176</v>
      </c>
      <c r="D99">
        <f t="shared" ref="D99:D130" si="17">1900 * AG99/(AN$7 * 1) + 1</f>
        <v>3.1849459147813874</v>
      </c>
      <c r="E99">
        <f t="shared" ref="E99:E130" si="18">1900 * AH99/(AO$7 * 1) + 1</f>
        <v>3.1849459147813874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_______</v>
      </c>
      <c r="V99">
        <v>3.1849459147813874</v>
      </c>
      <c r="W99" t="str">
        <v xml:space="preserve"> PF, SF</v>
      </c>
      <c r="AD99">
        <f>P99 - sorted!Z$103</f>
        <v>0.44276422764227608</v>
      </c>
      <c r="AE99">
        <f>Q99 - sorted!AA$103</f>
        <v>-0.46894308943089413</v>
      </c>
      <c r="AF99">
        <f>R99 - sorted!AB$103</f>
        <v>1.3741463414634145</v>
      </c>
      <c r="AG99">
        <f>S99 - sorted!AC$103</f>
        <v>0.32991869918699201</v>
      </c>
      <c r="AH99">
        <f>T99 - sorted!AD$103</f>
        <v>0.32991869918699201</v>
      </c>
    </row>
    <row r="100" spans="1:34" x14ac:dyDescent="0.35">
      <c r="A100">
        <f t="shared" si="15"/>
        <v>2.5189667041049248</v>
      </c>
      <c r="B100">
        <f t="shared" si="16"/>
        <v>5.7786910900962218E-2</v>
      </c>
      <c r="C100">
        <f t="shared" si="12"/>
        <v>9.0276356748463868</v>
      </c>
      <c r="D100">
        <f t="shared" si="17"/>
        <v>3.0707989128263211</v>
      </c>
      <c r="E100">
        <f t="shared" si="18"/>
        <v>3.0707989128263211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_______</v>
      </c>
      <c r="V100">
        <v>3.0707989128263211</v>
      </c>
      <c r="W100" t="str">
        <v xml:space="preserve"> C</v>
      </c>
      <c r="AD100">
        <f>P100 - sorted!Z$103</f>
        <v>0.20451219512195129</v>
      </c>
      <c r="AE100">
        <f>Q100 - sorted!AA$103</f>
        <v>-0.17743902439024395</v>
      </c>
      <c r="AF100">
        <f>R100 - sorted!AB$103</f>
        <v>1.0496341463414631</v>
      </c>
      <c r="AG100">
        <f>S100 - sorted!AC$103</f>
        <v>0.31268292682926824</v>
      </c>
      <c r="AH100">
        <f>T100 - sorted!AD$103</f>
        <v>0.31268292682926824</v>
      </c>
    </row>
    <row r="101" spans="1:34" x14ac:dyDescent="0.35">
      <c r="A101">
        <f t="shared" si="15"/>
        <v>-6.6736350132241595</v>
      </c>
      <c r="B101">
        <f t="shared" si="16"/>
        <v>-0.16173902532211026</v>
      </c>
      <c r="C101">
        <f t="shared" si="12"/>
        <v>7.2676555983464342</v>
      </c>
      <c r="D101">
        <f t="shared" si="17"/>
        <v>2.6492088065488897</v>
      </c>
      <c r="E101">
        <f t="shared" si="18"/>
        <v>2.6492088065488897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_______</v>
      </c>
      <c r="V101">
        <v>2.6492088065488897</v>
      </c>
      <c r="W101" t="str">
        <v xml:space="preserve"> SF, PF</v>
      </c>
      <c r="AD101">
        <f>P101 - sorted!Z$103</f>
        <v>-1.0331707317073169</v>
      </c>
      <c r="AE101">
        <f>Q101 - sorted!AA$103</f>
        <v>-0.21878048780487769</v>
      </c>
      <c r="AF101">
        <f>R101 - sorted!AB$103</f>
        <v>0.8195121951219515</v>
      </c>
      <c r="AG101">
        <f>S101 - sorted!AC$103</f>
        <v>0.24902439024390277</v>
      </c>
      <c r="AH101">
        <f>T101 - sorted!AD$103</f>
        <v>0.24902439024390277</v>
      </c>
    </row>
    <row r="102" spans="1:34" x14ac:dyDescent="0.35">
      <c r="A102">
        <f t="shared" si="15"/>
        <v>14.104597659505096</v>
      </c>
      <c r="B102">
        <f t="shared" si="16"/>
        <v>16.614186944574563</v>
      </c>
      <c r="C102">
        <f t="shared" si="12"/>
        <v>-17.873850995258689</v>
      </c>
      <c r="D102">
        <f t="shared" si="17"/>
        <v>2.2114658226362987</v>
      </c>
      <c r="E102">
        <f t="shared" si="18"/>
        <v>2.2114658226362987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_______</v>
      </c>
      <c r="V102">
        <v>2.2114658226362987</v>
      </c>
      <c r="W102" t="str">
        <v xml:space="preserve"> PG</v>
      </c>
      <c r="AD102">
        <f>P102 - sorted!Z$103</f>
        <v>1.764390243902439</v>
      </c>
      <c r="AE102">
        <f>Q102 - sorted!AA$103</f>
        <v>2.9404878048780478</v>
      </c>
      <c r="AF102">
        <f>R102 - sorted!AB$103</f>
        <v>-2.4678048780487805</v>
      </c>
      <c r="AG102">
        <f>S102 - sorted!AC$103</f>
        <v>0.18292682926829196</v>
      </c>
      <c r="AH102">
        <f>T102 - sorted!AD$103</f>
        <v>0.18292682926829196</v>
      </c>
    </row>
    <row r="103" spans="1:34" x14ac:dyDescent="0.35">
      <c r="A103">
        <f t="shared" si="15"/>
        <v>4.3265702933468582</v>
      </c>
      <c r="B103">
        <f t="shared" si="16"/>
        <v>-4.9805168033397305</v>
      </c>
      <c r="C103">
        <f t="shared" si="12"/>
        <v>8.9154023578323436</v>
      </c>
      <c r="D103">
        <f t="shared" si="17"/>
        <v>1.8431802125548695</v>
      </c>
      <c r="E103">
        <f t="shared" si="18"/>
        <v>1.8431802125548695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_______</v>
      </c>
      <c r="V103">
        <v>1.8431802125548695</v>
      </c>
      <c r="W103" t="str">
        <v xml:space="preserve"> SF, SG</v>
      </c>
      <c r="AD103">
        <f>P103 - sorted!Z$103</f>
        <v>0.44788617886178828</v>
      </c>
      <c r="AE103">
        <f>Q103 - sorted!AA$103</f>
        <v>-1.1262601626016255</v>
      </c>
      <c r="AF103">
        <f>R103 - sorted!AB$103</f>
        <v>1.0349593495934952</v>
      </c>
      <c r="AG103">
        <f>S103 - sorted!AC$103</f>
        <v>0.12731707317073204</v>
      </c>
      <c r="AH103">
        <f>T103 - sorted!AD$103</f>
        <v>0.12731707317073204</v>
      </c>
    </row>
    <row r="104" spans="1:34" x14ac:dyDescent="0.35">
      <c r="A104">
        <f t="shared" si="15"/>
        <v>0.87741990024515948</v>
      </c>
      <c r="B104">
        <f t="shared" si="16"/>
        <v>-2.4631997254306892</v>
      </c>
      <c r="C104">
        <f t="shared" si="12"/>
        <v>6.5476213540125867</v>
      </c>
      <c r="D104">
        <f t="shared" si="17"/>
        <v>1.7150340499826711</v>
      </c>
      <c r="E104">
        <f t="shared" si="18"/>
        <v>1.7150340499826711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_______</v>
      </c>
      <c r="V104">
        <v>1.7150340499826711</v>
      </c>
      <c r="W104" t="str">
        <v xml:space="preserve"> SG, SF</v>
      </c>
      <c r="AD104">
        <f>P104 - sorted!Z$103</f>
        <v>-1.6504065040650495E-2</v>
      </c>
      <c r="AE104">
        <f>Q104 - sorted!AA$103</f>
        <v>-0.65219512195121954</v>
      </c>
      <c r="AF104">
        <f>R104 - sorted!AB$103</f>
        <v>0.72536585365853679</v>
      </c>
      <c r="AG104">
        <f>S104 - sorted!AC$103</f>
        <v>0.1079674796747967</v>
      </c>
      <c r="AH104">
        <f>T104 - sorted!AD$103</f>
        <v>0.1079674796747967</v>
      </c>
    </row>
    <row r="105" spans="1:34" x14ac:dyDescent="0.35">
      <c r="A105">
        <f t="shared" si="15"/>
        <v>5.9164885330241672</v>
      </c>
      <c r="B105">
        <f t="shared" si="16"/>
        <v>0.34725031353138913</v>
      </c>
      <c r="C105">
        <f t="shared" si="12"/>
        <v>2.7944894897646635</v>
      </c>
      <c r="D105">
        <f t="shared" si="17"/>
        <v>1.5653507172302756</v>
      </c>
      <c r="E105">
        <f t="shared" si="18"/>
        <v>1.5653507172302756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_______</v>
      </c>
      <c r="V105">
        <v>1.5653507172302756</v>
      </c>
      <c r="W105" t="str">
        <v xml:space="preserve"> SF</v>
      </c>
      <c r="AD105">
        <f>P105 - sorted!Z$103</f>
        <v>0.66195121951219515</v>
      </c>
      <c r="AE105">
        <f>Q105 - sorted!AA$103</f>
        <v>-0.12292682926829257</v>
      </c>
      <c r="AF105">
        <f>R105 - sorted!AB$103</f>
        <v>0.23463414634146351</v>
      </c>
      <c r="AG105">
        <f>S105 - sorted!AC$103</f>
        <v>8.5365853658536689E-2</v>
      </c>
      <c r="AH105">
        <f>T105 - sorted!AD$103</f>
        <v>8.5365853658536689E-2</v>
      </c>
    </row>
    <row r="106" spans="1:34" x14ac:dyDescent="0.35">
      <c r="A106">
        <f t="shared" si="15"/>
        <v>-1.0627271958745439</v>
      </c>
      <c r="B106">
        <f t="shared" si="16"/>
        <v>1.4412104362241562</v>
      </c>
      <c r="C106">
        <f t="shared" si="12"/>
        <v>-5.3652768214555948</v>
      </c>
      <c r="D106">
        <f t="shared" si="17"/>
        <v>1.5228148061243802</v>
      </c>
      <c r="E106">
        <f t="shared" si="18"/>
        <v>1.5228148061243802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_______</v>
      </c>
      <c r="V106">
        <v>1.5228148061243802</v>
      </c>
      <c r="W106" t="str">
        <v xml:space="preserve"> SF, SG, PF</v>
      </c>
      <c r="AD106">
        <f>P106 - sorted!Z$103</f>
        <v>-0.27772357723577201</v>
      </c>
      <c r="AE106">
        <f>Q106 - sorted!AA$103</f>
        <v>8.3089430894309313E-2</v>
      </c>
      <c r="AF106">
        <f>R106 - sorted!AB$103</f>
        <v>-0.83227642276422731</v>
      </c>
      <c r="AG106">
        <f>S106 - sorted!AC$103</f>
        <v>7.8943089430894647E-2</v>
      </c>
      <c r="AH106">
        <f>T106 - sorted!AD$103</f>
        <v>7.8943089430894647E-2</v>
      </c>
    </row>
    <row r="107" spans="1:34" x14ac:dyDescent="0.35">
      <c r="A107">
        <f t="shared" si="15"/>
        <v>-6.5957392848085172</v>
      </c>
      <c r="B107">
        <f t="shared" si="16"/>
        <v>1.5953318899736919</v>
      </c>
      <c r="C107">
        <f t="shared" si="12"/>
        <v>3.0699430046523157</v>
      </c>
      <c r="D107">
        <f t="shared" si="17"/>
        <v>1.394668643552188</v>
      </c>
      <c r="E107">
        <f t="shared" si="18"/>
        <v>1.394668643552188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_______</v>
      </c>
      <c r="V107">
        <v>1.394668643552188</v>
      </c>
      <c r="W107" t="str">
        <v xml:space="preserve"> SG</v>
      </c>
      <c r="AD107">
        <f>P107 - sorted!Z$103</f>
        <v>-1.0226829268292674</v>
      </c>
      <c r="AE107">
        <f>Q107 - sorted!AA$103</f>
        <v>0.11211382113821222</v>
      </c>
      <c r="AF107">
        <f>R107 - sorted!AB$103</f>
        <v>0.27065040650406602</v>
      </c>
      <c r="AG107">
        <f>S107 - sorted!AC$103</f>
        <v>5.9593495934960189E-2</v>
      </c>
      <c r="AH107">
        <f>T107 - sorted!AD$103</f>
        <v>5.9593495934960189E-2</v>
      </c>
    </row>
    <row r="108" spans="1:34" x14ac:dyDescent="0.35">
      <c r="A108">
        <f t="shared" si="15"/>
        <v>6.6978611886042776</v>
      </c>
      <c r="B108">
        <f t="shared" si="16"/>
        <v>-3.1824331762618465</v>
      </c>
      <c r="C108">
        <f t="shared" si="12"/>
        <v>6.2516487285351126</v>
      </c>
      <c r="D108">
        <f t="shared" si="17"/>
        <v>1.3946686435521793</v>
      </c>
      <c r="E108">
        <f t="shared" si="18"/>
        <v>1.3946686435521793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_______</v>
      </c>
      <c r="V108">
        <v>1.3946686435521793</v>
      </c>
      <c r="W108" t="str">
        <v xml:space="preserve"> C</v>
      </c>
      <c r="AD108">
        <f>P108 - sorted!Z$103</f>
        <v>0.76715447154471517</v>
      </c>
      <c r="AE108">
        <f>Q108 - sorted!AA$103</f>
        <v>-0.78764227642276463</v>
      </c>
      <c r="AF108">
        <f>R108 - sorted!AB$103</f>
        <v>0.68666666666666631</v>
      </c>
      <c r="AG108">
        <f>S108 - sorted!AC$103</f>
        <v>5.9593495934958884E-2</v>
      </c>
      <c r="AH108">
        <f>T108 - sorted!AD$103</f>
        <v>5.9593495934958884E-2</v>
      </c>
    </row>
    <row r="109" spans="1:34" x14ac:dyDescent="0.35">
      <c r="A109">
        <f t="shared" si="15"/>
        <v>1.7016653985966683</v>
      </c>
      <c r="B109">
        <f t="shared" si="16"/>
        <v>-3.1461693047913668</v>
      </c>
      <c r="C109">
        <f t="shared" si="12"/>
        <v>2.1826469194498896</v>
      </c>
      <c r="D109">
        <f t="shared" si="17"/>
        <v>1.1733742199506165</v>
      </c>
      <c r="E109">
        <f t="shared" si="18"/>
        <v>1.1733742199506165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_______</v>
      </c>
      <c r="V109">
        <v>1.1733742199506165</v>
      </c>
      <c r="W109" t="str">
        <v>PF</v>
      </c>
      <c r="AD109">
        <f>P109 - sorted!Z$103</f>
        <v>9.4471544715446998E-2</v>
      </c>
      <c r="AE109">
        <f>Q109 - sorted!AA$103</f>
        <v>-0.78081300813008148</v>
      </c>
      <c r="AF109">
        <f>R109 - sorted!AB$103</f>
        <v>0.15463414634146311</v>
      </c>
      <c r="AG109">
        <f>S109 - sorted!AC$103</f>
        <v>2.6178861788617724E-2</v>
      </c>
      <c r="AH109">
        <f>T109 - sorted!AD$103</f>
        <v>2.6178861788617724E-2</v>
      </c>
    </row>
    <row r="110" spans="1:34" x14ac:dyDescent="0.35">
      <c r="A110">
        <f t="shared" si="15"/>
        <v>11.07632573699021</v>
      </c>
      <c r="B110">
        <f t="shared" si="16"/>
        <v>-3.2676964454930291</v>
      </c>
      <c r="C110">
        <f t="shared" si="12"/>
        <v>9.5698376274017551</v>
      </c>
      <c r="D110">
        <f t="shared" si="17"/>
        <v>0.4989915786830752</v>
      </c>
      <c r="E110">
        <f t="shared" si="18"/>
        <v>0.4989915786830752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_______</v>
      </c>
      <c r="V110">
        <v>0.4989915786830752</v>
      </c>
      <c r="W110" t="str">
        <v xml:space="preserve"> C, PF</v>
      </c>
      <c r="AD110">
        <f>P110 - sorted!Z$103</f>
        <v>1.3566666666666669</v>
      </c>
      <c r="AE110">
        <f>Q110 - sorted!AA$103</f>
        <v>-0.80369918699186993</v>
      </c>
      <c r="AF110">
        <f>R110 - sorted!AB$103</f>
        <v>1.1205284552845529</v>
      </c>
      <c r="AG110">
        <f>S110 - sorted!AC$103</f>
        <v>-7.5650406504065071E-2</v>
      </c>
      <c r="AH110">
        <f>T110 - sorted!AD$103</f>
        <v>-7.5650406504065071E-2</v>
      </c>
    </row>
    <row r="111" spans="1:34" x14ac:dyDescent="0.35">
      <c r="A111">
        <f t="shared" si="15"/>
        <v>-11.266463775467077</v>
      </c>
      <c r="B111">
        <f t="shared" si="16"/>
        <v>-1.2816019133509302</v>
      </c>
      <c r="C111">
        <f t="shared" si="12"/>
        <v>1.7380661900036967</v>
      </c>
      <c r="D111">
        <f t="shared" si="17"/>
        <v>0.43357242426071918</v>
      </c>
      <c r="E111">
        <f t="shared" si="18"/>
        <v>0.43357242426071918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_______</v>
      </c>
      <c r="V111">
        <v>0.43357242426071918</v>
      </c>
      <c r="W111" t="str">
        <v xml:space="preserve"> SG, PG</v>
      </c>
      <c r="AD111">
        <f>P111 - sorted!Z$103</f>
        <v>-1.6515447154471545</v>
      </c>
      <c r="AE111">
        <f>Q111 - sorted!AA$103</f>
        <v>-0.42967479674796683</v>
      </c>
      <c r="AF111">
        <f>R111 - sorted!AB$103</f>
        <v>9.650406504065101E-2</v>
      </c>
      <c r="AG111">
        <f>S111 - sorted!AC$103</f>
        <v>-8.5528455284552218E-2</v>
      </c>
      <c r="AH111">
        <f>T111 - sorted!AD$103</f>
        <v>-8.5528455284552218E-2</v>
      </c>
    </row>
    <row r="112" spans="1:34" x14ac:dyDescent="0.35">
      <c r="A112">
        <f t="shared" si="15"/>
        <v>2.5108148255497991</v>
      </c>
      <c r="B112">
        <f t="shared" si="16"/>
        <v>6.7076743417999438</v>
      </c>
      <c r="C112">
        <f t="shared" si="12"/>
        <v>-13.029475522370092</v>
      </c>
      <c r="D112">
        <f t="shared" si="17"/>
        <v>-0.62659477785967521</v>
      </c>
      <c r="E112">
        <f t="shared" si="18"/>
        <v>-0.62659477785967521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_______</v>
      </c>
      <c r="V112">
        <v>-0.62659477785967521</v>
      </c>
      <c r="W112" t="str">
        <v xml:space="preserve"> PG, SG</v>
      </c>
      <c r="AD112">
        <f>P112 - sorted!Z$103</f>
        <v>0.20341463414634142</v>
      </c>
      <c r="AE112">
        <f>Q112 - sorted!AA$103</f>
        <v>1.0748780487804881</v>
      </c>
      <c r="AF112">
        <f>R112 - sorted!AB$103</f>
        <v>-1.8343902439024389</v>
      </c>
      <c r="AG112">
        <f>S112 - sorted!AC$103</f>
        <v>-0.24560975609756075</v>
      </c>
      <c r="AH112">
        <f>T112 - sorted!AD$103</f>
        <v>-0.24560975609756075</v>
      </c>
    </row>
    <row r="113" spans="1:34" x14ac:dyDescent="0.35">
      <c r="A113">
        <f t="shared" si="15"/>
        <v>5.4663236839245002</v>
      </c>
      <c r="B113">
        <f t="shared" si="16"/>
        <v>1.7194493072089592</v>
      </c>
      <c r="C113">
        <f t="shared" si="12"/>
        <v>3.0155362720277776</v>
      </c>
      <c r="D113">
        <f t="shared" si="17"/>
        <v>-0.76954774493075617</v>
      </c>
      <c r="E113">
        <f t="shared" si="18"/>
        <v>-0.76954774493075617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_______</v>
      </c>
      <c r="V113">
        <v>-0.76954774493075617</v>
      </c>
      <c r="W113" t="str">
        <v xml:space="preserve"> PF, C</v>
      </c>
      <c r="AD113">
        <f>P113 - sorted!Z$103</f>
        <v>0.60134146341463457</v>
      </c>
      <c r="AE113">
        <f>Q113 - sorted!AA$103</f>
        <v>0.13548780487804946</v>
      </c>
      <c r="AF113">
        <f>R113 - sorted!AB$103</f>
        <v>0.26353658536585423</v>
      </c>
      <c r="AG113">
        <f>S113 - sorted!AC$103</f>
        <v>-0.26719512195121886</v>
      </c>
      <c r="AH113">
        <f>T113 - sorted!AD$103</f>
        <v>-0.26719512195121886</v>
      </c>
    </row>
    <row r="114" spans="1:34" x14ac:dyDescent="0.35">
      <c r="A114">
        <f t="shared" si="15"/>
        <v>8.3560136710022626</v>
      </c>
      <c r="B114">
        <f t="shared" si="16"/>
        <v>-0.69231400195566151</v>
      </c>
      <c r="C114">
        <f t="shared" si="12"/>
        <v>-4.0203423909770937</v>
      </c>
      <c r="D114">
        <f t="shared" si="17"/>
        <v>-1.949515456178522</v>
      </c>
      <c r="E114">
        <f t="shared" si="18"/>
        <v>-1.949515456178522</v>
      </c>
      <c r="F114" t="str">
        <v>Mason Plumlee</v>
      </c>
      <c r="G114">
        <v>2.0235772357723576</v>
      </c>
      <c r="H114">
        <v>-1.4357723577235773</v>
      </c>
      <c r="I114">
        <v>-1.8707317073170733</v>
      </c>
      <c r="J114">
        <v>-0.70943089430894313</v>
      </c>
      <c r="K114">
        <v>1.4076422764227643</v>
      </c>
      <c r="L114">
        <v>0.21105691056910569</v>
      </c>
      <c r="M114">
        <v>-0.51235772357723586</v>
      </c>
      <c r="N114">
        <v>0.56731707317073166</v>
      </c>
      <c r="O114">
        <v>-0.12666666666666659</v>
      </c>
      <c r="P114">
        <v>0.99040650406504072</v>
      </c>
      <c r="Q114">
        <v>-0.31869918699187028</v>
      </c>
      <c r="R114">
        <v>-0.65642276422764256</v>
      </c>
      <c r="S114">
        <v>-0.44536585365853687</v>
      </c>
      <c r="T114">
        <v>-0.44536585365853687</v>
      </c>
      <c r="U114" t="str">
        <v>_______</v>
      </c>
      <c r="V114">
        <v>-1.949515456178522</v>
      </c>
      <c r="W114" t="str">
        <v xml:space="preserve"> C</v>
      </c>
      <c r="AD114">
        <f>P114 - sorted!Z$103</f>
        <v>0.99040650406504072</v>
      </c>
      <c r="AE114">
        <f>Q114 - sorted!AA$103</f>
        <v>-0.31869918699187028</v>
      </c>
      <c r="AF114">
        <f>R114 - sorted!AB$103</f>
        <v>-0.65642276422764256</v>
      </c>
      <c r="AG114">
        <f>S114 - sorted!AC$103</f>
        <v>-0.44536585365853687</v>
      </c>
      <c r="AH114">
        <f>T114 - sorted!AD$103</f>
        <v>-0.44536585365853687</v>
      </c>
    </row>
    <row r="115" spans="1:34" x14ac:dyDescent="0.35">
      <c r="A115">
        <f t="shared" si="15"/>
        <v>-3.7619047619047628</v>
      </c>
      <c r="B115">
        <f t="shared" si="16"/>
        <v>-7.152463676768031</v>
      </c>
      <c r="C115">
        <f t="shared" si="12"/>
        <v>-2.4335311720306549</v>
      </c>
      <c r="D115">
        <f t="shared" si="17"/>
        <v>-2.1993466302688534</v>
      </c>
      <c r="E115">
        <f t="shared" si="18"/>
        <v>-2.1993466302688534</v>
      </c>
      <c r="F115" t="str">
        <v>Al Horford</v>
      </c>
      <c r="G115">
        <v>5.3658536585365867E-3</v>
      </c>
      <c r="H115">
        <v>0.15804878048780488</v>
      </c>
      <c r="I115">
        <v>-0.58813008130081301</v>
      </c>
      <c r="J115">
        <v>-0.67170731707317077</v>
      </c>
      <c r="K115">
        <v>-2.5853658536585361E-2</v>
      </c>
      <c r="L115">
        <v>-3.4146341463414637E-2</v>
      </c>
      <c r="M115">
        <v>-0.64439024390243915</v>
      </c>
      <c r="N115">
        <v>0.26552845528455282</v>
      </c>
      <c r="O115">
        <v>1.0521951219512196</v>
      </c>
      <c r="P115">
        <v>-0.6411382113821138</v>
      </c>
      <c r="Q115">
        <v>-1.5352845528455288</v>
      </c>
      <c r="R115">
        <v>-0.44894308943089445</v>
      </c>
      <c r="S115">
        <v>-0.48308943089430922</v>
      </c>
      <c r="T115">
        <v>-0.48308943089430922</v>
      </c>
      <c r="U115" t="str">
        <v>_______</v>
      </c>
      <c r="V115">
        <v>-2.1993466302688534</v>
      </c>
      <c r="W115" t="str">
        <v xml:space="preserve"> C, PF</v>
      </c>
      <c r="AD115">
        <f>P115 - sorted!Z$103</f>
        <v>-0.6411382113821138</v>
      </c>
      <c r="AE115">
        <f>Q115 - sorted!AA$103</f>
        <v>-1.5352845528455288</v>
      </c>
      <c r="AF115">
        <f>R115 - sorted!AB$103</f>
        <v>-0.44894308943089445</v>
      </c>
      <c r="AG115">
        <f>S115 - sorted!AC$103</f>
        <v>-0.48308943089430922</v>
      </c>
      <c r="AH115">
        <f>T115 - sorted!AD$103</f>
        <v>-0.48308943089430922</v>
      </c>
    </row>
    <row r="116" spans="1:34" x14ac:dyDescent="0.35">
      <c r="A116">
        <f t="shared" si="15"/>
        <v>22.365167928698249</v>
      </c>
      <c r="B116">
        <f t="shared" si="16"/>
        <v>6.1684651100543819</v>
      </c>
      <c r="C116">
        <f t="shared" si="12"/>
        <v>-18.157387796136256</v>
      </c>
      <c r="D116">
        <f t="shared" si="17"/>
        <v>-2.2618044237914265</v>
      </c>
      <c r="E116">
        <f t="shared" si="18"/>
        <v>-2.2618044237914265</v>
      </c>
      <c r="F116" t="str">
        <v>Ben Simmons</v>
      </c>
      <c r="G116">
        <v>1.8349593495934959</v>
      </c>
      <c r="H116">
        <v>-3.3691056910569106</v>
      </c>
      <c r="I116">
        <v>-1.7669918699186991</v>
      </c>
      <c r="J116">
        <v>-7.7560975609756083E-2</v>
      </c>
      <c r="K116">
        <v>0.70032520325203262</v>
      </c>
      <c r="L116">
        <v>2.0123577235772361</v>
      </c>
      <c r="M116">
        <v>1.6473170731707318</v>
      </c>
      <c r="N116">
        <v>-7.9674796747967458E-3</v>
      </c>
      <c r="O116">
        <v>-1.4658536585365853</v>
      </c>
      <c r="P116">
        <v>2.8765853658536593</v>
      </c>
      <c r="Q116">
        <v>0.97333333333333438</v>
      </c>
      <c r="R116">
        <v>-2.5048780487804869</v>
      </c>
      <c r="S116">
        <v>-0.49252032520325095</v>
      </c>
      <c r="T116">
        <v>-0.49252032520325095</v>
      </c>
      <c r="U116" t="str">
        <v>_______</v>
      </c>
      <c r="V116">
        <v>-2.2618044237914265</v>
      </c>
      <c r="W116" t="str">
        <v xml:space="preserve"> PG</v>
      </c>
      <c r="AD116">
        <f>P116 - sorted!Z$103</f>
        <v>2.8765853658536593</v>
      </c>
      <c r="AE116">
        <f>Q116 - sorted!AA$103</f>
        <v>0.97333333333333438</v>
      </c>
      <c r="AF116">
        <f>R116 - sorted!AB$103</f>
        <v>-2.5048780487804869</v>
      </c>
      <c r="AG116">
        <f>S116 - sorted!AC$103</f>
        <v>-0.49252032520325095</v>
      </c>
      <c r="AH116">
        <f>T116 - sorted!AD$103</f>
        <v>-0.49252032520325095</v>
      </c>
    </row>
    <row r="117" spans="1:34" x14ac:dyDescent="0.35">
      <c r="A117">
        <f t="shared" si="15"/>
        <v>1.0012076857118706</v>
      </c>
      <c r="B117">
        <f t="shared" si="16"/>
        <v>-6.3512048023726955</v>
      </c>
      <c r="C117">
        <f t="shared" si="12"/>
        <v>5.2841415746633826</v>
      </c>
      <c r="D117">
        <f t="shared" si="17"/>
        <v>-2.3242622173140162</v>
      </c>
      <c r="E117">
        <f t="shared" si="18"/>
        <v>-2.3242622173140162</v>
      </c>
      <c r="F117" t="str">
        <v>Mo Bamba</v>
      </c>
      <c r="G117">
        <v>0.27886178861788619</v>
      </c>
      <c r="H117">
        <v>-0.50211382113821146</v>
      </c>
      <c r="I117">
        <v>-0.88991869918699185</v>
      </c>
      <c r="J117">
        <v>-0.77544715447154466</v>
      </c>
      <c r="K117">
        <v>0.59658536585365862</v>
      </c>
      <c r="L117">
        <v>-1.0621138211382113</v>
      </c>
      <c r="M117">
        <v>-1.6440650406504065</v>
      </c>
      <c r="N117">
        <v>2.6138211382113821</v>
      </c>
      <c r="O117">
        <v>0.88243902439024391</v>
      </c>
      <c r="P117">
        <v>1.6260162601627881E-4</v>
      </c>
      <c r="Q117">
        <v>-1.3843902439024389</v>
      </c>
      <c r="R117">
        <v>0.56016260162601617</v>
      </c>
      <c r="S117">
        <v>-0.50195121951219501</v>
      </c>
      <c r="T117">
        <v>-0.50195121951219501</v>
      </c>
      <c r="U117" t="str">
        <v>_______</v>
      </c>
      <c r="V117">
        <v>-2.3242622173140162</v>
      </c>
      <c r="W117" t="str">
        <v xml:space="preserve"> C</v>
      </c>
      <c r="AD117">
        <f>P117 - sorted!Z$103</f>
        <v>1.6260162601627881E-4</v>
      </c>
      <c r="AE117">
        <f>Q117 - sorted!AA$103</f>
        <v>-1.3843902439024389</v>
      </c>
      <c r="AF117">
        <f>R117 - sorted!AB$103</f>
        <v>0.56016260162601617</v>
      </c>
      <c r="AG117">
        <f>S117 - sorted!AC$103</f>
        <v>-0.50195121951219501</v>
      </c>
      <c r="AH117">
        <f>T117 - sorted!AD$103</f>
        <v>-0.50195121951219501</v>
      </c>
    </row>
    <row r="118" spans="1:34" x14ac:dyDescent="0.35">
      <c r="A118">
        <f t="shared" si="15"/>
        <v>-3.2824535342922365</v>
      </c>
      <c r="B118">
        <f t="shared" si="16"/>
        <v>-3.1418521772353563</v>
      </c>
      <c r="C118">
        <f t="shared" si="12"/>
        <v>-2.1897890098727366</v>
      </c>
      <c r="D118">
        <f t="shared" si="17"/>
        <v>-2.3904890156181349</v>
      </c>
      <c r="E118">
        <f t="shared" si="18"/>
        <v>-2.3904890156181349</v>
      </c>
      <c r="F118" t="str">
        <v>De'Anthony Melton</v>
      </c>
      <c r="G118">
        <v>-0.41536585365853657</v>
      </c>
      <c r="H118">
        <v>6.4634146341463417E-2</v>
      </c>
      <c r="I118">
        <v>0.11268292682926828</v>
      </c>
      <c r="J118">
        <v>-0.64146341463414625</v>
      </c>
      <c r="K118">
        <v>-0.74219512195121939</v>
      </c>
      <c r="L118">
        <v>-9.4878048780487792E-2</v>
      </c>
      <c r="M118">
        <v>0.75219512195121951</v>
      </c>
      <c r="N118">
        <v>0.18439024390243902</v>
      </c>
      <c r="O118">
        <v>0.26804878048780489</v>
      </c>
      <c r="P118">
        <v>-0.57658536585365838</v>
      </c>
      <c r="Q118">
        <v>-0.78</v>
      </c>
      <c r="R118">
        <v>-0.41707317073170724</v>
      </c>
      <c r="S118">
        <v>-0.51195121951219513</v>
      </c>
      <c r="T118">
        <v>-0.51195121951219513</v>
      </c>
      <c r="U118" t="str">
        <v>_______</v>
      </c>
      <c r="V118">
        <v>-2.3904890156181349</v>
      </c>
      <c r="W118" t="str">
        <v>PG</v>
      </c>
      <c r="AD118">
        <f>P118 - sorted!Z$103</f>
        <v>-0.57658536585365838</v>
      </c>
      <c r="AE118">
        <f>Q118 - sorted!AA$103</f>
        <v>-0.78</v>
      </c>
      <c r="AF118">
        <f>R118 - sorted!AB$103</f>
        <v>-0.41707317073170724</v>
      </c>
      <c r="AG118">
        <f>S118 - sorted!AC$103</f>
        <v>-0.51195121951219513</v>
      </c>
      <c r="AH118">
        <f>T118 - sorted!AD$103</f>
        <v>-0.51195121951219513</v>
      </c>
    </row>
    <row r="119" spans="1:34" x14ac:dyDescent="0.35">
      <c r="A119">
        <f t="shared" si="15"/>
        <v>1.4510706133835711</v>
      </c>
      <c r="B119">
        <f t="shared" si="16"/>
        <v>-9.5061616203043169</v>
      </c>
      <c r="C119">
        <f t="shared" si="12"/>
        <v>1.0839418160492809</v>
      </c>
      <c r="D119">
        <f t="shared" si="17"/>
        <v>-3.7134096939369776</v>
      </c>
      <c r="E119">
        <f t="shared" si="18"/>
        <v>-3.7134096939369776</v>
      </c>
      <c r="F119" t="str">
        <v>Brandon Clarke</v>
      </c>
      <c r="G119">
        <v>0.85926829268292682</v>
      </c>
      <c r="H119">
        <v>-0.77243902439024392</v>
      </c>
      <c r="I119">
        <v>-1.5519512195121949</v>
      </c>
      <c r="J119">
        <v>-0.64146341463414625</v>
      </c>
      <c r="K119">
        <v>8.5365853658536606E-2</v>
      </c>
      <c r="L119">
        <v>-0.72268292682926827</v>
      </c>
      <c r="M119">
        <v>0.10536585365853657</v>
      </c>
      <c r="N119">
        <v>0.65999999999999992</v>
      </c>
      <c r="O119">
        <v>1.2668292682926827</v>
      </c>
      <c r="P119">
        <v>6.0731707317072892E-2</v>
      </c>
      <c r="Q119">
        <v>-1.9785365853658534</v>
      </c>
      <c r="R119">
        <v>1.0975609756097349E-2</v>
      </c>
      <c r="S119">
        <v>-0.7117073170731707</v>
      </c>
      <c r="T119">
        <v>-0.7117073170731707</v>
      </c>
      <c r="U119" t="str">
        <v>_______</v>
      </c>
      <c r="V119">
        <v>-3.7134096939369776</v>
      </c>
      <c r="W119" t="str">
        <v xml:space="preserve"> PF, C</v>
      </c>
      <c r="AD119">
        <f>P119 - sorted!Z$103</f>
        <v>6.0731707317072892E-2</v>
      </c>
      <c r="AE119">
        <f>Q119 - sorted!AA$103</f>
        <v>-1.9785365853658534</v>
      </c>
      <c r="AF119">
        <f>R119 - sorted!AB$103</f>
        <v>1.0975609756097349E-2</v>
      </c>
      <c r="AG119">
        <f>S119 - sorted!AC$103</f>
        <v>-0.7117073170731707</v>
      </c>
      <c r="AH119">
        <f>T119 - sorted!AD$103</f>
        <v>-0.7117073170731707</v>
      </c>
    </row>
    <row r="120" spans="1:34" x14ac:dyDescent="0.35">
      <c r="A120">
        <f t="shared" si="15"/>
        <v>-1.7281620231151011</v>
      </c>
      <c r="B120">
        <f t="shared" si="16"/>
        <v>6.6571639493946346</v>
      </c>
      <c r="C120">
        <f t="shared" si="12"/>
        <v>-18.412943991664079</v>
      </c>
      <c r="D120">
        <f t="shared" si="17"/>
        <v>-4.1543832533765901</v>
      </c>
      <c r="E120">
        <f t="shared" si="18"/>
        <v>-4.1543832533765901</v>
      </c>
      <c r="F120" t="str">
        <v>Kevin Porter Jr.</v>
      </c>
      <c r="G120">
        <v>-0.72926829268292681</v>
      </c>
      <c r="H120">
        <v>-0.41097560975609754</v>
      </c>
      <c r="I120">
        <v>0.30292682926829267</v>
      </c>
      <c r="J120">
        <v>0.50951219512195123</v>
      </c>
      <c r="K120">
        <v>-0.48536585365853652</v>
      </c>
      <c r="L120">
        <v>1.76</v>
      </c>
      <c r="M120">
        <v>0.59048780487804875</v>
      </c>
      <c r="N120">
        <v>-0.4719512195121951</v>
      </c>
      <c r="O120">
        <v>-1.8436585365853657</v>
      </c>
      <c r="P120">
        <v>-0.36731707317073115</v>
      </c>
      <c r="Q120">
        <v>1.0653658536585369</v>
      </c>
      <c r="R120">
        <v>-2.5382926829268291</v>
      </c>
      <c r="S120">
        <v>-0.77829268292682885</v>
      </c>
      <c r="T120">
        <v>-0.77829268292682885</v>
      </c>
      <c r="U120" t="str">
        <v>_______</v>
      </c>
      <c r="V120">
        <v>-4.1543832533765901</v>
      </c>
      <c r="W120" t="str">
        <v xml:space="preserve"> SG, PG</v>
      </c>
      <c r="AD120">
        <f>P120 - sorted!Z$103</f>
        <v>-0.36731707317073115</v>
      </c>
      <c r="AE120">
        <f>Q120 - sorted!AA$103</f>
        <v>1.0653658536585369</v>
      </c>
      <c r="AF120">
        <f>R120 - sorted!AB$103</f>
        <v>-2.5382926829268291</v>
      </c>
      <c r="AG120">
        <f>S120 - sorted!AC$103</f>
        <v>-0.77829268292682885</v>
      </c>
      <c r="AH120">
        <f>T120 - sorted!AD$103</f>
        <v>-0.77829268292682885</v>
      </c>
    </row>
    <row r="121" spans="1:34" x14ac:dyDescent="0.35">
      <c r="A121">
        <f t="shared" si="15"/>
        <v>-9.5702691931451778</v>
      </c>
      <c r="B121">
        <f t="shared" si="16"/>
        <v>-4.9097159114211779</v>
      </c>
      <c r="C121">
        <f t="shared" si="12"/>
        <v>-14.920964444013922</v>
      </c>
      <c r="D121">
        <f t="shared" si="17"/>
        <v>-4.7843454811474677</v>
      </c>
      <c r="E121">
        <f t="shared" si="18"/>
        <v>-4.7843454811474677</v>
      </c>
      <c r="F121" t="str">
        <v>Devonte' Graham</v>
      </c>
      <c r="G121">
        <v>-1.9753658536585363</v>
      </c>
      <c r="H121">
        <v>0.54975609756097554</v>
      </c>
      <c r="I121">
        <v>1.4063414634146341</v>
      </c>
      <c r="J121">
        <v>2.4390243902439046E-2</v>
      </c>
      <c r="K121">
        <v>-1.0751219512195123</v>
      </c>
      <c r="L121">
        <v>1.2082926829268292</v>
      </c>
      <c r="M121">
        <v>-0.18</v>
      </c>
      <c r="N121">
        <v>-1.0712195121951218</v>
      </c>
      <c r="O121">
        <v>0.23951219512195121</v>
      </c>
      <c r="P121">
        <v>-1.4231707317073168</v>
      </c>
      <c r="Q121">
        <v>-1.1129268292682923</v>
      </c>
      <c r="R121">
        <v>-2.0817073170731701</v>
      </c>
      <c r="S121">
        <v>-0.87341463414634113</v>
      </c>
      <c r="T121">
        <v>-0.87341463414634113</v>
      </c>
      <c r="U121" t="str">
        <v>_______</v>
      </c>
      <c r="V121">
        <v>-4.7843454811474677</v>
      </c>
      <c r="W121" t="str">
        <v xml:space="preserve"> PG, SG</v>
      </c>
      <c r="AD121">
        <f>P121 - sorted!Z$103</f>
        <v>-1.4231707317073168</v>
      </c>
      <c r="AE121">
        <f>Q121 - sorted!AA$103</f>
        <v>-1.1129268292682923</v>
      </c>
      <c r="AF121">
        <f>R121 - sorted!AB$103</f>
        <v>-2.0817073170731701</v>
      </c>
      <c r="AG121">
        <f>S121 - sorted!AC$103</f>
        <v>-0.87341463414634113</v>
      </c>
      <c r="AH121">
        <f>T121 - sorted!AD$103</f>
        <v>-0.87341463414634113</v>
      </c>
    </row>
    <row r="122" spans="1:34" x14ac:dyDescent="0.35">
      <c r="A122">
        <f t="shared" si="15"/>
        <v>3.0325350530777859</v>
      </c>
      <c r="B122">
        <f t="shared" si="16"/>
        <v>-7.553093113965696</v>
      </c>
      <c r="C122">
        <f t="shared" si="12"/>
        <v>0.59583570050345247</v>
      </c>
      <c r="D122">
        <f t="shared" si="17"/>
        <v>-5.5720674804883199</v>
      </c>
      <c r="E122">
        <f t="shared" si="18"/>
        <v>-5.5720674804883199</v>
      </c>
      <c r="F122" t="str">
        <v>Montrezl Harrell</v>
      </c>
      <c r="G122">
        <v>2.3536585365853657</v>
      </c>
      <c r="H122">
        <v>-1.2660162601626017</v>
      </c>
      <c r="I122">
        <v>-1.8707317073170733</v>
      </c>
      <c r="J122">
        <v>-0.16243902439024388</v>
      </c>
      <c r="K122">
        <v>0.51170731707317074</v>
      </c>
      <c r="L122">
        <v>-0.93951219512195117</v>
      </c>
      <c r="M122">
        <v>-0.56894308943089433</v>
      </c>
      <c r="N122">
        <v>0.33154471544715447</v>
      </c>
      <c r="O122">
        <v>0.61837398373983743</v>
      </c>
      <c r="P122">
        <v>0.27365853658536565</v>
      </c>
      <c r="Q122">
        <v>-1.6107317073170733</v>
      </c>
      <c r="R122">
        <v>-5.2845528455284785E-2</v>
      </c>
      <c r="S122">
        <v>-0.99235772357723584</v>
      </c>
      <c r="T122">
        <v>-0.99235772357723584</v>
      </c>
      <c r="U122" t="str">
        <v>_______</v>
      </c>
      <c r="V122">
        <v>-5.5720674804883199</v>
      </c>
      <c r="W122" t="str">
        <v xml:space="preserve"> C, PF</v>
      </c>
      <c r="AD122">
        <f>P122 - sorted!Z$103</f>
        <v>0.27365853658536565</v>
      </c>
      <c r="AE122">
        <f>Q122 - sorted!AA$103</f>
        <v>-1.6107317073170733</v>
      </c>
      <c r="AF122">
        <f>R122 - sorted!AB$103</f>
        <v>-5.2845528455284785E-2</v>
      </c>
      <c r="AG122">
        <f>S122 - sorted!AC$103</f>
        <v>-0.99235772357723584</v>
      </c>
      <c r="AH122">
        <f>T122 - sorted!AD$103</f>
        <v>-0.99235772357723584</v>
      </c>
    </row>
    <row r="123" spans="1:34" x14ac:dyDescent="0.35">
      <c r="A123">
        <f t="shared" si="15"/>
        <v>-1.3803485380964453</v>
      </c>
      <c r="B123">
        <f t="shared" si="16"/>
        <v>-6.4012834820224045</v>
      </c>
      <c r="C123">
        <f t="shared" si="12"/>
        <v>-5.2465146965266101</v>
      </c>
      <c r="D123">
        <f t="shared" si="17"/>
        <v>-5.6345252740109002</v>
      </c>
      <c r="E123">
        <f t="shared" si="18"/>
        <v>-5.6345252740109002</v>
      </c>
      <c r="F123" t="str">
        <v>Larry Nance Jr.</v>
      </c>
      <c r="G123">
        <v>0.23170731707317074</v>
      </c>
      <c r="H123">
        <v>-0.68130081300813006</v>
      </c>
      <c r="I123">
        <v>-0.81447154471544714</v>
      </c>
      <c r="J123">
        <v>-1.011219512195122</v>
      </c>
      <c r="K123">
        <v>0.1344715447154472</v>
      </c>
      <c r="L123">
        <v>-0.18504065040650408</v>
      </c>
      <c r="M123">
        <v>1.3078048780487805</v>
      </c>
      <c r="N123">
        <v>-0.37577235772357725</v>
      </c>
      <c r="O123">
        <v>0.3920325203252033</v>
      </c>
      <c r="P123">
        <v>-0.32048780487804862</v>
      </c>
      <c r="Q123">
        <v>-1.3938211382113819</v>
      </c>
      <c r="R123">
        <v>-0.81674796747967449</v>
      </c>
      <c r="S123">
        <v>-1.0017886178861786</v>
      </c>
      <c r="T123">
        <v>-1.0017886178861786</v>
      </c>
      <c r="U123" t="str">
        <v>_______</v>
      </c>
      <c r="V123">
        <v>-5.6345252740109002</v>
      </c>
      <c r="W123" t="str">
        <v>PF</v>
      </c>
      <c r="AD123">
        <f>P123 - sorted!Z$103</f>
        <v>-0.32048780487804862</v>
      </c>
      <c r="AE123">
        <f>Q123 - sorted!AA$103</f>
        <v>-1.3938211382113819</v>
      </c>
      <c r="AF123">
        <f>R123 - sorted!AB$103</f>
        <v>-0.81674796747967449</v>
      </c>
      <c r="AG123">
        <f>S123 - sorted!AC$103</f>
        <v>-1.0017886178861786</v>
      </c>
      <c r="AH123">
        <f>T123 - sorted!AD$103</f>
        <v>-1.0017886178861786</v>
      </c>
    </row>
    <row r="124" spans="1:34" x14ac:dyDescent="0.35">
      <c r="A124">
        <f t="shared" si="15"/>
        <v>-0.48364189703271632</v>
      </c>
      <c r="B124">
        <f t="shared" si="16"/>
        <v>-5.6725523505680302</v>
      </c>
      <c r="C124">
        <f t="shared" si="12"/>
        <v>-3.0627838967852794</v>
      </c>
      <c r="D124">
        <f t="shared" si="17"/>
        <v>-5.8116684987430576</v>
      </c>
      <c r="E124">
        <f t="shared" si="18"/>
        <v>-5.8116684987430576</v>
      </c>
      <c r="F124" t="str">
        <v>Wendell Carter Jr.</v>
      </c>
      <c r="G124">
        <v>0.85158536585365852</v>
      </c>
      <c r="H124">
        <v>-0.82878048780487801</v>
      </c>
      <c r="I124">
        <v>-1.5398780487804877</v>
      </c>
      <c r="J124">
        <v>-0.36756097560975609</v>
      </c>
      <c r="K124">
        <v>1.3932926829268291</v>
      </c>
      <c r="L124">
        <v>-0.4973170731707317</v>
      </c>
      <c r="M124">
        <v>-0.85036585365853656</v>
      </c>
      <c r="N124">
        <v>0.58243902439024386</v>
      </c>
      <c r="O124">
        <v>0.22804878048780489</v>
      </c>
      <c r="P124">
        <v>-0.19975609756097557</v>
      </c>
      <c r="Q124">
        <v>-1.2565853658536588</v>
      </c>
      <c r="R124">
        <v>-0.53121951219512231</v>
      </c>
      <c r="S124">
        <v>-1.0285365853658539</v>
      </c>
      <c r="T124">
        <v>-1.0285365853658539</v>
      </c>
      <c r="U124" t="str">
        <v>_______</v>
      </c>
      <c r="V124">
        <v>-5.8116684987430576</v>
      </c>
      <c r="W124" t="str">
        <v xml:space="preserve"> C</v>
      </c>
      <c r="AD124">
        <f>P124 - sorted!Z$103</f>
        <v>-0.19975609756097557</v>
      </c>
      <c r="AE124">
        <f>Q124 - sorted!AA$103</f>
        <v>-1.2565853658536588</v>
      </c>
      <c r="AF124">
        <f>R124 - sorted!AB$103</f>
        <v>-0.53121951219512231</v>
      </c>
      <c r="AG124">
        <f>S124 - sorted!AC$103</f>
        <v>-1.0285365853658539</v>
      </c>
      <c r="AH124">
        <f>T124 - sorted!AD$103</f>
        <v>-1.0285365853658539</v>
      </c>
    </row>
    <row r="125" spans="1:34" x14ac:dyDescent="0.35">
      <c r="A125">
        <f t="shared" si="15"/>
        <v>-22.996413173435752</v>
      </c>
      <c r="B125">
        <f t="shared" si="16"/>
        <v>-11.265391099378121</v>
      </c>
      <c r="C125">
        <f t="shared" si="12"/>
        <v>-1.3273645738701076</v>
      </c>
      <c r="D125">
        <f t="shared" si="17"/>
        <v>-6.6672325841515363</v>
      </c>
      <c r="E125">
        <f t="shared" si="18"/>
        <v>-6.6672325841515363</v>
      </c>
      <c r="F125" t="str">
        <v>Danilo Gallinari</v>
      </c>
      <c r="G125">
        <v>-0.46609756097560978</v>
      </c>
      <c r="H125">
        <v>2.0731300813008127</v>
      </c>
      <c r="I125">
        <v>-2.6016260162601279E-3</v>
      </c>
      <c r="J125">
        <v>-0.39126016260162594</v>
      </c>
      <c r="K125">
        <v>-0.63707317073170722</v>
      </c>
      <c r="L125">
        <v>-0.85341463414634144</v>
      </c>
      <c r="M125">
        <v>-1.1178048780487804</v>
      </c>
      <c r="N125">
        <v>-0.91471544715447151</v>
      </c>
      <c r="O125">
        <v>1.1521138211382114</v>
      </c>
      <c r="P125">
        <v>-3.2308536585365855</v>
      </c>
      <c r="Q125">
        <v>-2.3098373983739835</v>
      </c>
      <c r="R125">
        <v>-0.30430894308943079</v>
      </c>
      <c r="S125">
        <v>-1.1577235772357721</v>
      </c>
      <c r="T125">
        <v>-1.1577235772357721</v>
      </c>
      <c r="U125" t="str">
        <v>_______</v>
      </c>
      <c r="V125">
        <v>-6.6672325841515363</v>
      </c>
      <c r="W125" t="str">
        <v xml:space="preserve"> PF, SF</v>
      </c>
      <c r="AD125">
        <f>P125 - sorted!Z$103</f>
        <v>-3.2308536585365855</v>
      </c>
      <c r="AE125">
        <f>Q125 - sorted!AA$103</f>
        <v>-2.3098373983739835</v>
      </c>
      <c r="AF125">
        <f>R125 - sorted!AB$103</f>
        <v>-0.30430894308943079</v>
      </c>
      <c r="AG125">
        <f>S125 - sorted!AC$103</f>
        <v>-1.1577235772357721</v>
      </c>
      <c r="AH125">
        <f>T125 - sorted!AD$103</f>
        <v>-1.1577235772357721</v>
      </c>
    </row>
    <row r="126" spans="1:34" x14ac:dyDescent="0.35">
      <c r="A126">
        <f t="shared" si="15"/>
        <v>-14.505476854703335</v>
      </c>
      <c r="B126">
        <f t="shared" si="16"/>
        <v>-14.277450995205834</v>
      </c>
      <c r="C126">
        <f t="shared" si="12"/>
        <v>-6.975094315911833</v>
      </c>
      <c r="D126">
        <f t="shared" si="17"/>
        <v>-11.515249591714769</v>
      </c>
      <c r="E126">
        <f t="shared" si="18"/>
        <v>-11.515249591714769</v>
      </c>
      <c r="F126" t="str">
        <v>Klay Thompson</v>
      </c>
      <c r="G126">
        <v>-2.0365853658536597E-2</v>
      </c>
      <c r="H126">
        <v>0.19788617886178861</v>
      </c>
      <c r="I126">
        <v>0.49556910569105705</v>
      </c>
      <c r="J126">
        <v>-5.0975609756097384E-2</v>
      </c>
      <c r="K126">
        <v>-1.3048373983739836</v>
      </c>
      <c r="L126">
        <v>-0.84699186991869913</v>
      </c>
      <c r="M126">
        <v>-0.82443089430894312</v>
      </c>
      <c r="N126">
        <v>-0.52292682926829259</v>
      </c>
      <c r="O126">
        <v>0.9873170731707317</v>
      </c>
      <c r="P126">
        <v>-2.087642276422764</v>
      </c>
      <c r="Q126">
        <v>-2.8770731707317068</v>
      </c>
      <c r="R126">
        <v>-1.0427642276422757</v>
      </c>
      <c r="S126">
        <v>-1.8897560975609751</v>
      </c>
      <c r="T126">
        <v>-1.8897560975609751</v>
      </c>
      <c r="U126" t="str">
        <v>_______</v>
      </c>
      <c r="V126">
        <v>-11.515249591714769</v>
      </c>
      <c r="W126" t="str">
        <v xml:space="preserve"> SG</v>
      </c>
      <c r="AD126">
        <f>P126 - sorted!Z$103</f>
        <v>-2.087642276422764</v>
      </c>
      <c r="AE126">
        <f>Q126 - sorted!AA$103</f>
        <v>-2.8770731707317068</v>
      </c>
      <c r="AF126">
        <f>R126 - sorted!AB$103</f>
        <v>-1.0427642276422757</v>
      </c>
      <c r="AG126">
        <f>S126 - sorted!AC$103</f>
        <v>-1.8897560975609751</v>
      </c>
      <c r="AH126">
        <f>T126 - sorted!AD$103</f>
        <v>-1.8897560975609751</v>
      </c>
    </row>
    <row r="127" spans="1:34" x14ac:dyDescent="0.35">
      <c r="A127">
        <f t="shared" si="15"/>
        <v>-8.0540197818919648</v>
      </c>
      <c r="B127">
        <f t="shared" si="16"/>
        <v>-12.070535388573868</v>
      </c>
      <c r="C127">
        <f t="shared" si="12"/>
        <v>-10.270587834883672</v>
      </c>
      <c r="D127">
        <f t="shared" si="17"/>
        <v>-12.862399586486344</v>
      </c>
      <c r="E127">
        <f t="shared" si="18"/>
        <v>-12.862399586486344</v>
      </c>
      <c r="F127" t="str">
        <v>Andrew Wiggins</v>
      </c>
      <c r="G127">
        <v>0.36536585365853658</v>
      </c>
      <c r="H127">
        <v>-0.87414634146341463</v>
      </c>
      <c r="I127">
        <v>-0.29121951219512193</v>
      </c>
      <c r="J127">
        <v>-2.6829268292682895E-2</v>
      </c>
      <c r="K127">
        <v>-0.66682926829268285</v>
      </c>
      <c r="L127">
        <v>-0.61951219512195121</v>
      </c>
      <c r="M127">
        <v>-0.76829268292682928</v>
      </c>
      <c r="N127">
        <v>0.42</v>
      </c>
      <c r="O127">
        <v>0.36829268292682926</v>
      </c>
      <c r="P127">
        <v>-1.2190243902439026</v>
      </c>
      <c r="Q127">
        <v>-2.4614634146341468</v>
      </c>
      <c r="R127">
        <v>-1.4736585365853658</v>
      </c>
      <c r="S127">
        <v>-2.0931707317073176</v>
      </c>
      <c r="T127">
        <v>-2.0931707317073176</v>
      </c>
      <c r="U127" t="str">
        <v>_______</v>
      </c>
      <c r="V127">
        <v>-12.862399586486344</v>
      </c>
      <c r="W127" t="str">
        <v xml:space="preserve"> SF, SG</v>
      </c>
      <c r="AD127">
        <f>P127 - sorted!Z$103</f>
        <v>-1.2190243902439026</v>
      </c>
      <c r="AE127">
        <f>Q127 - sorted!AA$103</f>
        <v>-2.4614634146341468</v>
      </c>
      <c r="AF127">
        <f>R127 - sorted!AB$103</f>
        <v>-1.4736585365853658</v>
      </c>
      <c r="AG127">
        <f>S127 - sorted!AC$103</f>
        <v>-2.0931707317073176</v>
      </c>
      <c r="AH127">
        <f>T127 - sorted!AD$103</f>
        <v>-2.0931707317073176</v>
      </c>
    </row>
    <row r="128" spans="1:34" x14ac:dyDescent="0.35">
      <c r="A128">
        <f t="shared" si="15"/>
        <v>-14.453546369092908</v>
      </c>
      <c r="B128">
        <f t="shared" si="16"/>
        <v>-21.356245048794349</v>
      </c>
      <c r="C128">
        <f t="shared" si="12"/>
        <v>-13.234044837038347</v>
      </c>
      <c r="D128">
        <f t="shared" si="17"/>
        <v>-18.808812273239827</v>
      </c>
      <c r="E128">
        <f t="shared" si="18"/>
        <v>-18.808812273239827</v>
      </c>
      <c r="F128" t="str">
        <v>Thomas Bryant</v>
      </c>
      <c r="G128">
        <v>2.6330894308943087</v>
      </c>
      <c r="H128">
        <v>-0.91040650406504076</v>
      </c>
      <c r="I128">
        <v>-1.3721951219512194</v>
      </c>
      <c r="J128">
        <v>-0.78869918699186981</v>
      </c>
      <c r="K128">
        <v>-0.51162601626016246</v>
      </c>
      <c r="L128">
        <v>-1.1299186991869918</v>
      </c>
      <c r="M128">
        <v>-2.04349593495935</v>
      </c>
      <c r="N128">
        <v>-8.691056910569106E-2</v>
      </c>
      <c r="O128">
        <v>1.2191056910569107</v>
      </c>
      <c r="P128">
        <v>-2.0806504065040645</v>
      </c>
      <c r="Q128">
        <v>-4.210162601626017</v>
      </c>
      <c r="R128">
        <v>-1.8611382113821142</v>
      </c>
      <c r="S128">
        <v>-2.9910569105691063</v>
      </c>
      <c r="T128">
        <v>-2.9910569105691063</v>
      </c>
      <c r="U128" t="str">
        <v>_______</v>
      </c>
      <c r="V128">
        <v>-18.808812273239827</v>
      </c>
      <c r="W128" t="str">
        <v xml:space="preserve"> C</v>
      </c>
      <c r="AD128">
        <f>P128 - sorted!Z$103</f>
        <v>-2.0806504065040645</v>
      </c>
      <c r="AE128">
        <f>Q128 - sorted!AA$103</f>
        <v>-4.210162601626017</v>
      </c>
      <c r="AF128">
        <f>R128 - sorted!AB$103</f>
        <v>-1.8611382113821142</v>
      </c>
      <c r="AG128">
        <f>S128 - sorted!AC$103</f>
        <v>-2.9910569105691063</v>
      </c>
      <c r="AH128">
        <f>T128 - sorted!AD$103</f>
        <v>-2.9910569105691063</v>
      </c>
    </row>
    <row r="129" spans="1:34" x14ac:dyDescent="0.35">
      <c r="A129">
        <f t="shared" si="15"/>
        <v>-29.981667330893821</v>
      </c>
      <c r="B129">
        <f t="shared" si="16"/>
        <v>-21.313289629612047</v>
      </c>
      <c r="C129">
        <f t="shared" si="12"/>
        <v>-22.701438104937424</v>
      </c>
      <c r="D129">
        <f t="shared" si="17"/>
        <v>-21.668140829288745</v>
      </c>
      <c r="E129">
        <f t="shared" si="18"/>
        <v>-21.668140829288745</v>
      </c>
      <c r="F129" t="str">
        <v>Jamal Murray</v>
      </c>
      <c r="G129">
        <v>0.14097560975609758</v>
      </c>
      <c r="H129">
        <v>0.74853658536585366</v>
      </c>
      <c r="I129">
        <v>-0.51231707317073172</v>
      </c>
      <c r="J129">
        <v>-0.64646341463414614</v>
      </c>
      <c r="K129">
        <v>-1.563292682926829</v>
      </c>
      <c r="L129">
        <v>-0.32378048780487806</v>
      </c>
      <c r="M129">
        <v>-0.90987804878048806</v>
      </c>
      <c r="N129">
        <v>-1.1358536585365853</v>
      </c>
      <c r="O129">
        <v>0.77926829268292686</v>
      </c>
      <c r="P129">
        <v>-4.1713414634146346</v>
      </c>
      <c r="Q129">
        <v>-4.2020731707317065</v>
      </c>
      <c r="R129">
        <v>-3.0990243902439021</v>
      </c>
      <c r="S129">
        <v>-3.4228048780487796</v>
      </c>
      <c r="T129">
        <v>-3.4228048780487796</v>
      </c>
      <c r="U129" t="str">
        <v>_______</v>
      </c>
      <c r="V129">
        <v>-21.668140829288745</v>
      </c>
      <c r="W129" t="str">
        <v xml:space="preserve"> PG, SG</v>
      </c>
      <c r="AD129">
        <f>P129 - sorted!Z$103</f>
        <v>-4.1713414634146346</v>
      </c>
      <c r="AE129">
        <f>Q129 - sorted!AA$103</f>
        <v>-4.2020731707317065</v>
      </c>
      <c r="AF129">
        <f>R129 - sorted!AB$103</f>
        <v>-3.0990243902439021</v>
      </c>
      <c r="AG129">
        <f>S129 - sorted!AC$103</f>
        <v>-3.4228048780487796</v>
      </c>
      <c r="AH129">
        <f>T129 - sorted!AD$103</f>
        <v>-3.4228048780487796</v>
      </c>
    </row>
    <row r="130" spans="1:34" x14ac:dyDescent="0.35">
      <c r="A130">
        <f t="shared" si="15"/>
        <v>-31.535053077787047</v>
      </c>
      <c r="B130">
        <f t="shared" si="16"/>
        <v>-23.402995223098365</v>
      </c>
      <c r="C130">
        <f t="shared" si="12"/>
        <v>-23.512875660080486</v>
      </c>
      <c r="D130">
        <f t="shared" si="17"/>
        <v>-23.310080840901819</v>
      </c>
      <c r="E130">
        <f t="shared" si="18"/>
        <v>-23.310080840901819</v>
      </c>
      <c r="F130" t="str">
        <v>Kawhi Leonard</v>
      </c>
      <c r="G130">
        <v>0.31658536585365854</v>
      </c>
      <c r="H130">
        <v>0.70975609756097557</v>
      </c>
      <c r="I130">
        <v>-1.2553658536585366</v>
      </c>
      <c r="J130">
        <v>-0.71414634146341438</v>
      </c>
      <c r="K130">
        <v>-1.2353658536585364</v>
      </c>
      <c r="L130">
        <v>-0.46560975609756095</v>
      </c>
      <c r="M130">
        <v>-0.82829268292682923</v>
      </c>
      <c r="N130">
        <v>-1.123170731707317</v>
      </c>
      <c r="O130">
        <v>0.92487804878048796</v>
      </c>
      <c r="P130">
        <v>-4.3804878048780482</v>
      </c>
      <c r="Q130">
        <v>-4.5956097560975602</v>
      </c>
      <c r="R130">
        <v>-3.2051219512195113</v>
      </c>
      <c r="S130">
        <v>-3.6707317073170724</v>
      </c>
      <c r="T130">
        <v>-3.6707317073170724</v>
      </c>
      <c r="U130" t="str">
        <v>_______</v>
      </c>
      <c r="V130">
        <v>-23.310080840901819</v>
      </c>
      <c r="W130" t="str">
        <v xml:space="preserve"> SF, PF</v>
      </c>
      <c r="AD130">
        <f>P130 - sorted!Z$103</f>
        <v>-4.3804878048780482</v>
      </c>
      <c r="AE130">
        <f>Q130 - sorted!AA$103</f>
        <v>-4.5956097560975602</v>
      </c>
      <c r="AF130">
        <f>R130 - sorted!AB$103</f>
        <v>-3.2051219512195113</v>
      </c>
      <c r="AG130">
        <f>S130 - sorted!AC$103</f>
        <v>-3.6707317073170724</v>
      </c>
      <c r="AH130">
        <f>T130 - sorted!AD$103</f>
        <v>-3.6707317073170724</v>
      </c>
    </row>
    <row r="131" spans="1:34" x14ac:dyDescent="0.35">
      <c r="AD131">
        <f>P131 - sorted!Z$103</f>
        <v>0</v>
      </c>
      <c r="AE131">
        <f>Q131 - sorted!AA$103</f>
        <v>0</v>
      </c>
      <c r="AF131">
        <f>R131 - sorted!AB$103</f>
        <v>0</v>
      </c>
      <c r="AG131">
        <f>S131 - sorted!AC$103</f>
        <v>0</v>
      </c>
      <c r="AH131">
        <f>T131 - sorted!AD$103</f>
        <v>0</v>
      </c>
    </row>
    <row r="132" spans="1:34" x14ac:dyDescent="0.35">
      <c r="AD132">
        <f>P132 - sorted!Z$103</f>
        <v>0</v>
      </c>
      <c r="AE132">
        <f>Q132 - sorted!AA$103</f>
        <v>0</v>
      </c>
      <c r="AF132">
        <f>R132 - sorted!AB$103</f>
        <v>0</v>
      </c>
      <c r="AG132">
        <f>S132 - sorted!AC$103</f>
        <v>0</v>
      </c>
      <c r="AH132">
        <f>T132 - sorted!AD$103</f>
        <v>0</v>
      </c>
    </row>
    <row r="133" spans="1:34" x14ac:dyDescent="0.35">
      <c r="AD133">
        <f>P133 - sorted!Z$103</f>
        <v>0</v>
      </c>
      <c r="AE133">
        <f>Q133 - sorted!AA$103</f>
        <v>0</v>
      </c>
      <c r="AF133">
        <f>R133 - sorted!AB$103</f>
        <v>0</v>
      </c>
      <c r="AG133">
        <f>S133 - sorted!AC$103</f>
        <v>0</v>
      </c>
      <c r="AH133">
        <f>T133 - sorted!AD$103</f>
        <v>0</v>
      </c>
    </row>
    <row r="134" spans="1:34" x14ac:dyDescent="0.35">
      <c r="AD134">
        <f>P134 - sorted!Z$103</f>
        <v>0</v>
      </c>
      <c r="AE134">
        <f>Q134 - sorted!AA$103</f>
        <v>0</v>
      </c>
      <c r="AF134">
        <f>R134 - sorted!AB$103</f>
        <v>0</v>
      </c>
      <c r="AG134">
        <f>S134 - sorted!AC$103</f>
        <v>0</v>
      </c>
      <c r="AH134">
        <f>T134 - sorted!AD$103</f>
        <v>0</v>
      </c>
    </row>
    <row r="135" spans="1:34" x14ac:dyDescent="0.35">
      <c r="AD135">
        <f>P135 - sorted!Z$103</f>
        <v>0</v>
      </c>
      <c r="AE135">
        <f>Q135 - sorted!AA$103</f>
        <v>0</v>
      </c>
      <c r="AF135">
        <f>R135 - sorted!AB$103</f>
        <v>0</v>
      </c>
      <c r="AG135">
        <f>S135 - sorted!AC$103</f>
        <v>0</v>
      </c>
      <c r="AH135">
        <f>T135 - sorted!AD$103</f>
        <v>0</v>
      </c>
    </row>
    <row r="136" spans="1:34" x14ac:dyDescent="0.35">
      <c r="AD136">
        <f>P136 - sorted!Z$103</f>
        <v>0</v>
      </c>
      <c r="AE136">
        <f>Q136 - sorted!AA$103</f>
        <v>0</v>
      </c>
      <c r="AF136">
        <f>R136 - sorted!AB$103</f>
        <v>0</v>
      </c>
      <c r="AG136">
        <f>S136 - sorted!AC$103</f>
        <v>0</v>
      </c>
      <c r="AH136">
        <f>T136 - sorted!AD$103</f>
        <v>0</v>
      </c>
    </row>
    <row r="137" spans="1:34" x14ac:dyDescent="0.35">
      <c r="AD137">
        <f>P137 - sorted!Z$103</f>
        <v>0</v>
      </c>
      <c r="AE137">
        <f>Q137 - sorted!AA$103</f>
        <v>0</v>
      </c>
      <c r="AF137">
        <f>R137 - sorted!AB$103</f>
        <v>0</v>
      </c>
      <c r="AG137">
        <f>S137 - sorted!AC$103</f>
        <v>0</v>
      </c>
      <c r="AH137">
        <f>T137 - sorted!AD$103</f>
        <v>0</v>
      </c>
    </row>
    <row r="138" spans="1:34" x14ac:dyDescent="0.35">
      <c r="AD138">
        <f>P138 - sorted!Z$103</f>
        <v>0</v>
      </c>
      <c r="AE138">
        <f>Q138 - sorted!AA$103</f>
        <v>0</v>
      </c>
      <c r="AF138">
        <f>R138 - sorted!AB$103</f>
        <v>0</v>
      </c>
      <c r="AG138">
        <f>S138 - sorted!AC$103</f>
        <v>0</v>
      </c>
      <c r="AH138">
        <f>T138 - sorted!AD$103</f>
        <v>0</v>
      </c>
    </row>
    <row r="139" spans="1:34" x14ac:dyDescent="0.35">
      <c r="AD139">
        <f>P139 - sorted!Z$103</f>
        <v>0</v>
      </c>
      <c r="AE139">
        <f>Q139 - sorted!AA$103</f>
        <v>0</v>
      </c>
      <c r="AF139">
        <f>R139 - sorted!AB$103</f>
        <v>0</v>
      </c>
      <c r="AG139">
        <f>S139 - sorted!AC$103</f>
        <v>0</v>
      </c>
      <c r="AH139">
        <f>T139 - sorted!AD$103</f>
        <v>0</v>
      </c>
    </row>
    <row r="140" spans="1:34" x14ac:dyDescent="0.35">
      <c r="AD140">
        <f>P140 - sorted!Z$103</f>
        <v>0</v>
      </c>
      <c r="AE140">
        <f>Q140 - sorted!AA$103</f>
        <v>0</v>
      </c>
      <c r="AF140">
        <f>R140 - sorted!AB$103</f>
        <v>0</v>
      </c>
      <c r="AG140">
        <f>S140 - sorted!AC$103</f>
        <v>0</v>
      </c>
      <c r="AH140">
        <f>T140 - sorted!AD$103</f>
        <v>0</v>
      </c>
    </row>
    <row r="141" spans="1:34" x14ac:dyDescent="0.35">
      <c r="AD141">
        <f>P141 - sorted!Z$103</f>
        <v>0</v>
      </c>
      <c r="AE141">
        <f>Q141 - sorted!AA$103</f>
        <v>0</v>
      </c>
      <c r="AF141">
        <f>R141 - sorted!AB$103</f>
        <v>0</v>
      </c>
      <c r="AG141">
        <f>S141 - sorted!AC$103</f>
        <v>0</v>
      </c>
      <c r="AH141">
        <f>T141 - sorted!AD$103</f>
        <v>0</v>
      </c>
    </row>
    <row r="142" spans="1:34" x14ac:dyDescent="0.35">
      <c r="AD142">
        <f>P142 - sorted!Z$103</f>
        <v>0</v>
      </c>
      <c r="AE142">
        <f>Q142 - sorted!AA$103</f>
        <v>0</v>
      </c>
      <c r="AF142">
        <f>R142 - sorted!AB$103</f>
        <v>0</v>
      </c>
      <c r="AG142">
        <f>S142 - sorted!AC$103</f>
        <v>0</v>
      </c>
      <c r="AH142">
        <f>T142 - sorted!AD$103</f>
        <v>0</v>
      </c>
    </row>
    <row r="143" spans="1:34" x14ac:dyDescent="0.35">
      <c r="AD143">
        <f>P143 - sorted!Z$103</f>
        <v>0</v>
      </c>
      <c r="AE143">
        <f>Q143 - sorted!AA$103</f>
        <v>0</v>
      </c>
      <c r="AF143">
        <f>R143 - sorted!AB$103</f>
        <v>0</v>
      </c>
      <c r="AG143">
        <f>S143 - sorted!AC$103</f>
        <v>0</v>
      </c>
      <c r="AH143">
        <f>T143 - sorted!AD$103</f>
        <v>0</v>
      </c>
    </row>
    <row r="144" spans="1:34" x14ac:dyDescent="0.35">
      <c r="AD144">
        <f>P144 - sorted!Z$103</f>
        <v>0</v>
      </c>
      <c r="AE144">
        <f>Q144 - sorted!AA$103</f>
        <v>0</v>
      </c>
      <c r="AF144">
        <f>R144 - sorted!AB$103</f>
        <v>0</v>
      </c>
      <c r="AG144">
        <f>S144 - sorted!AC$103</f>
        <v>0</v>
      </c>
      <c r="AH144">
        <f>T144 - sorted!AD$103</f>
        <v>0</v>
      </c>
    </row>
    <row r="145" spans="30:34" x14ac:dyDescent="0.35">
      <c r="AD145">
        <f>P145 - sorted!Z$103</f>
        <v>0</v>
      </c>
      <c r="AE145">
        <f>Q145 - sorted!AA$103</f>
        <v>0</v>
      </c>
      <c r="AF145">
        <f>R145 - sorted!AB$103</f>
        <v>0</v>
      </c>
      <c r="AG145">
        <f>S145 - sorted!AC$103</f>
        <v>0</v>
      </c>
      <c r="AH145">
        <f>T145 - sorted!AD$103</f>
        <v>0</v>
      </c>
    </row>
    <row r="146" spans="30:34" x14ac:dyDescent="0.35">
      <c r="AD146">
        <f>P146 - sorted!Z$103</f>
        <v>0</v>
      </c>
      <c r="AE146">
        <f>Q146 - sorted!AA$103</f>
        <v>0</v>
      </c>
      <c r="AF146">
        <f>R146 - sorted!AB$103</f>
        <v>0</v>
      </c>
      <c r="AG146">
        <f>S146 - sorted!AC$103</f>
        <v>0</v>
      </c>
      <c r="AH146">
        <f>T146 - sorted!AD$103</f>
        <v>0</v>
      </c>
    </row>
    <row r="147" spans="30:34" x14ac:dyDescent="0.35">
      <c r="AD147">
        <f>P147 - sorted!Z$103</f>
        <v>0</v>
      </c>
      <c r="AE147">
        <f>Q147 - sorted!AA$103</f>
        <v>0</v>
      </c>
      <c r="AF147">
        <f>R147 - sorted!AB$103</f>
        <v>0</v>
      </c>
      <c r="AG147">
        <f>S147 - sorted!AC$103</f>
        <v>0</v>
      </c>
      <c r="AH147">
        <f>T147 - sorted!AD$103</f>
        <v>0</v>
      </c>
    </row>
    <row r="148" spans="30:34" x14ac:dyDescent="0.35">
      <c r="AD148">
        <f>P148 - sorted!Z$103</f>
        <v>0</v>
      </c>
      <c r="AE148">
        <f>Q148 - sorted!AA$103</f>
        <v>0</v>
      </c>
      <c r="AF148">
        <f>R148 - sorted!AB$103</f>
        <v>0</v>
      </c>
      <c r="AG148">
        <f>S148 - sorted!AC$103</f>
        <v>0</v>
      </c>
      <c r="AH148">
        <f>T148 - sorted!AD$103</f>
        <v>0</v>
      </c>
    </row>
    <row r="149" spans="30:34" x14ac:dyDescent="0.35">
      <c r="AD149">
        <f>P149 - sorted!Z$103</f>
        <v>0</v>
      </c>
      <c r="AE149">
        <f>Q149 - sorted!AA$103</f>
        <v>0</v>
      </c>
      <c r="AF149">
        <f>R149 - sorted!AB$103</f>
        <v>0</v>
      </c>
      <c r="AG149">
        <f>S149 - sorted!AC$103</f>
        <v>0</v>
      </c>
      <c r="AH149">
        <f>T149 - sorted!AD$103</f>
        <v>0</v>
      </c>
    </row>
    <row r="150" spans="30:34" x14ac:dyDescent="0.35">
      <c r="AD150">
        <f>P150 - sorted!Z$103</f>
        <v>0</v>
      </c>
      <c r="AE150">
        <f>Q150 - sorted!AA$103</f>
        <v>0</v>
      </c>
      <c r="AF150">
        <f>R150 - sorted!AB$103</f>
        <v>0</v>
      </c>
      <c r="AG150">
        <f>S150 - sorted!AC$103</f>
        <v>0</v>
      </c>
      <c r="AH150">
        <f>T150 - sorted!AD$103</f>
        <v>0</v>
      </c>
    </row>
    <row r="151" spans="30:34" x14ac:dyDescent="0.35">
      <c r="AD151">
        <f>P151 - sorted!Z$103</f>
        <v>0</v>
      </c>
      <c r="AE151">
        <f>Q151 - sorted!AA$103</f>
        <v>0</v>
      </c>
      <c r="AF151">
        <f>R151 - sorted!AB$103</f>
        <v>0</v>
      </c>
      <c r="AG151">
        <f>S151 - sorted!AC$103</f>
        <v>0</v>
      </c>
      <c r="AH151">
        <f>T151 - sorted!AD$103</f>
        <v>0</v>
      </c>
    </row>
    <row r="152" spans="30:34" x14ac:dyDescent="0.35">
      <c r="AD152">
        <f>P152 - sorted!Z$103</f>
        <v>0</v>
      </c>
      <c r="AE152">
        <f>Q152 - sorted!AA$103</f>
        <v>0</v>
      </c>
      <c r="AF152">
        <f>R152 - sorted!AB$103</f>
        <v>0</v>
      </c>
      <c r="AG152">
        <f>S152 - sorted!AC$103</f>
        <v>0</v>
      </c>
      <c r="AH152">
        <f>T152 - sorted!AD$103</f>
        <v>0</v>
      </c>
    </row>
    <row r="153" spans="30:34" x14ac:dyDescent="0.35">
      <c r="AD153">
        <f>P153 - sorted!Z$103</f>
        <v>0</v>
      </c>
      <c r="AE153">
        <f>Q153 - sorted!AA$103</f>
        <v>0</v>
      </c>
      <c r="AF153">
        <f>R153 - sorted!AB$103</f>
        <v>0</v>
      </c>
      <c r="AG153">
        <f>S153 - sorted!AC$103</f>
        <v>0</v>
      </c>
      <c r="AH153">
        <f>T153 - sorted!AD$103</f>
        <v>0</v>
      </c>
    </row>
    <row r="154" spans="30:34" x14ac:dyDescent="0.35">
      <c r="AD154">
        <f>P154 - sorted!Z$103</f>
        <v>0</v>
      </c>
      <c r="AE154">
        <f>Q154 - sorted!AA$103</f>
        <v>0</v>
      </c>
      <c r="AF154">
        <f>R154 - sorted!AB$103</f>
        <v>0</v>
      </c>
      <c r="AG154">
        <f>S154 - sorted!AC$103</f>
        <v>0</v>
      </c>
      <c r="AH154">
        <f>T154 - sorted!AD$103</f>
        <v>0</v>
      </c>
    </row>
    <row r="155" spans="30:34" x14ac:dyDescent="0.35">
      <c r="AD155">
        <f>P155 - sorted!Z$103</f>
        <v>0</v>
      </c>
      <c r="AE155">
        <f>Q155 - sorted!AA$103</f>
        <v>0</v>
      </c>
      <c r="AF155">
        <f>R155 - sorted!AB$103</f>
        <v>0</v>
      </c>
      <c r="AG155">
        <f>S155 - sorted!AC$103</f>
        <v>0</v>
      </c>
      <c r="AH155">
        <f>T155 - sorted!AD$103</f>
        <v>0</v>
      </c>
    </row>
    <row r="156" spans="30:34" x14ac:dyDescent="0.35">
      <c r="AD156">
        <f>P156 - sorted!Z$103</f>
        <v>0</v>
      </c>
      <c r="AE156">
        <f>Q156 - sorted!AA$103</f>
        <v>0</v>
      </c>
      <c r="AF156">
        <f>R156 - sorted!AB$103</f>
        <v>0</v>
      </c>
      <c r="AG156">
        <f>S156 - sorted!AC$103</f>
        <v>0</v>
      </c>
      <c r="AH156">
        <f>T156 - sorted!AD$103</f>
        <v>0</v>
      </c>
    </row>
    <row r="157" spans="30:34" x14ac:dyDescent="0.35">
      <c r="AD157">
        <f>P157 - sorted!Z$103</f>
        <v>0</v>
      </c>
      <c r="AE157">
        <f>Q157 - sorted!AA$103</f>
        <v>0</v>
      </c>
      <c r="AF157">
        <f>R157 - sorted!AB$103</f>
        <v>0</v>
      </c>
      <c r="AG157">
        <f>S157 - sorted!AC$103</f>
        <v>0</v>
      </c>
      <c r="AH157">
        <f>T157 - sorted!AD$103</f>
        <v>0</v>
      </c>
    </row>
    <row r="158" spans="30:34" x14ac:dyDescent="0.35">
      <c r="AD158">
        <f>P158 - sorted!Z$103</f>
        <v>0</v>
      </c>
      <c r="AE158">
        <f>Q158 - sorted!AA$103</f>
        <v>0</v>
      </c>
      <c r="AF158">
        <f>R158 - sorted!AB$103</f>
        <v>0</v>
      </c>
      <c r="AG158">
        <f>S158 - sorted!AC$103</f>
        <v>0</v>
      </c>
      <c r="AH158">
        <f>T158 - sorted!AD$103</f>
        <v>0</v>
      </c>
    </row>
    <row r="159" spans="30:34" x14ac:dyDescent="0.35">
      <c r="AD159">
        <f>P159 - sorted!Z$103</f>
        <v>0</v>
      </c>
      <c r="AE159">
        <f>Q159 - sorted!AA$103</f>
        <v>0</v>
      </c>
      <c r="AF159">
        <f>R159 - sorted!AB$103</f>
        <v>0</v>
      </c>
      <c r="AG159">
        <f>S159 - sorted!AC$103</f>
        <v>0</v>
      </c>
      <c r="AH159">
        <f>T159 - sorted!AD$103</f>
        <v>0</v>
      </c>
    </row>
    <row r="160" spans="30:34" x14ac:dyDescent="0.35">
      <c r="AD160">
        <f>P160 - sorted!Z$103</f>
        <v>0</v>
      </c>
      <c r="AE160">
        <f>Q160 - sorted!AA$103</f>
        <v>0</v>
      </c>
      <c r="AF160">
        <f>R160 - sorted!AB$103</f>
        <v>0</v>
      </c>
      <c r="AG160">
        <f>S160 - sorted!AC$103</f>
        <v>0</v>
      </c>
      <c r="AH160">
        <f>T160 - sorted!AD$103</f>
        <v>0</v>
      </c>
    </row>
    <row r="161" spans="30:34" x14ac:dyDescent="0.35">
      <c r="AD161">
        <f>P161 - sorted!Z$103</f>
        <v>0</v>
      </c>
      <c r="AE161">
        <f>Q161 - sorted!AA$103</f>
        <v>0</v>
      </c>
      <c r="AF161">
        <f>R161 - sorted!AB$103</f>
        <v>0</v>
      </c>
      <c r="AG161">
        <f>S161 - sorted!AC$103</f>
        <v>0</v>
      </c>
      <c r="AH161">
        <f>T161 - sorted!AD$103</f>
        <v>0</v>
      </c>
    </row>
    <row r="162" spans="30:34" x14ac:dyDescent="0.35">
      <c r="AD162">
        <f>P162 - sorted!Z$103</f>
        <v>0</v>
      </c>
      <c r="AE162">
        <f>Q162 - sorted!AA$103</f>
        <v>0</v>
      </c>
      <c r="AF162">
        <f>R162 - sorted!AB$103</f>
        <v>0</v>
      </c>
      <c r="AG162">
        <f>S162 - sorted!AC$103</f>
        <v>0</v>
      </c>
      <c r="AH162">
        <f>T162 - sorted!AD$103</f>
        <v>0</v>
      </c>
    </row>
    <row r="163" spans="30:34" x14ac:dyDescent="0.35">
      <c r="AD163">
        <f>P163 - sorted!Z$103</f>
        <v>0</v>
      </c>
      <c r="AE163">
        <f>Q163 - sorted!AA$103</f>
        <v>0</v>
      </c>
      <c r="AF163">
        <f>R163 - sorted!AB$103</f>
        <v>0</v>
      </c>
      <c r="AG163">
        <f>S163 - sorted!AC$103</f>
        <v>0</v>
      </c>
      <c r="AH163">
        <f>T163 - sorted!AD$103</f>
        <v>0</v>
      </c>
    </row>
    <row r="164" spans="30:34" x14ac:dyDescent="0.35">
      <c r="AD164">
        <f>P164 - sorted!Z$103</f>
        <v>0</v>
      </c>
      <c r="AE164">
        <f>Q164 - sorted!AA$103</f>
        <v>0</v>
      </c>
      <c r="AF164">
        <f>R164 - sorted!AB$103</f>
        <v>0</v>
      </c>
      <c r="AG164">
        <f>S164 - sorted!AC$103</f>
        <v>0</v>
      </c>
      <c r="AH164">
        <f>T164 - sorted!AD$103</f>
        <v>0</v>
      </c>
    </row>
    <row r="165" spans="30:34" x14ac:dyDescent="0.35">
      <c r="AD165">
        <f>P165 - sorted!Z$103</f>
        <v>0</v>
      </c>
      <c r="AE165">
        <f>Q165 - sorted!AA$103</f>
        <v>0</v>
      </c>
      <c r="AF165">
        <f>R165 - sorted!AB$103</f>
        <v>0</v>
      </c>
      <c r="AG165">
        <f>S165 - sorted!AC$103</f>
        <v>0</v>
      </c>
      <c r="AH165">
        <f>T165 - sorted!AD$103</f>
        <v>0</v>
      </c>
    </row>
    <row r="166" spans="30:34" x14ac:dyDescent="0.35">
      <c r="AD166">
        <f>P166 - sorted!Z$103</f>
        <v>0</v>
      </c>
      <c r="AE166">
        <f>Q166 - sorted!AA$103</f>
        <v>0</v>
      </c>
      <c r="AF166">
        <f>R166 - sorted!AB$103</f>
        <v>0</v>
      </c>
      <c r="AG166">
        <f>S166 - sorted!AC$103</f>
        <v>0</v>
      </c>
      <c r="AH166">
        <f>T166 - sorted!AD$103</f>
        <v>0</v>
      </c>
    </row>
    <row r="167" spans="30:34" x14ac:dyDescent="0.35">
      <c r="AD167">
        <f>P167 - sorted!Z$103</f>
        <v>0</v>
      </c>
      <c r="AE167">
        <f>Q167 - sorted!AA$103</f>
        <v>0</v>
      </c>
      <c r="AF167">
        <f>R167 - sorted!AB$103</f>
        <v>0</v>
      </c>
      <c r="AG167">
        <f>S167 - sorted!AC$103</f>
        <v>0</v>
      </c>
      <c r="AH167">
        <f>T167 - sorted!AD$103</f>
        <v>0</v>
      </c>
    </row>
    <row r="168" spans="30:34" x14ac:dyDescent="0.35">
      <c r="AD168">
        <f>P168 - sorted!Z$103</f>
        <v>0</v>
      </c>
      <c r="AE168">
        <f>Q168 - sorted!AA$103</f>
        <v>0</v>
      </c>
      <c r="AF168">
        <f>R168 - sorted!AB$103</f>
        <v>0</v>
      </c>
      <c r="AG168">
        <f>S168 - sorted!AC$103</f>
        <v>0</v>
      </c>
      <c r="AH168">
        <f>T168 - sorted!AD$103</f>
        <v>0</v>
      </c>
    </row>
    <row r="169" spans="30:34" x14ac:dyDescent="0.35">
      <c r="AD169">
        <f>P169 - sorted!Z$103</f>
        <v>0</v>
      </c>
      <c r="AE169">
        <f>Q169 - sorted!AA$103</f>
        <v>0</v>
      </c>
      <c r="AF169">
        <f>R169 - sorted!AB$103</f>
        <v>0</v>
      </c>
      <c r="AG169">
        <f>S169 - sorted!AC$103</f>
        <v>0</v>
      </c>
      <c r="AH169">
        <f>T169 - sorted!AD$103</f>
        <v>0</v>
      </c>
    </row>
    <row r="170" spans="30:34" x14ac:dyDescent="0.35">
      <c r="AD170">
        <f>P170 - sorted!Z$103</f>
        <v>0</v>
      </c>
      <c r="AE170">
        <f>Q170 - sorted!AA$103</f>
        <v>0</v>
      </c>
      <c r="AF170">
        <f>R170 - sorted!AB$103</f>
        <v>0</v>
      </c>
      <c r="AG170">
        <f>S170 - sorted!AC$103</f>
        <v>0</v>
      </c>
      <c r="AH170">
        <f>T170 - sorted!AD$103</f>
        <v>0</v>
      </c>
    </row>
    <row r="171" spans="30:34" x14ac:dyDescent="0.35">
      <c r="AD171">
        <f>P171 - sorted!Z$103</f>
        <v>0</v>
      </c>
      <c r="AE171">
        <f>Q171 - sorted!AA$103</f>
        <v>0</v>
      </c>
      <c r="AF171">
        <f>R171 - sorted!AB$103</f>
        <v>0</v>
      </c>
      <c r="AG171">
        <f>S171 - sorted!AC$103</f>
        <v>0</v>
      </c>
      <c r="AH171">
        <f>T171 - sorted!AD$103</f>
        <v>0</v>
      </c>
    </row>
    <row r="172" spans="30:34" x14ac:dyDescent="0.35">
      <c r="AD172">
        <f>P172 - sorted!Z$103</f>
        <v>0</v>
      </c>
      <c r="AE172">
        <f>Q172 - sorted!AA$103</f>
        <v>0</v>
      </c>
      <c r="AF172">
        <f>R172 - sorted!AB$103</f>
        <v>0</v>
      </c>
      <c r="AG172">
        <f>S172 - sorted!AC$103</f>
        <v>0</v>
      </c>
      <c r="AH172">
        <f>T172 - sorted!AD$103</f>
        <v>0</v>
      </c>
    </row>
    <row r="173" spans="30:34" x14ac:dyDescent="0.35">
      <c r="AD173">
        <f>P173 - sorted!Z$103</f>
        <v>0</v>
      </c>
      <c r="AE173">
        <f>Q173 - sorted!AA$103</f>
        <v>0</v>
      </c>
      <c r="AF173">
        <f>R173 - sorted!AB$103</f>
        <v>0</v>
      </c>
      <c r="AG173">
        <f>S173 - sorted!AC$103</f>
        <v>0</v>
      </c>
      <c r="AH173">
        <f>T173 - sorted!AD$103</f>
        <v>0</v>
      </c>
    </row>
    <row r="174" spans="30:34" x14ac:dyDescent="0.35">
      <c r="AD174">
        <f>P174 - sorted!Z$103</f>
        <v>0</v>
      </c>
      <c r="AE174">
        <f>Q174 - sorted!AA$103</f>
        <v>0</v>
      </c>
      <c r="AF174">
        <f>R174 - sorted!AB$103</f>
        <v>0</v>
      </c>
      <c r="AG174">
        <f>S174 - sorted!AC$103</f>
        <v>0</v>
      </c>
      <c r="AH174">
        <f>T174 - sorted!AD$103</f>
        <v>0</v>
      </c>
    </row>
    <row r="175" spans="30:34" x14ac:dyDescent="0.35">
      <c r="AD175">
        <f>P175 - sorted!Z$103</f>
        <v>0</v>
      </c>
      <c r="AE175">
        <f>Q175 - sorted!AA$103</f>
        <v>0</v>
      </c>
      <c r="AF175">
        <f>R175 - sorted!AB$103</f>
        <v>0</v>
      </c>
      <c r="AG175">
        <f>S175 - sorted!AC$103</f>
        <v>0</v>
      </c>
      <c r="AH175">
        <f>T175 - sorted!AD$103</f>
        <v>0</v>
      </c>
    </row>
    <row r="176" spans="30:34" x14ac:dyDescent="0.35">
      <c r="AD176">
        <f>P176 - sorted!Z$103</f>
        <v>0</v>
      </c>
      <c r="AE176">
        <f>Q176 - sorted!AA$103</f>
        <v>0</v>
      </c>
      <c r="AF176">
        <f>R176 - sorted!AB$103</f>
        <v>0</v>
      </c>
      <c r="AG176">
        <f>S176 - sorted!AC$103</f>
        <v>0</v>
      </c>
      <c r="AH176">
        <f>T176 - sorted!AD$103</f>
        <v>0</v>
      </c>
    </row>
    <row r="177" spans="30:34" x14ac:dyDescent="0.35">
      <c r="AD177">
        <f>P177 - sorted!Z$103</f>
        <v>0</v>
      </c>
      <c r="AE177">
        <f>Q177 - sorted!AA$103</f>
        <v>0</v>
      </c>
      <c r="AF177">
        <f>R177 - sorted!AB$103</f>
        <v>0</v>
      </c>
      <c r="AG177">
        <f>S177 - sorted!AC$103</f>
        <v>0</v>
      </c>
      <c r="AH177">
        <f>T177 - sorted!AD$103</f>
        <v>0</v>
      </c>
    </row>
    <row r="178" spans="30:34" x14ac:dyDescent="0.35">
      <c r="AD178">
        <f>P178 - sorted!Z$103</f>
        <v>0</v>
      </c>
      <c r="AE178">
        <f>Q178 - sorted!AA$103</f>
        <v>0</v>
      </c>
      <c r="AF178">
        <f>R178 - sorted!AB$103</f>
        <v>0</v>
      </c>
      <c r="AG178">
        <f>S178 - sorted!AC$103</f>
        <v>0</v>
      </c>
      <c r="AH178">
        <f>T178 - sorted!AD$103</f>
        <v>0</v>
      </c>
    </row>
    <row r="179" spans="30:34" x14ac:dyDescent="0.35">
      <c r="AD179">
        <f>P179 - sorted!Z$103</f>
        <v>0</v>
      </c>
      <c r="AE179">
        <f>Q179 - sorted!AA$103</f>
        <v>0</v>
      </c>
      <c r="AF179">
        <f>R179 - sorted!AB$103</f>
        <v>0</v>
      </c>
      <c r="AG179">
        <f>S179 - sorted!AC$103</f>
        <v>0</v>
      </c>
      <c r="AH179">
        <f>T179 - sorted!AD$103</f>
        <v>0</v>
      </c>
    </row>
    <row r="180" spans="30:34" x14ac:dyDescent="0.35">
      <c r="AD180">
        <f>P180 - sorted!Z$103</f>
        <v>0</v>
      </c>
      <c r="AE180">
        <f>Q180 - sorted!AA$103</f>
        <v>0</v>
      </c>
      <c r="AF180">
        <f>R180 - sorted!AB$103</f>
        <v>0</v>
      </c>
      <c r="AG180">
        <f>S180 - sorted!AC$103</f>
        <v>0</v>
      </c>
      <c r="AH180">
        <f>T180 - sorted!AD$103</f>
        <v>0</v>
      </c>
    </row>
    <row r="181" spans="30:34" x14ac:dyDescent="0.35">
      <c r="AD181">
        <f>P181 - sorted!Z$103</f>
        <v>0</v>
      </c>
      <c r="AE181">
        <f>Q181 - sorted!AA$103</f>
        <v>0</v>
      </c>
      <c r="AF181">
        <f>R181 - sorted!AB$103</f>
        <v>0</v>
      </c>
      <c r="AG181">
        <f>S181 - sorted!AC$103</f>
        <v>0</v>
      </c>
      <c r="AH181">
        <f>T181 - sorted!AD$103</f>
        <v>0</v>
      </c>
    </row>
    <row r="182" spans="30:34" x14ac:dyDescent="0.35">
      <c r="AD182">
        <f>P182 - sorted!Z$103</f>
        <v>0</v>
      </c>
      <c r="AE182">
        <f>Q182 - sorted!AA$103</f>
        <v>0</v>
      </c>
      <c r="AF182">
        <f>R182 - sorted!AB$103</f>
        <v>0</v>
      </c>
      <c r="AG182">
        <f>S182 - sorted!AC$103</f>
        <v>0</v>
      </c>
      <c r="AH182">
        <f>T182 - sorted!AD$103</f>
        <v>0</v>
      </c>
    </row>
    <row r="183" spans="30:34" x14ac:dyDescent="0.35">
      <c r="AD183">
        <f>P183 - sorted!Z$103</f>
        <v>0</v>
      </c>
      <c r="AE183">
        <f>Q183 - sorted!AA$103</f>
        <v>0</v>
      </c>
      <c r="AF183">
        <f>R183 - sorted!AB$103</f>
        <v>0</v>
      </c>
      <c r="AG183">
        <f>S183 - sorted!AC$103</f>
        <v>0</v>
      </c>
      <c r="AH183">
        <f>T183 - sorted!AD$103</f>
        <v>0</v>
      </c>
    </row>
    <row r="184" spans="30:34" x14ac:dyDescent="0.35">
      <c r="AD184">
        <f>P184 - sorted!Z$103</f>
        <v>0</v>
      </c>
      <c r="AE184">
        <f>Q184 - sorted!AA$103</f>
        <v>0</v>
      </c>
      <c r="AF184">
        <f>R184 - sorted!AB$103</f>
        <v>0</v>
      </c>
      <c r="AG184">
        <f>S184 - sorted!AC$103</f>
        <v>0</v>
      </c>
      <c r="AH184">
        <f>T184 - sorted!AD$103</f>
        <v>0</v>
      </c>
    </row>
    <row r="185" spans="30:34" x14ac:dyDescent="0.35">
      <c r="AD185">
        <f>P185 - sorted!Z$103</f>
        <v>0</v>
      </c>
      <c r="AE185">
        <f>Q185 - sorted!AA$103</f>
        <v>0</v>
      </c>
      <c r="AF185">
        <f>R185 - sorted!AB$103</f>
        <v>0</v>
      </c>
      <c r="AG185">
        <f>S185 - sorted!AC$103</f>
        <v>0</v>
      </c>
      <c r="AH185">
        <f>T185 - sorted!AD$103</f>
        <v>0</v>
      </c>
    </row>
    <row r="186" spans="30:34" x14ac:dyDescent="0.35">
      <c r="AD186">
        <f>P186 - sorted!Z$103</f>
        <v>0</v>
      </c>
      <c r="AE186">
        <f>Q186 - sorted!AA$103</f>
        <v>0</v>
      </c>
      <c r="AF186">
        <f>R186 - sorted!AB$103</f>
        <v>0</v>
      </c>
      <c r="AG186">
        <f>S186 - sorted!AC$103</f>
        <v>0</v>
      </c>
      <c r="AH186">
        <f>T186 - sorted!AD$103</f>
        <v>0</v>
      </c>
    </row>
    <row r="187" spans="30:34" x14ac:dyDescent="0.35">
      <c r="AD187">
        <f>P187 - sorted!Z$103</f>
        <v>0</v>
      </c>
      <c r="AE187">
        <f>Q187 - sorted!AA$103</f>
        <v>0</v>
      </c>
      <c r="AF187">
        <f>R187 - sorted!AB$103</f>
        <v>0</v>
      </c>
      <c r="AG187">
        <f>S187 - sorted!AC$103</f>
        <v>0</v>
      </c>
      <c r="AH187">
        <f>T187 - sorted!AD$103</f>
        <v>0</v>
      </c>
    </row>
    <row r="188" spans="30:34" x14ac:dyDescent="0.35">
      <c r="AD188">
        <f>P188 - sorted!Z$103</f>
        <v>0</v>
      </c>
      <c r="AE188">
        <f>Q188 - sorted!AA$103</f>
        <v>0</v>
      </c>
      <c r="AF188">
        <f>R188 - sorted!AB$103</f>
        <v>0</v>
      </c>
      <c r="AG188">
        <f>S188 - sorted!AC$103</f>
        <v>0</v>
      </c>
      <c r="AH188">
        <f>T188 - sorted!AD$103</f>
        <v>0</v>
      </c>
    </row>
    <row r="189" spans="30:34" x14ac:dyDescent="0.35">
      <c r="AD189">
        <f>P189 - sorted!Z$103</f>
        <v>0</v>
      </c>
      <c r="AE189">
        <f>Q189 - sorted!AA$103</f>
        <v>0</v>
      </c>
      <c r="AF189">
        <f>R189 - sorted!AB$103</f>
        <v>0</v>
      </c>
      <c r="AG189">
        <f>S189 - sorted!AC$103</f>
        <v>0</v>
      </c>
      <c r="AH189">
        <f>T189 - sorted!AD$103</f>
        <v>0</v>
      </c>
    </row>
    <row r="190" spans="30:34" x14ac:dyDescent="0.35">
      <c r="AD190">
        <f>P190 - sorted!Z$103</f>
        <v>0</v>
      </c>
      <c r="AE190">
        <f>Q190 - sorted!AA$103</f>
        <v>0</v>
      </c>
      <c r="AF190">
        <f>R190 - sorted!AB$103</f>
        <v>0</v>
      </c>
      <c r="AG190">
        <f>S190 - sorted!AC$103</f>
        <v>0</v>
      </c>
      <c r="AH190">
        <f>T190 - sorted!AD$103</f>
        <v>0</v>
      </c>
    </row>
    <row r="191" spans="30:34" x14ac:dyDescent="0.35">
      <c r="AD191">
        <f>P191 - sorted!Z$103</f>
        <v>0</v>
      </c>
      <c r="AE191">
        <f>Q191 - sorted!AA$103</f>
        <v>0</v>
      </c>
      <c r="AF191">
        <f>R191 - sorted!AB$103</f>
        <v>0</v>
      </c>
      <c r="AG191">
        <f>S191 - sorted!AC$103</f>
        <v>0</v>
      </c>
      <c r="AH191">
        <f>T191 - sorted!AD$103</f>
        <v>0</v>
      </c>
    </row>
    <row r="192" spans="30:34" x14ac:dyDescent="0.35">
      <c r="AD192">
        <f>P192 - sorted!Z$103</f>
        <v>0</v>
      </c>
      <c r="AE192">
        <f>Q192 - sorted!AA$103</f>
        <v>0</v>
      </c>
      <c r="AF192">
        <f>R192 - sorted!AB$103</f>
        <v>0</v>
      </c>
      <c r="AG192">
        <f>S192 - sorted!AC$103</f>
        <v>0</v>
      </c>
      <c r="AH192">
        <f>T192 - sorted!AD$103</f>
        <v>0</v>
      </c>
    </row>
    <row r="193" spans="18:34" x14ac:dyDescent="0.35">
      <c r="AD193">
        <f>P193 - sorted!Z$103</f>
        <v>0</v>
      </c>
      <c r="AE193">
        <f>Q193 - sorted!AA$103</f>
        <v>0</v>
      </c>
      <c r="AF193">
        <f>R193 - sorted!AB$103</f>
        <v>0</v>
      </c>
      <c r="AG193">
        <f>S193 - sorted!AC$103</f>
        <v>0</v>
      </c>
      <c r="AH193">
        <f>T193 - sorted!AD$103</f>
        <v>0</v>
      </c>
    </row>
    <row r="194" spans="18:34" x14ac:dyDescent="0.35">
      <c r="AD194">
        <f>P194 - sorted!Z$103</f>
        <v>0</v>
      </c>
      <c r="AE194">
        <f>Q194 - sorted!AA$103</f>
        <v>0</v>
      </c>
      <c r="AF194">
        <f>R194 - sorted!AB$103</f>
        <v>0</v>
      </c>
      <c r="AG194">
        <f>S194 - sorted!AC$103</f>
        <v>0</v>
      </c>
      <c r="AH194">
        <f>T194 - sorted!AD$103</f>
        <v>0</v>
      </c>
    </row>
    <row r="195" spans="18:34" x14ac:dyDescent="0.35">
      <c r="AD195">
        <f>P195 - sorted!Z$103</f>
        <v>0</v>
      </c>
      <c r="AE195">
        <f>Q195 - sorted!AA$103</f>
        <v>0</v>
      </c>
      <c r="AF195">
        <f>R195 - sorted!AB$103</f>
        <v>0</v>
      </c>
      <c r="AG195">
        <f>S195 - sorted!AC$103</f>
        <v>0</v>
      </c>
      <c r="AH195">
        <f>T195 - sorted!AD$103</f>
        <v>0</v>
      </c>
    </row>
    <row r="196" spans="18:34" x14ac:dyDescent="0.35">
      <c r="AD196">
        <f>P196 - sorted!Z$103</f>
        <v>0</v>
      </c>
      <c r="AE196">
        <f>Q196 - sorted!AA$103</f>
        <v>0</v>
      </c>
      <c r="AF196">
        <f>R196 - sorted!AB$103</f>
        <v>0</v>
      </c>
      <c r="AG196">
        <f>S196 - sorted!AC$103</f>
        <v>0</v>
      </c>
      <c r="AH196">
        <f>T196 - sorted!AD$103</f>
        <v>0</v>
      </c>
    </row>
    <row r="197" spans="18:34" x14ac:dyDescent="0.35">
      <c r="AD197">
        <f>P197 - sorted!Z$103</f>
        <v>0</v>
      </c>
      <c r="AE197">
        <f>Q197 - sorted!AA$103</f>
        <v>0</v>
      </c>
      <c r="AF197">
        <f>R197 - sorted!AB$103</f>
        <v>0</v>
      </c>
      <c r="AG197">
        <f>S197 - sorted!AC$103</f>
        <v>0</v>
      </c>
      <c r="AH197">
        <f>T197 - sorted!AD$103</f>
        <v>0</v>
      </c>
    </row>
    <row r="198" spans="18:34" x14ac:dyDescent="0.35">
      <c r="AD198">
        <f>P198 - sorted!Z$103</f>
        <v>0</v>
      </c>
      <c r="AE198">
        <f>Q198 - sorted!AA$103</f>
        <v>0</v>
      </c>
      <c r="AF198">
        <f>R198 - sorted!AB$103</f>
        <v>0</v>
      </c>
      <c r="AG198">
        <f>S198 - sorted!AC$103</f>
        <v>0</v>
      </c>
      <c r="AH198">
        <f>T198 - sorted!AD$103</f>
        <v>0</v>
      </c>
    </row>
    <row r="199" spans="18:34" x14ac:dyDescent="0.35">
      <c r="AD199">
        <f>P199 - sorted!Z$103</f>
        <v>0</v>
      </c>
      <c r="AE199">
        <f>Q199 - sorted!AA$103</f>
        <v>0</v>
      </c>
      <c r="AF199">
        <f>R199 - sorted!AB$103</f>
        <v>0</v>
      </c>
      <c r="AG199">
        <f>S199 - sorted!AC$103</f>
        <v>0</v>
      </c>
      <c r="AH199">
        <f>T199 - sorted!AD$103</f>
        <v>0</v>
      </c>
    </row>
    <row r="200" spans="18:34" x14ac:dyDescent="0.35">
      <c r="AD200">
        <f>P200 - sorted!Z$103</f>
        <v>0</v>
      </c>
      <c r="AE200">
        <f>Q200 - sorted!AA$103</f>
        <v>0</v>
      </c>
      <c r="AF200">
        <f>R200 - sorted!AB$103</f>
        <v>0</v>
      </c>
      <c r="AG200">
        <f>S200 - sorted!AC$103</f>
        <v>0</v>
      </c>
      <c r="AH200">
        <f>T200 - sorted!AD$103</f>
        <v>0</v>
      </c>
    </row>
    <row r="201" spans="18:34" x14ac:dyDescent="0.35">
      <c r="AD201">
        <f>P201 - sorted!Z$103</f>
        <v>0</v>
      </c>
      <c r="AE201">
        <f>Q201 - sorted!AA$103</f>
        <v>0</v>
      </c>
      <c r="AF201">
        <f>R201 - sorted!AB$103</f>
        <v>0</v>
      </c>
      <c r="AG201">
        <f>S201 - sorted!AC$103</f>
        <v>0</v>
      </c>
      <c r="AH201">
        <f>T201 - sorted!AD$103</f>
        <v>0</v>
      </c>
    </row>
    <row r="202" spans="18:34" x14ac:dyDescent="0.35">
      <c r="AD202">
        <f>P202 - sorted!Z$103</f>
        <v>0</v>
      </c>
      <c r="AE202">
        <f>Q202 - sorted!AA$103</f>
        <v>0</v>
      </c>
      <c r="AF202">
        <f>R202 - sorted!AB$103</f>
        <v>0</v>
      </c>
      <c r="AG202">
        <f>S202 - sorted!AC$103</f>
        <v>0</v>
      </c>
      <c r="AH202">
        <f>T202 - sorted!AD$103</f>
        <v>0</v>
      </c>
    </row>
    <row r="204" spans="18:34" x14ac:dyDescent="0.35">
      <c r="R204">
        <f>SUM(B$3:B$102)</f>
        <v>1968.8312024711249</v>
      </c>
      <c r="S204">
        <f>SUM(AC$3:AC$132)</f>
        <v>0</v>
      </c>
    </row>
    <row r="205" spans="18:34" x14ac:dyDescent="0.35">
      <c r="R205">
        <f>AVERAGE(B$3:B$102)</f>
        <v>19.688312024711248</v>
      </c>
      <c r="S205" t="e">
        <f>AVERAGE(AC$3:AC$132)</f>
        <v>#DIV/0!</v>
      </c>
    </row>
  </sheetData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workbookViewId="0">
      <selection activeCell="AL2" sqref="AL2"/>
    </sheetView>
  </sheetViews>
  <sheetFormatPr defaultRowHeight="14.5" x14ac:dyDescent="0.35"/>
  <cols>
    <col min="1" max="1" width="4.54296875" customWidth="1"/>
    <col min="2" max="7" width="5.453125" customWidth="1"/>
    <col min="8" max="8" width="15" customWidth="1"/>
    <col min="9" max="9" width="4.08984375" customWidth="1"/>
    <col min="10" max="10" width="4.453125" customWidth="1"/>
    <col min="11" max="34" width="5.81640625" customWidth="1"/>
  </cols>
  <sheetData>
    <row r="1" spans="1:48" x14ac:dyDescent="0.35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5">
      <c r="A2" t="s">
        <v>2734</v>
      </c>
      <c r="B2" t="s">
        <v>2370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zFG%</v>
      </c>
      <c r="J2" t="str">
        <f>AVs!H2</f>
        <v>zFT%</v>
      </c>
      <c r="K2" t="str">
        <f>AVs!I2</f>
        <v>z3PM</v>
      </c>
      <c r="L2" t="str">
        <f>AVs!J2</f>
        <v>zPTS</v>
      </c>
      <c r="M2" t="str">
        <f>AVs!K2</f>
        <v>zREB</v>
      </c>
      <c r="N2" t="str">
        <f>AVs!L2</f>
        <v>zAST</v>
      </c>
      <c r="O2" t="str">
        <f>AVs!M2</f>
        <v>zSTL</v>
      </c>
      <c r="P2" t="str">
        <f>AVs!N2</f>
        <v>zBLK</v>
      </c>
      <c r="Q2" t="str">
        <f>AVs!O2</f>
        <v>zTO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146</v>
      </c>
      <c r="AM2">
        <f>GMs!D2</f>
        <v>1</v>
      </c>
      <c r="AN2">
        <f>GMs!E2</f>
        <v>1</v>
      </c>
      <c r="AO2">
        <f>GMs!F2</f>
        <v>1</v>
      </c>
      <c r="AP2">
        <f>GMs!G2</f>
        <v>1</v>
      </c>
      <c r="AQ2">
        <f>GMs!H2</f>
        <v>1</v>
      </c>
      <c r="AR2">
        <f>GMs!I2</f>
        <v>1</v>
      </c>
      <c r="AS2">
        <f>GMs!J2</f>
        <v>1</v>
      </c>
      <c r="AT2">
        <f>GMs!K2</f>
        <v>1</v>
      </c>
      <c r="AU2">
        <f>GMs!L2</f>
        <v>1</v>
      </c>
      <c r="AV2">
        <f>GMs!M2</f>
        <v>1</v>
      </c>
    </row>
    <row r="3" spans="1:48" x14ac:dyDescent="0.35">
      <c r="A3">
        <f>F3/1.2</f>
        <v>30.689235495636904</v>
      </c>
      <c r="B3">
        <f>GMs!$C$9*$U3</f>
        <v>44.733574372740122</v>
      </c>
      <c r="C3" cm="1">
        <f t="array" ref="C3:Y130">_xlfn._xlws.SORT(AVs!A3:W130, 21, 1,FALSE)</f>
        <v>27.249048947501912</v>
      </c>
      <c r="D3">
        <v>40.844928778188162</v>
      </c>
      <c r="E3">
        <v>32.519219239660615</v>
      </c>
      <c r="F3">
        <v>36.827082594764285</v>
      </c>
      <c r="G3">
        <v>36.827082594764285</v>
      </c>
      <c r="H3" t="str">
        <v>Paul George</v>
      </c>
      <c r="I3">
        <v>-8.8292682926829277E-2</v>
      </c>
      <c r="J3">
        <v>1.8756097560975611</v>
      </c>
      <c r="K3">
        <v>1.8682113821138211</v>
      </c>
      <c r="L3">
        <v>1.6829268292682926</v>
      </c>
      <c r="M3">
        <v>0.66967479674796748</v>
      </c>
      <c r="N3">
        <v>1.2885365853658537</v>
      </c>
      <c r="O3">
        <v>0.57723577235772361</v>
      </c>
      <c r="P3">
        <v>-0.37024390243902439</v>
      </c>
      <c r="Q3">
        <v>-2.0939024390243905</v>
      </c>
      <c r="R3">
        <v>3.5341463414634147</v>
      </c>
      <c r="S3">
        <v>7.5036585365853661</v>
      </c>
      <c r="T3">
        <v>4.1212195121951218</v>
      </c>
      <c r="U3">
        <v>5.409756097560976</v>
      </c>
      <c r="V3">
        <v>5.409756097560976</v>
      </c>
      <c r="W3" t="str">
        <v>_______</v>
      </c>
      <c r="X3">
        <v>36.827082594764285</v>
      </c>
      <c r="Y3" t="str">
        <v xml:space="preserve"> SF, SG</v>
      </c>
      <c r="AJ3" t="str">
        <f>GMs!A3</f>
        <v>strat/$</v>
      </c>
      <c r="AK3" t="str">
        <f>GMs!B3</f>
        <v>$pent</v>
      </c>
      <c r="AL3">
        <f>GMs!C3</f>
        <v>1482.6073966577142</v>
      </c>
      <c r="AM3">
        <f>GMs!D3</f>
        <v>72</v>
      </c>
      <c r="AN3">
        <f>GMs!E3</f>
        <v>61.247810647466885</v>
      </c>
      <c r="AO3">
        <f>GMs!F3</f>
        <v>59.872393116833813</v>
      </c>
      <c r="AP3">
        <f>GMs!G3</f>
        <v>46.636725182591299</v>
      </c>
      <c r="AQ3">
        <f>GMs!H3</f>
        <v>51.451898005629737</v>
      </c>
      <c r="AR3">
        <f>GMs!I3</f>
        <v>45.695012416462028</v>
      </c>
      <c r="AS3">
        <f>GMs!J3</f>
        <v>37.884288435984899</v>
      </c>
      <c r="AT3">
        <f>GMs!K3</f>
        <v>49.813996213425462</v>
      </c>
      <c r="AU3">
        <f>GMs!L3</f>
        <v>55.386738997552449</v>
      </c>
      <c r="AV3">
        <f>GMs!M3</f>
        <v>37.403740326339161</v>
      </c>
    </row>
    <row r="4" spans="1:48" x14ac:dyDescent="0.35">
      <c r="A4">
        <f t="shared" ref="A4:A67" si="0">F4/1.2</f>
        <v>29.892808890014891</v>
      </c>
      <c r="B4">
        <f>GMs!C$9*U4</f>
        <v>43.540275687564076</v>
      </c>
      <c r="C4">
        <v>27.337511925896422</v>
      </c>
      <c r="D4">
        <v>36.188474996276497</v>
      </c>
      <c r="E4">
        <v>42.955985035121422</v>
      </c>
      <c r="F4">
        <v>35.871370668017867</v>
      </c>
      <c r="G4">
        <v>35.871370668017867</v>
      </c>
      <c r="H4" t="str">
        <v>Joel Embiid</v>
      </c>
      <c r="I4">
        <v>1.1443495934959351</v>
      </c>
      <c r="J4">
        <v>1.7193902439024391</v>
      </c>
      <c r="K4">
        <v>-0.83109756097560972</v>
      </c>
      <c r="L4">
        <v>1.6194715447154471</v>
      </c>
      <c r="M4">
        <v>1.7646341463414639</v>
      </c>
      <c r="N4">
        <v>-0.22040650406504061</v>
      </c>
      <c r="O4">
        <v>-0.10313008130081297</v>
      </c>
      <c r="P4">
        <v>1.5335365853658538</v>
      </c>
      <c r="Q4">
        <v>-1.3613008130081301</v>
      </c>
      <c r="R4">
        <v>3.5460569105691069</v>
      </c>
      <c r="S4">
        <v>6.626747967479675</v>
      </c>
      <c r="T4">
        <v>5.4858536585365867</v>
      </c>
      <c r="U4">
        <v>5.2654471544715449</v>
      </c>
      <c r="V4">
        <v>5.2654471544715449</v>
      </c>
      <c r="W4" t="str">
        <v>_______</v>
      </c>
      <c r="X4">
        <v>35.871370668017867</v>
      </c>
      <c r="Y4" t="str">
        <v xml:space="preserve"> C</v>
      </c>
      <c r="AJ4" t="str">
        <f>GMs!A4</f>
        <v>strat/$</v>
      </c>
      <c r="AK4" t="str">
        <f>GMs!B4</f>
        <v>punt/$</v>
      </c>
      <c r="AL4">
        <f>GMs!C4</f>
        <v>0.13347036227362655</v>
      </c>
      <c r="AM4">
        <f>GMs!D4</f>
        <v>0.17599424119241192</v>
      </c>
      <c r="AN4">
        <f>GMs!E4</f>
        <v>0.14853094381304982</v>
      </c>
      <c r="AO4">
        <f>GMs!F4</f>
        <v>0.14847430898202335</v>
      </c>
      <c r="AP4">
        <f>GMs!G4</f>
        <v>0.14775856543907548</v>
      </c>
      <c r="AQ4">
        <f>GMs!H4</f>
        <v>0.14806156965588047</v>
      </c>
      <c r="AR4">
        <f>GMs!I4</f>
        <v>0.14769184055136772</v>
      </c>
      <c r="AS4">
        <f>GMs!J4</f>
        <v>0.1470105543440082</v>
      </c>
      <c r="AT4">
        <f>GMs!K4</f>
        <v>0.14796507543256637</v>
      </c>
      <c r="AU4">
        <f>GMs!L4</f>
        <v>0.14827006013685187</v>
      </c>
      <c r="AV4">
        <f>GMs!M4</f>
        <v>0.14695934738970198</v>
      </c>
    </row>
    <row r="5" spans="1:48" x14ac:dyDescent="0.35">
      <c r="A5">
        <f t="shared" si="0"/>
        <v>29.518151867088473</v>
      </c>
      <c r="B5">
        <f>GMs!C$9*U5</f>
        <v>42.978921094819299</v>
      </c>
      <c r="C5">
        <v>34.176334190790193</v>
      </c>
      <c r="D5">
        <v>29.513764081930464</v>
      </c>
      <c r="E5">
        <v>40.549652975041973</v>
      </c>
      <c r="F5">
        <v>35.421782240506168</v>
      </c>
      <c r="G5">
        <v>35.421782240506168</v>
      </c>
      <c r="H5" t="str">
        <v>Nikola Vucevic</v>
      </c>
      <c r="I5">
        <v>0.29902439024390243</v>
      </c>
      <c r="J5">
        <v>0.73073170731707315</v>
      </c>
      <c r="K5">
        <v>0.33317073170731704</v>
      </c>
      <c r="L5">
        <v>1.0492682926829269</v>
      </c>
      <c r="M5">
        <v>2.4560975609756097</v>
      </c>
      <c r="N5">
        <v>2.6341463414634156E-2</v>
      </c>
      <c r="O5">
        <v>-8.9268292682926825E-2</v>
      </c>
      <c r="P5">
        <v>0.56439024390243908</v>
      </c>
      <c r="Q5">
        <v>-0.17219512195121953</v>
      </c>
      <c r="R5">
        <v>4.4668292682926829</v>
      </c>
      <c r="S5">
        <v>5.3697560975609759</v>
      </c>
      <c r="T5">
        <v>5.1712195121951217</v>
      </c>
      <c r="U5">
        <v>5.1975609756097567</v>
      </c>
      <c r="V5">
        <v>5.1975609756097567</v>
      </c>
      <c r="W5" t="str">
        <v>_______</v>
      </c>
      <c r="X5">
        <v>35.421782240506168</v>
      </c>
      <c r="Y5" t="str">
        <v xml:space="preserve"> C</v>
      </c>
      <c r="AJ5" t="str">
        <f>GMs!A5</f>
        <v>strat/$</v>
      </c>
      <c r="AK5" t="str">
        <f>GMs!B5</f>
        <v>z/$</v>
      </c>
      <c r="AL5">
        <f>GMs!C5</f>
        <v>0.13347036227362655</v>
      </c>
      <c r="AM5">
        <f>GMs!D5</f>
        <v>0.17599424119241192</v>
      </c>
      <c r="AN5">
        <f>GMs!E5</f>
        <v>0.14853094381304982</v>
      </c>
      <c r="AO5">
        <f>GMs!F5</f>
        <v>0.14847430898202335</v>
      </c>
      <c r="AP5">
        <f>GMs!G5</f>
        <v>0.14775856543907548</v>
      </c>
      <c r="AQ5">
        <f>GMs!H5</f>
        <v>0.14806156965588047</v>
      </c>
      <c r="AR5">
        <f>GMs!I5</f>
        <v>0.14769184055136772</v>
      </c>
      <c r="AS5">
        <f>GMs!J5</f>
        <v>0.1470105543440082</v>
      </c>
      <c r="AT5">
        <f>GMs!K5</f>
        <v>0.14796507543256637</v>
      </c>
      <c r="AU5">
        <f>GMs!L5</f>
        <v>0.14827006013685187</v>
      </c>
      <c r="AV5">
        <f>GMs!M5</f>
        <v>0.14695934738970198</v>
      </c>
    </row>
    <row r="6" spans="1:48" x14ac:dyDescent="0.35">
      <c r="A6">
        <f t="shared" si="0"/>
        <v>28.613590719520037</v>
      </c>
      <c r="B6">
        <f>GMs!C$9*U6</f>
        <v>41.623602700839065</v>
      </c>
      <c r="C6">
        <v>26.31973479221768</v>
      </c>
      <c r="D6">
        <v>27.8210183672192</v>
      </c>
      <c r="E6">
        <v>27.783035440791092</v>
      </c>
      <c r="F6">
        <v>34.336308863424044</v>
      </c>
      <c r="G6">
        <v>34.336308863424044</v>
      </c>
      <c r="H6" t="str">
        <v>Fred VanVleet</v>
      </c>
      <c r="I6">
        <v>-1.9753658536585363</v>
      </c>
      <c r="J6">
        <v>1.6246341463414633</v>
      </c>
      <c r="K6">
        <v>1.6536585365853658</v>
      </c>
      <c r="L6">
        <v>0.84243902439024398</v>
      </c>
      <c r="M6">
        <v>-0.55195121951219506</v>
      </c>
      <c r="N6">
        <v>1.5317073170731708</v>
      </c>
      <c r="O6">
        <v>1.7604878048780488</v>
      </c>
      <c r="P6">
        <v>0.16536585365853657</v>
      </c>
      <c r="Q6">
        <v>-1.7317073170731695E-2</v>
      </c>
      <c r="R6">
        <v>3.4090243902439021</v>
      </c>
      <c r="S6">
        <v>5.0509756097560974</v>
      </c>
      <c r="T6">
        <v>3.5019512195121951</v>
      </c>
      <c r="U6">
        <v>5.0336585365853654</v>
      </c>
      <c r="V6">
        <v>5.0336585365853654</v>
      </c>
      <c r="W6" t="str">
        <v>_______</v>
      </c>
      <c r="X6">
        <v>34.336308863424044</v>
      </c>
      <c r="Y6" t="str">
        <v xml:space="preserve"> SG, PG</v>
      </c>
      <c r="AJ6" t="str">
        <f>GMs!A6</f>
        <v>strat/$</v>
      </c>
      <c r="AK6" t="str">
        <f>GMs!B6</f>
        <v>pAst/$</v>
      </c>
      <c r="AL6">
        <f>GMs!C6</f>
        <v>0.10953516260779533</v>
      </c>
      <c r="AM6">
        <f>GMs!D6</f>
        <v>0.13872007678410114</v>
      </c>
      <c r="AN6">
        <f>GMs!E6</f>
        <v>0.12447831701489918</v>
      </c>
      <c r="AO6">
        <f>GMs!F6</f>
        <v>8.2195815239894873E-2</v>
      </c>
      <c r="AP6">
        <f>GMs!G6</f>
        <v>0.11534403995182141</v>
      </c>
      <c r="AQ6">
        <f>GMs!H6</f>
        <v>0.12874603074023852</v>
      </c>
      <c r="AR6">
        <f>GMs!I6</f>
        <v>0.12747295034505834</v>
      </c>
      <c r="AS6">
        <f>GMs!J6</f>
        <v>0.16058419300810348</v>
      </c>
      <c r="AT6">
        <f>GMs!K6</f>
        <v>0.13185963351365432</v>
      </c>
      <c r="AU6">
        <f>GMs!L6</f>
        <v>0.10640039183328229</v>
      </c>
      <c r="AV6">
        <f>GMs!M6</f>
        <v>0.10552616225795568</v>
      </c>
    </row>
    <row r="7" spans="1:48" x14ac:dyDescent="0.35">
      <c r="A7">
        <f t="shared" si="0"/>
        <v>27.534040064237455</v>
      </c>
      <c r="B7">
        <f>GMs!C$9*U7</f>
        <v>40.006094736594804</v>
      </c>
      <c r="C7">
        <v>17.137096482011522</v>
      </c>
      <c r="D7">
        <v>28.735817696337577</v>
      </c>
      <c r="E7">
        <v>32.672801673469294</v>
      </c>
      <c r="F7">
        <v>33.040848077084945</v>
      </c>
      <c r="G7">
        <v>33.040848077084945</v>
      </c>
      <c r="H7" t="str">
        <v>Jimmy Butler</v>
      </c>
      <c r="I7">
        <v>0.81642276422764226</v>
      </c>
      <c r="J7">
        <v>2.6653658536585367</v>
      </c>
      <c r="K7">
        <v>-1.3430894308943089</v>
      </c>
      <c r="L7">
        <v>0.93333333333333335</v>
      </c>
      <c r="M7">
        <v>6.3577235772357715E-2</v>
      </c>
      <c r="N7">
        <v>0.69674796747967482</v>
      </c>
      <c r="O7">
        <v>2.0569105691056908</v>
      </c>
      <c r="P7">
        <v>-0.66601626016260163</v>
      </c>
      <c r="Q7">
        <v>-0.38520325203252043</v>
      </c>
      <c r="R7">
        <v>2.172682926829268</v>
      </c>
      <c r="S7">
        <v>5.2232520325203247</v>
      </c>
      <c r="T7">
        <v>4.1413008130081295</v>
      </c>
      <c r="U7">
        <v>4.8380487804878038</v>
      </c>
      <c r="V7">
        <v>4.8380487804878038</v>
      </c>
      <c r="W7" t="str">
        <v>_______</v>
      </c>
      <c r="X7">
        <v>33.040848077084945</v>
      </c>
      <c r="Y7" t="str">
        <v xml:space="preserve"> SF, SG</v>
      </c>
      <c r="AJ7" t="str">
        <f>GMs!A7</f>
        <v>strat/$</v>
      </c>
      <c r="AK7" t="str">
        <f>GMs!B7</f>
        <v>pFT/$</v>
      </c>
      <c r="AL7">
        <f>GMs!C7</f>
        <v>0.12196336056021388</v>
      </c>
      <c r="AM7">
        <f>GMs!D7</f>
        <v>0.14471036585365854</v>
      </c>
      <c r="AN7">
        <f>GMs!E7</f>
        <v>9.1770328570096191E-2</v>
      </c>
      <c r="AO7">
        <f>GMs!F7</f>
        <v>0.10581651200270388</v>
      </c>
      <c r="AP7">
        <f>GMs!G7</f>
        <v>7.8792713938523759E-2</v>
      </c>
      <c r="AQ7">
        <f>GMs!H7</f>
        <v>9.2750613814655741E-2</v>
      </c>
      <c r="AR7">
        <f>GMs!I7</f>
        <v>0.10415824273651572</v>
      </c>
      <c r="AS7">
        <f>GMs!J7</f>
        <v>0.15206660061951943</v>
      </c>
      <c r="AT7">
        <f>GMs!K7</f>
        <v>0.10851751451038319</v>
      </c>
      <c r="AU7">
        <f>GMs!L7</f>
        <v>6.7613261162495483E-2</v>
      </c>
      <c r="AV7">
        <f>GMs!M7</f>
        <v>0.24812961294195951</v>
      </c>
    </row>
    <row r="8" spans="1:48" x14ac:dyDescent="0.35">
      <c r="A8">
        <f t="shared" si="0"/>
        <v>27.525963625419894</v>
      </c>
      <c r="B8">
        <f>GMs!C$9*U8</f>
        <v>39.993993679505714</v>
      </c>
      <c r="C8">
        <v>33.596645049092437</v>
      </c>
      <c r="D8">
        <v>32.932929106289862</v>
      </c>
      <c r="E8">
        <v>32.864313372307663</v>
      </c>
      <c r="F8">
        <v>33.031156350503871</v>
      </c>
      <c r="G8">
        <v>33.031156350503871</v>
      </c>
      <c r="H8" t="str">
        <v>Bam Adebayo</v>
      </c>
      <c r="I8">
        <v>2.6502439024390245</v>
      </c>
      <c r="J8">
        <v>0.4478048780487805</v>
      </c>
      <c r="K8">
        <v>-1.8131707317073171</v>
      </c>
      <c r="L8">
        <v>0.73707317073170731</v>
      </c>
      <c r="M8">
        <v>1.5780487804878049</v>
      </c>
      <c r="N8">
        <v>0.67024390243902443</v>
      </c>
      <c r="O8">
        <v>0.77902439024390246</v>
      </c>
      <c r="P8">
        <v>0.9643902439024391</v>
      </c>
      <c r="Q8">
        <v>-1.1770731707317073</v>
      </c>
      <c r="R8">
        <v>4.3887804878048788</v>
      </c>
      <c r="S8">
        <v>6.0136585365853668</v>
      </c>
      <c r="T8">
        <v>4.1663414634146347</v>
      </c>
      <c r="U8">
        <v>4.8365853658536597</v>
      </c>
      <c r="V8">
        <v>4.8365853658536597</v>
      </c>
      <c r="W8" t="str">
        <v>_______</v>
      </c>
      <c r="X8">
        <v>33.031156350503871</v>
      </c>
      <c r="Y8" t="str">
        <v xml:space="preserve"> C, PF</v>
      </c>
      <c r="AJ8" t="str">
        <f>GMs!A8</f>
        <v>strat/$</v>
      </c>
      <c r="AK8" t="str">
        <f>GMs!B8</f>
        <v>pTO/$</v>
      </c>
      <c r="AL8">
        <f>GMs!C8</f>
        <v>0.15035327528468032</v>
      </c>
      <c r="AM8">
        <f>GMs!D8</f>
        <v>0.20147131887985545</v>
      </c>
      <c r="AN8">
        <f>GMs!E8</f>
        <v>0.18153162564687006</v>
      </c>
      <c r="AO8">
        <f>GMs!F8</f>
        <v>0.19294354657540361</v>
      </c>
      <c r="AP8">
        <f>GMs!G8</f>
        <v>0.18448770588712091</v>
      </c>
      <c r="AQ8">
        <f>GMs!H8</f>
        <v>0.1851662395525677</v>
      </c>
      <c r="AR8">
        <f>GMs!I8</f>
        <v>0.17601323216559098</v>
      </c>
      <c r="AS8">
        <f>GMs!J8</f>
        <v>0.15604426690630213</v>
      </c>
      <c r="AT8">
        <f>GMs!K8</f>
        <v>0.18400810130784537</v>
      </c>
      <c r="AU8">
        <f>GMs!L8</f>
        <v>0.17621546559062262</v>
      </c>
      <c r="AV8">
        <f>GMs!M8</f>
        <v>0.20190581087440534</v>
      </c>
    </row>
    <row r="9" spans="1:48" x14ac:dyDescent="0.35">
      <c r="A9">
        <f t="shared" si="0"/>
        <v>26.739856913842555</v>
      </c>
      <c r="B9">
        <f>GMs!C$9*U9</f>
        <v>38.816157456165747</v>
      </c>
      <c r="C9">
        <v>35.44923493110155</v>
      </c>
      <c r="D9">
        <v>23.437838759602922</v>
      </c>
      <c r="E9">
        <v>41.403994125054673</v>
      </c>
      <c r="F9">
        <v>32.087828296611065</v>
      </c>
      <c r="G9">
        <v>32.087828296611065</v>
      </c>
      <c r="H9" t="str">
        <v>Richaun Holmes</v>
      </c>
      <c r="I9">
        <v>3.4546341463414634</v>
      </c>
      <c r="J9">
        <v>5.5934959349593492E-2</v>
      </c>
      <c r="K9">
        <v>-1.841951219512195</v>
      </c>
      <c r="L9">
        <v>0.10829268292682928</v>
      </c>
      <c r="M9">
        <v>1.4258536585365853</v>
      </c>
      <c r="N9">
        <v>-0.58878048780487802</v>
      </c>
      <c r="O9">
        <v>-0.81154471544715445</v>
      </c>
      <c r="P9">
        <v>2.4230894308943087</v>
      </c>
      <c r="Q9">
        <v>0.4686178861788618</v>
      </c>
      <c r="R9">
        <v>4.6382113821138216</v>
      </c>
      <c r="S9">
        <v>4.2255284552845529</v>
      </c>
      <c r="T9">
        <v>5.2829268292682929</v>
      </c>
      <c r="U9">
        <v>4.6941463414634148</v>
      </c>
      <c r="V9">
        <v>4.6941463414634148</v>
      </c>
      <c r="W9" t="str">
        <v>_______</v>
      </c>
      <c r="X9">
        <v>32.087828296611065</v>
      </c>
      <c r="Y9" t="str">
        <v xml:space="preserve"> C, PF</v>
      </c>
    </row>
    <row r="10" spans="1:48" x14ac:dyDescent="0.35">
      <c r="A10">
        <f t="shared" si="0"/>
        <v>26.39526219095934</v>
      </c>
      <c r="B10">
        <f>GMs!C$9*U10</f>
        <v>38.299845687030434</v>
      </c>
      <c r="C10">
        <v>61.784029564146245</v>
      </c>
      <c r="D10">
        <v>26.198210118915295</v>
      </c>
      <c r="E10">
        <v>42.63887150782412</v>
      </c>
      <c r="F10">
        <v>31.674314629151208</v>
      </c>
      <c r="G10">
        <v>31.674314629151208</v>
      </c>
      <c r="H10" t="str">
        <v>Rudy Gobert</v>
      </c>
      <c r="I10">
        <v>3.4697560975609756</v>
      </c>
      <c r="J10">
        <v>-3.5521951219512196</v>
      </c>
      <c r="K10">
        <v>-1.8131707317073171</v>
      </c>
      <c r="L10">
        <v>7.3658536585365864E-2</v>
      </c>
      <c r="M10">
        <v>3.4707317073170731</v>
      </c>
      <c r="N10">
        <v>-0.81268292682926824</v>
      </c>
      <c r="O10">
        <v>-0.86</v>
      </c>
      <c r="P10">
        <v>4.7692682926829271</v>
      </c>
      <c r="Q10">
        <v>-0.11365853658536584</v>
      </c>
      <c r="R10">
        <v>8.18390243902439</v>
      </c>
      <c r="S10">
        <v>4.7453658536585372</v>
      </c>
      <c r="T10">
        <v>5.444390243902439</v>
      </c>
      <c r="U10">
        <v>4.6317073170731717</v>
      </c>
      <c r="V10">
        <v>4.6317073170731717</v>
      </c>
      <c r="W10" t="str">
        <v>_______</v>
      </c>
      <c r="X10">
        <v>31.674314629151208</v>
      </c>
      <c r="Y10" t="str">
        <v xml:space="preserve"> C</v>
      </c>
    </row>
    <row r="11" spans="1:48" x14ac:dyDescent="0.35">
      <c r="A11">
        <f t="shared" si="0"/>
        <v>25.818918543116244</v>
      </c>
      <c r="B11">
        <f>GMs!C$9*U11</f>
        <v>37.436300807532604</v>
      </c>
      <c r="C11">
        <v>24.459294953081418</v>
      </c>
      <c r="D11">
        <v>25.403642792231768</v>
      </c>
      <c r="E11">
        <v>33.213760043564676</v>
      </c>
      <c r="F11">
        <v>30.982702251739493</v>
      </c>
      <c r="G11">
        <v>30.982702251739493</v>
      </c>
      <c r="H11" t="str">
        <v>Tobias Harris</v>
      </c>
      <c r="I11">
        <v>1.4161382113821137</v>
      </c>
      <c r="J11">
        <v>1.3687398373983739</v>
      </c>
      <c r="K11">
        <v>-0.46020325203252033</v>
      </c>
      <c r="L11">
        <v>0.84288617886178863</v>
      </c>
      <c r="M11">
        <v>0.67028455284552846</v>
      </c>
      <c r="N11">
        <v>0.31524390243902434</v>
      </c>
      <c r="O11">
        <v>-6.0569105691056918E-2</v>
      </c>
      <c r="P11">
        <v>0.5032113821138211</v>
      </c>
      <c r="Q11">
        <v>-6.8455284552845497E-2</v>
      </c>
      <c r="R11">
        <v>3.1585365853658534</v>
      </c>
      <c r="S11">
        <v>4.5957317073170723</v>
      </c>
      <c r="T11">
        <v>4.2120325203252031</v>
      </c>
      <c r="U11">
        <v>4.5272764227642268</v>
      </c>
      <c r="V11">
        <v>4.5272764227642268</v>
      </c>
      <c r="W11" t="str">
        <v>_______</v>
      </c>
      <c r="X11">
        <v>30.982702251739493</v>
      </c>
      <c r="Y11" t="str">
        <v xml:space="preserve"> SF, PF</v>
      </c>
      <c r="AJ11" t="str">
        <f>GMs!A11</f>
        <v>stat/$</v>
      </c>
      <c r="AK11" t="str">
        <f>GMs!B11</f>
        <v>zFG%</v>
      </c>
      <c r="AL11">
        <f>GMs!C11</f>
        <v>4.4423110709416361E-2</v>
      </c>
      <c r="AM11">
        <f>GMs!D11</f>
        <v>5.3139114724480581E-2</v>
      </c>
      <c r="AN11">
        <f>GMs!E11</f>
        <v>8.4920905044795041E-3</v>
      </c>
      <c r="AO11">
        <f>GMs!F11</f>
        <v>3.3689536457906909E-3</v>
      </c>
      <c r="AP11">
        <f>GMs!G11</f>
        <v>2.6829060301647874E-3</v>
      </c>
      <c r="AQ11">
        <f>GMs!H11</f>
        <v>4.2445517535338206E-2</v>
      </c>
      <c r="AR11">
        <f>GMs!I11</f>
        <v>3.1278430994977047E-3</v>
      </c>
      <c r="AS11">
        <f>GMs!J11</f>
        <v>3.3114313265821718E-2</v>
      </c>
      <c r="AT11">
        <f>GMs!K11</f>
        <v>1.5811666123877157E-2</v>
      </c>
      <c r="AU11">
        <f>GMs!L11</f>
        <v>-7.6358860789219217E-3</v>
      </c>
      <c r="AV11">
        <f>GMs!M11</f>
        <v>0.1031721522119122</v>
      </c>
    </row>
    <row r="12" spans="1:48" x14ac:dyDescent="0.35">
      <c r="A12">
        <f t="shared" si="0"/>
        <v>25.336351323766127</v>
      </c>
      <c r="B12">
        <f>GMs!C$9*U12</f>
        <v>36.713262646458354</v>
      </c>
      <c r="C12">
        <v>55.054804777604701</v>
      </c>
      <c r="D12">
        <v>22.205082985984461</v>
      </c>
      <c r="E12">
        <v>43.170503009469584</v>
      </c>
      <c r="F12">
        <v>30.403621588519353</v>
      </c>
      <c r="G12">
        <v>30.403621588519353</v>
      </c>
      <c r="H12" t="str">
        <v>Clint Capela</v>
      </c>
      <c r="I12">
        <v>2.7277235772357722</v>
      </c>
      <c r="J12">
        <v>-2.8380487804878047</v>
      </c>
      <c r="K12">
        <v>-1.8203658536585368</v>
      </c>
      <c r="L12">
        <v>0.1433739837398374</v>
      </c>
      <c r="M12">
        <v>4.0026829268292694</v>
      </c>
      <c r="N12">
        <v>-1.0740650406504064</v>
      </c>
      <c r="O12">
        <v>-0.51719512195121953</v>
      </c>
      <c r="P12">
        <v>3.3692682926829272</v>
      </c>
      <c r="Q12">
        <v>0.44646341463414635</v>
      </c>
      <c r="R12">
        <v>7.2778861788617899</v>
      </c>
      <c r="S12">
        <v>3.9933739837398385</v>
      </c>
      <c r="T12">
        <v>5.5139024390243918</v>
      </c>
      <c r="U12">
        <v>4.4398373983739852</v>
      </c>
      <c r="V12">
        <v>4.4398373983739852</v>
      </c>
      <c r="W12" t="str">
        <v>_______</v>
      </c>
      <c r="X12">
        <v>30.403621588519353</v>
      </c>
      <c r="Y12" t="str">
        <v xml:space="preserve"> C</v>
      </c>
      <c r="AJ12" t="str">
        <f>GMs!A12</f>
        <v>stat/$</v>
      </c>
      <c r="AK12" t="str">
        <f>GMs!B12</f>
        <v>zFT%</v>
      </c>
      <c r="AL12">
        <f>GMs!C12</f>
        <v>1.1507001713412622E-2</v>
      </c>
      <c r="AM12">
        <f>GMs!D12</f>
        <v>3.1283875338753389E-2</v>
      </c>
      <c r="AN12">
        <f>GMs!E12</f>
        <v>5.6760615242953623E-2</v>
      </c>
      <c r="AO12">
        <f>GMs!F12</f>
        <v>4.2657796979319491E-2</v>
      </c>
      <c r="AP12">
        <f>GMs!G12</f>
        <v>6.8965851500551761E-2</v>
      </c>
      <c r="AQ12">
        <f>GMs!H12</f>
        <v>5.5310955841224731E-2</v>
      </c>
      <c r="AR12">
        <f>GMs!I12</f>
        <v>4.3533597814852013E-2</v>
      </c>
      <c r="AS12">
        <f>GMs!J12</f>
        <v>-5.0560462755112265E-3</v>
      </c>
      <c r="AT12">
        <f>GMs!K12</f>
        <v>3.9447560922183197E-2</v>
      </c>
      <c r="AU12">
        <f>GMs!L12</f>
        <v>8.0656798974356347E-2</v>
      </c>
      <c r="AV12">
        <f>GMs!M12</f>
        <v>-0.10117026555225749</v>
      </c>
    </row>
    <row r="13" spans="1:48" x14ac:dyDescent="0.35">
      <c r="A13">
        <f t="shared" si="0"/>
        <v>25.204436156412392</v>
      </c>
      <c r="B13">
        <f>GMs!C$9*U13</f>
        <v>36.515612047336226</v>
      </c>
      <c r="C13">
        <v>35.734248759102954</v>
      </c>
      <c r="D13">
        <v>22.673707182189272</v>
      </c>
      <c r="E13">
        <v>42.504564602145273</v>
      </c>
      <c r="F13">
        <v>30.245323387694871</v>
      </c>
      <c r="G13">
        <v>30.245323387694871</v>
      </c>
      <c r="H13" t="str">
        <v>Myles Turner</v>
      </c>
      <c r="I13">
        <v>0.34634146341463412</v>
      </c>
      <c r="J13">
        <v>-0.26065040650406507</v>
      </c>
      <c r="K13">
        <v>-0.3069918699186992</v>
      </c>
      <c r="L13">
        <v>-0.2946341463414634</v>
      </c>
      <c r="M13">
        <v>0.45691056910569117</v>
      </c>
      <c r="N13">
        <v>-1.0108943089430895</v>
      </c>
      <c r="O13">
        <v>-0.14000000000000001</v>
      </c>
      <c r="P13">
        <v>5.2915447154471549</v>
      </c>
      <c r="Q13">
        <v>0.33430894308943093</v>
      </c>
      <c r="R13">
        <v>4.6765853658536596</v>
      </c>
      <c r="S13">
        <v>4.081626016260163</v>
      </c>
      <c r="T13">
        <v>5.4268292682926838</v>
      </c>
      <c r="U13">
        <v>4.4159349593495936</v>
      </c>
      <c r="V13">
        <v>4.4159349593495936</v>
      </c>
      <c r="W13" t="str">
        <v>_______</v>
      </c>
      <c r="X13">
        <v>30.245323387694871</v>
      </c>
      <c r="Y13" t="str">
        <v xml:space="preserve"> C, PF</v>
      </c>
      <c r="AJ13" t="str">
        <f>GMs!A13</f>
        <v>stat/$</v>
      </c>
      <c r="AK13" t="str">
        <f>GMs!B13</f>
        <v>z3PM</v>
      </c>
      <c r="AL13">
        <f>GMs!C13</f>
        <v>-1.2721161278026675E-2</v>
      </c>
      <c r="AM13">
        <f>GMs!D13</f>
        <v>-5.7616305329719966E-3</v>
      </c>
      <c r="AN13">
        <f>GMs!E13</f>
        <v>5.5613735024763668E-2</v>
      </c>
      <c r="AO13">
        <f>GMs!F13</f>
        <v>1.7303059988507809E-2</v>
      </c>
      <c r="AP13">
        <f>GMs!G13</f>
        <v>1.9120281571700707E-2</v>
      </c>
      <c r="AQ13">
        <f>GMs!H13</f>
        <v>9.2816979377029502E-3</v>
      </c>
      <c r="AR13">
        <f>GMs!I13</f>
        <v>2.9709171829017444E-2</v>
      </c>
      <c r="AS13">
        <f>GMs!J13</f>
        <v>-2.4438987684856469E-2</v>
      </c>
      <c r="AT13">
        <f>GMs!K13</f>
        <v>1.3095872107554736E-2</v>
      </c>
      <c r="AU13">
        <f>GMs!L13</f>
        <v>4.3181948610097096E-2</v>
      </c>
      <c r="AV13">
        <f>GMs!M13</f>
        <v>-1.8080014370258409E-2</v>
      </c>
    </row>
    <row r="14" spans="1:48" x14ac:dyDescent="0.35">
      <c r="A14">
        <f t="shared" si="0"/>
        <v>25.166297417551618</v>
      </c>
      <c r="B14">
        <f>GMs!C$9*U14</f>
        <v>36.458468166637651</v>
      </c>
      <c r="C14">
        <v>23.05083149161263</v>
      </c>
      <c r="D14">
        <v>29.614137297607677</v>
      </c>
      <c r="E14">
        <v>26.082747322370626</v>
      </c>
      <c r="F14">
        <v>30.199556901061943</v>
      </c>
      <c r="G14">
        <v>30.199556901061943</v>
      </c>
      <c r="H14" t="str">
        <v>Kyrie Irving</v>
      </c>
      <c r="I14">
        <v>1.0419512195121954</v>
      </c>
      <c r="J14">
        <v>1.4401219512195123</v>
      </c>
      <c r="K14">
        <v>0.86313008130081292</v>
      </c>
      <c r="L14">
        <v>1.2657317073170731</v>
      </c>
      <c r="M14">
        <v>-0.68361788617886177</v>
      </c>
      <c r="N14">
        <v>1.129390243902439</v>
      </c>
      <c r="O14">
        <v>0.65089430894308953</v>
      </c>
      <c r="P14">
        <v>-0.31894308943089428</v>
      </c>
      <c r="Q14">
        <v>-0.97963414634146362</v>
      </c>
      <c r="R14">
        <v>2.9689024390243901</v>
      </c>
      <c r="S14">
        <v>5.3886585365853659</v>
      </c>
      <c r="T14">
        <v>3.279634146341464</v>
      </c>
      <c r="U14">
        <v>4.4090243902439026</v>
      </c>
      <c r="V14">
        <v>4.4090243902439026</v>
      </c>
      <c r="W14" t="str">
        <v>_______</v>
      </c>
      <c r="X14">
        <v>30.199556901061943</v>
      </c>
      <c r="Y14" t="str">
        <v xml:space="preserve"> PG, SG</v>
      </c>
      <c r="AJ14" t="str">
        <f>GMs!A14</f>
        <v>stat/$</v>
      </c>
      <c r="AK14" t="str">
        <f>GMs!B14</f>
        <v>zPTS</v>
      </c>
      <c r="AL14">
        <f>GMs!C14</f>
        <v>2.2176487493832889E-2</v>
      </c>
      <c r="AM14">
        <f>GMs!D14</f>
        <v>3.0251242095754291E-2</v>
      </c>
      <c r="AN14">
        <f>GMs!E14</f>
        <v>4.0917341117714841E-2</v>
      </c>
      <c r="AO14">
        <f>GMs!F14</f>
        <v>2.5274620801734028E-2</v>
      </c>
      <c r="AP14">
        <f>GMs!G14</f>
        <v>5.8074717372251235E-2</v>
      </c>
      <c r="AQ14">
        <f>GMs!H14</f>
        <v>3.3318672576507391E-2</v>
      </c>
      <c r="AR14">
        <f>GMs!I14</f>
        <v>4.4739899078480819E-2</v>
      </c>
      <c r="AS14">
        <f>GMs!J14</f>
        <v>3.3421195531270834E-2</v>
      </c>
      <c r="AT14">
        <f>GMs!K14</f>
        <v>3.1832239479779111E-2</v>
      </c>
      <c r="AU14">
        <f>GMs!L14</f>
        <v>3.9024926431030026E-2</v>
      </c>
      <c r="AV14">
        <f>GMs!M14</f>
        <v>5.6891836514443808E-2</v>
      </c>
    </row>
    <row r="15" spans="1:48" x14ac:dyDescent="0.35">
      <c r="A15">
        <f t="shared" si="0"/>
        <v>24.887660278345269</v>
      </c>
      <c r="B15">
        <f>GMs!C$9*U15</f>
        <v>36.040981697063387</v>
      </c>
      <c r="C15">
        <v>34.031411905365758</v>
      </c>
      <c r="D15">
        <v>23.711544646653916</v>
      </c>
      <c r="E15">
        <v>39.952733394247076</v>
      </c>
      <c r="F15">
        <v>29.865192334014321</v>
      </c>
      <c r="G15">
        <v>29.865192334014321</v>
      </c>
      <c r="H15" t="str">
        <v>Deandre Ayton</v>
      </c>
      <c r="I15">
        <v>3.4014634146341463</v>
      </c>
      <c r="J15">
        <v>-8.8780487804878044E-2</v>
      </c>
      <c r="K15">
        <v>-1.6570731707317075</v>
      </c>
      <c r="L15">
        <v>0.27853658536585368</v>
      </c>
      <c r="M15">
        <v>2.3780487804878048</v>
      </c>
      <c r="N15">
        <v>-0.7346341463414634</v>
      </c>
      <c r="O15">
        <v>-0.80146341463414628</v>
      </c>
      <c r="P15">
        <v>1.5009756097560976</v>
      </c>
      <c r="Q15">
        <v>8.1463414634146344E-2</v>
      </c>
      <c r="R15">
        <v>4.4473170731707317</v>
      </c>
      <c r="S15">
        <v>4.2770731707317076</v>
      </c>
      <c r="T15">
        <v>5.0931707317073167</v>
      </c>
      <c r="U15">
        <v>4.3585365853658535</v>
      </c>
      <c r="V15">
        <v>4.3585365853658535</v>
      </c>
      <c r="W15" t="str">
        <v>_______</v>
      </c>
      <c r="X15">
        <v>29.865192334014321</v>
      </c>
      <c r="Y15" t="str">
        <v xml:space="preserve"> C</v>
      </c>
      <c r="AJ15" t="str">
        <f>GMs!A15</f>
        <v>stat/$</v>
      </c>
      <c r="AK15" t="str">
        <f>GMs!B15</f>
        <v>zREB</v>
      </c>
      <c r="AL15">
        <f>GMs!C15</f>
        <v>2.0738239088770094E-2</v>
      </c>
      <c r="AM15">
        <f>GMs!D15</f>
        <v>3.3947606142728098E-2</v>
      </c>
      <c r="AN15">
        <f>GMs!E15</f>
        <v>1.6406758676884205E-3</v>
      </c>
      <c r="AO15">
        <f>GMs!F15</f>
        <v>1.947094974888864E-2</v>
      </c>
      <c r="AP15">
        <f>GMs!G15</f>
        <v>-4.4558205413263129E-3</v>
      </c>
      <c r="AQ15">
        <f>GMs!H15</f>
        <v>1.2694784002639682E-2</v>
      </c>
      <c r="AR15">
        <f>GMs!I15</f>
        <v>2.087007938402052E-2</v>
      </c>
      <c r="AS15">
        <f>GMs!J15</f>
        <v>3.5282876407334497E-2</v>
      </c>
      <c r="AT15">
        <f>GMs!K15</f>
        <v>4.3645290615681558E-2</v>
      </c>
      <c r="AU15">
        <f>GMs!L15</f>
        <v>-7.6182715781631634E-3</v>
      </c>
      <c r="AV15">
        <f>GMs!M15</f>
        <v>6.3169196637226491E-2</v>
      </c>
    </row>
    <row r="16" spans="1:48" x14ac:dyDescent="0.35">
      <c r="A16">
        <f t="shared" si="0"/>
        <v>24.516144092736809</v>
      </c>
      <c r="B16">
        <f>GMs!C$9*U16</f>
        <v>35.484333070964375</v>
      </c>
      <c r="C16">
        <v>21.697317730033948</v>
      </c>
      <c r="D16">
        <v>26.800017700222995</v>
      </c>
      <c r="E16">
        <v>11.68859124360865</v>
      </c>
      <c r="F16">
        <v>29.419372911284171</v>
      </c>
      <c r="G16">
        <v>29.419372911284171</v>
      </c>
      <c r="H16" t="str">
        <v>Chris Paul</v>
      </c>
      <c r="I16">
        <v>0.60536585365853668</v>
      </c>
      <c r="J16">
        <v>1.5045528455284554</v>
      </c>
      <c r="K16">
        <v>-0.3069918699186992</v>
      </c>
      <c r="L16">
        <v>0.2426016260162602</v>
      </c>
      <c r="M16">
        <v>-0.33934959349593496</v>
      </c>
      <c r="N16">
        <v>2.8936585365853662</v>
      </c>
      <c r="O16">
        <v>0.90569105691056917</v>
      </c>
      <c r="P16">
        <v>-0.64682926829268284</v>
      </c>
      <c r="Q16">
        <v>-0.56747967479674788</v>
      </c>
      <c r="R16">
        <v>2.7866666666666671</v>
      </c>
      <c r="S16">
        <v>4.8586991869918705</v>
      </c>
      <c r="T16">
        <v>1.3975609756097567</v>
      </c>
      <c r="U16">
        <v>4.2912195121951227</v>
      </c>
      <c r="V16">
        <v>4.2912195121951227</v>
      </c>
      <c r="W16" t="str">
        <v>_______</v>
      </c>
      <c r="X16">
        <v>29.419372911284171</v>
      </c>
      <c r="Y16" t="str">
        <v xml:space="preserve"> PG</v>
      </c>
      <c r="AJ16" t="str">
        <f>GMs!A16</f>
        <v>stat/$</v>
      </c>
      <c r="AK16" t="str">
        <f>GMs!B16</f>
        <v>zAST</v>
      </c>
      <c r="AL16">
        <f>GMs!C16</f>
        <v>2.3935199665831252E-2</v>
      </c>
      <c r="AM16">
        <f>GMs!D16</f>
        <v>3.7274164408310745E-2</v>
      </c>
      <c r="AN16">
        <f>GMs!E16</f>
        <v>2.4052626798150619E-2</v>
      </c>
      <c r="AO16">
        <f>GMs!F16</f>
        <v>6.6278493742128478E-2</v>
      </c>
      <c r="AP16">
        <f>GMs!G16</f>
        <v>3.2414525487254098E-2</v>
      </c>
      <c r="AQ16">
        <f>GMs!H16</f>
        <v>1.9315538915641958E-2</v>
      </c>
      <c r="AR16">
        <f>GMs!I16</f>
        <v>2.0218890206309396E-2</v>
      </c>
      <c r="AS16">
        <f>GMs!J16</f>
        <v>-1.357363866409529E-2</v>
      </c>
      <c r="AT16">
        <f>GMs!K16</f>
        <v>1.6105441918912031E-2</v>
      </c>
      <c r="AU16">
        <f>GMs!L16</f>
        <v>4.1869668303569571E-2</v>
      </c>
      <c r="AV16">
        <f>GMs!M16</f>
        <v>4.1433185131746313E-2</v>
      </c>
    </row>
    <row r="17" spans="1:48" x14ac:dyDescent="0.35">
      <c r="A17">
        <f t="shared" si="0"/>
        <v>24.437398814265443</v>
      </c>
      <c r="B17">
        <f>GMs!C$9*U17</f>
        <v>35.366347764345548</v>
      </c>
      <c r="C17">
        <v>30.203652041592704</v>
      </c>
      <c r="D17">
        <v>21.702137625709369</v>
      </c>
      <c r="E17">
        <v>40.960967873683458</v>
      </c>
      <c r="F17">
        <v>29.324878577118529</v>
      </c>
      <c r="G17">
        <v>29.324878577118529</v>
      </c>
      <c r="H17" t="str">
        <v>Michael Porter Jr.</v>
      </c>
      <c r="I17">
        <v>1.5746341463414633</v>
      </c>
      <c r="J17">
        <v>0.34499999999999997</v>
      </c>
      <c r="K17">
        <v>1.1926829268292682</v>
      </c>
      <c r="L17">
        <v>0.88134146341463415</v>
      </c>
      <c r="M17">
        <v>0.95195121951219508</v>
      </c>
      <c r="N17">
        <v>-0.94804878048780483</v>
      </c>
      <c r="O17">
        <v>-0.71890243902439022</v>
      </c>
      <c r="P17">
        <v>0.61999999999999988</v>
      </c>
      <c r="Q17">
        <v>0.37829268292682927</v>
      </c>
      <c r="R17">
        <v>3.9319512195121948</v>
      </c>
      <c r="S17">
        <v>3.8986585365853657</v>
      </c>
      <c r="T17">
        <v>5.2249999999999996</v>
      </c>
      <c r="U17">
        <v>4.2769512195121946</v>
      </c>
      <c r="V17">
        <v>4.2769512195121946</v>
      </c>
      <c r="W17" t="str">
        <v>_______</v>
      </c>
      <c r="X17">
        <v>29.324878577118529</v>
      </c>
      <c r="Y17" t="str">
        <v xml:space="preserve"> SF, PF</v>
      </c>
      <c r="AJ17" t="str">
        <f>GMs!A17</f>
        <v>stat/$</v>
      </c>
      <c r="AK17" t="str">
        <f>GMs!B17</f>
        <v>zSTL</v>
      </c>
      <c r="AL17">
        <f>GMs!C17</f>
        <v>9.9736944548277917E-3</v>
      </c>
      <c r="AM17">
        <f>GMs!D17</f>
        <v>1.5772357723577234E-2</v>
      </c>
      <c r="AN17">
        <f>GMs!E17</f>
        <v>1.1253762140989016E-2</v>
      </c>
      <c r="AO17">
        <f>GMs!F17</f>
        <v>1.0834017195864985E-2</v>
      </c>
      <c r="AP17">
        <f>GMs!G17</f>
        <v>1.5812410101760689E-2</v>
      </c>
      <c r="AQ17">
        <f>GMs!H17</f>
        <v>-1.4173787964112269E-2</v>
      </c>
      <c r="AR17">
        <f>GMs!I17</f>
        <v>1.7048346177125716E-2</v>
      </c>
      <c r="AS17">
        <f>GMs!J17</f>
        <v>1.9722014122219085E-2</v>
      </c>
      <c r="AT17">
        <f>GMs!K17</f>
        <v>-7.8177003234281145E-3</v>
      </c>
      <c r="AU17">
        <f>GMs!L17</f>
        <v>-2.1401618421891893E-3</v>
      </c>
      <c r="AV17">
        <f>GMs!M17</f>
        <v>1.9571104759534351E-2</v>
      </c>
    </row>
    <row r="18" spans="1:48" x14ac:dyDescent="0.35">
      <c r="A18">
        <f t="shared" si="0"/>
        <v>24.020340487546761</v>
      </c>
      <c r="B18">
        <f>GMs!C$9*U18</f>
        <v>34.741462621882945</v>
      </c>
      <c r="C18">
        <v>6.2715481323140478</v>
      </c>
      <c r="D18">
        <v>38.814583688596969</v>
      </c>
      <c r="E18">
        <v>6.0340217980369824</v>
      </c>
      <c r="F18">
        <v>28.824408585056112</v>
      </c>
      <c r="G18">
        <v>28.824408585056112</v>
      </c>
      <c r="H18" t="str">
        <v>Trae Young</v>
      </c>
      <c r="I18">
        <v>-0.81227642276422762</v>
      </c>
      <c r="J18">
        <v>3.4916260162601627</v>
      </c>
      <c r="K18">
        <v>0.76878048780487807</v>
      </c>
      <c r="L18">
        <v>1.7224390243902441</v>
      </c>
      <c r="M18">
        <v>-0.48967479674796749</v>
      </c>
      <c r="N18">
        <v>3.5431707317073173</v>
      </c>
      <c r="O18">
        <v>-0.29544715447154474</v>
      </c>
      <c r="P18">
        <v>-0.80731707317073176</v>
      </c>
      <c r="Q18">
        <v>-2.9199186991869914</v>
      </c>
      <c r="R18">
        <v>0.70975609756097557</v>
      </c>
      <c r="S18">
        <v>7.1213008130081299</v>
      </c>
      <c r="T18">
        <v>0.65821138211382202</v>
      </c>
      <c r="U18">
        <v>4.201382113821138</v>
      </c>
      <c r="V18">
        <v>4.201382113821138</v>
      </c>
      <c r="W18" t="str">
        <v>_______</v>
      </c>
      <c r="X18">
        <v>28.824408585056112</v>
      </c>
      <c r="Y18" t="str">
        <v xml:space="preserve"> PG</v>
      </c>
      <c r="AJ18" t="str">
        <f>GMs!A18</f>
        <v>stat/$</v>
      </c>
      <c r="AK18" t="str">
        <f>GMs!B18</f>
        <v>zBLK</v>
      </c>
      <c r="AL18">
        <f>GMs!C18</f>
        <v>3.0320703436616029E-2</v>
      </c>
      <c r="AM18">
        <f>GMs!D18</f>
        <v>5.5645889792231258E-3</v>
      </c>
      <c r="AN18">
        <f>GMs!E18</f>
        <v>-1.7199221049869626E-2</v>
      </c>
      <c r="AO18">
        <f>GMs!F18</f>
        <v>7.7556544731695017E-3</v>
      </c>
      <c r="AP18">
        <f>GMs!G18</f>
        <v>-8.1271656352360222E-3</v>
      </c>
      <c r="AQ18">
        <f>GMs!H18</f>
        <v>2.6972860707625026E-2</v>
      </c>
      <c r="AR18">
        <f>GMs!I18</f>
        <v>-3.2345954237126429E-3</v>
      </c>
      <c r="AS18">
        <f>GMs!J18</f>
        <v>7.7572540204118981E-2</v>
      </c>
      <c r="AT18">
        <f>GMs!K18</f>
        <v>3.1887730463285698E-2</v>
      </c>
      <c r="AU18">
        <f>GMs!L18</f>
        <v>-1.1123557229156155E-2</v>
      </c>
      <c r="AV18">
        <f>GMs!M18</f>
        <v>3.6918615542058074E-2</v>
      </c>
    </row>
    <row r="19" spans="1:48" x14ac:dyDescent="0.35">
      <c r="A19">
        <f t="shared" si="0"/>
        <v>23.566938186148988</v>
      </c>
      <c r="B19">
        <f>GMs!C$9*U19</f>
        <v>34.062122722519341</v>
      </c>
      <c r="C19">
        <v>40.117845971764318</v>
      </c>
      <c r="D19">
        <v>40.106699966110568</v>
      </c>
      <c r="E19">
        <v>8.9906390966616954</v>
      </c>
      <c r="F19">
        <v>28.280325823378785</v>
      </c>
      <c r="G19">
        <v>28.280325823378785</v>
      </c>
      <c r="H19" t="str">
        <v>Luka Doncic</v>
      </c>
      <c r="I19">
        <v>0.59032520325203253</v>
      </c>
      <c r="J19">
        <v>-1.1475609756097562</v>
      </c>
      <c r="K19">
        <v>1.2788617886178861</v>
      </c>
      <c r="L19">
        <v>2.1933333333333329</v>
      </c>
      <c r="M19">
        <v>1.2434959349593495</v>
      </c>
      <c r="N19">
        <v>3.0744308943089433</v>
      </c>
      <c r="O19">
        <v>0.26975609756097557</v>
      </c>
      <c r="P19">
        <v>-0.13800813008130083</v>
      </c>
      <c r="Q19">
        <v>-3.2454065040650408</v>
      </c>
      <c r="R19">
        <v>5.2667886178861778</v>
      </c>
      <c r="S19">
        <v>7.3646341463414631</v>
      </c>
      <c r="T19">
        <v>1.0447967479674785</v>
      </c>
      <c r="U19">
        <v>4.1192276422764227</v>
      </c>
      <c r="V19">
        <v>4.1192276422764227</v>
      </c>
      <c r="W19" t="str">
        <v>_______</v>
      </c>
      <c r="X19">
        <v>28.280325823378785</v>
      </c>
      <c r="Y19" t="str">
        <v xml:space="preserve"> PG</v>
      </c>
      <c r="AJ19" t="str">
        <f>GMs!A19</f>
        <v>stat/$</v>
      </c>
      <c r="AK19" t="str">
        <f>GMs!B19</f>
        <v>zTO</v>
      </c>
      <c r="AL19">
        <f>GMs!C19</f>
        <v>-1.6882913011053768E-2</v>
      </c>
      <c r="AM19">
        <f>GMs!D19</f>
        <v>-2.5477077687443544E-2</v>
      </c>
      <c r="AN19">
        <f>GMs!E19</f>
        <v>-3.3000681833820239E-2</v>
      </c>
      <c r="AO19">
        <f>GMs!F19</f>
        <v>-4.4469237593380263E-2</v>
      </c>
      <c r="AP19">
        <f>GMs!G19</f>
        <v>-3.6729140448045421E-2</v>
      </c>
      <c r="AQ19">
        <f>GMs!H19</f>
        <v>-3.7104669896687217E-2</v>
      </c>
      <c r="AR19">
        <f>GMs!I19</f>
        <v>-2.832139161422324E-2</v>
      </c>
      <c r="AS19">
        <f>GMs!J19</f>
        <v>-9.0337125622939312E-3</v>
      </c>
      <c r="AT19">
        <f>GMs!K19</f>
        <v>-3.6043025875279008E-2</v>
      </c>
      <c r="AU19">
        <f>GMs!L19</f>
        <v>-2.7945405453770767E-2</v>
      </c>
      <c r="AV19">
        <f>GMs!M19</f>
        <v>-5.4946463484703334E-2</v>
      </c>
    </row>
    <row r="20" spans="1:48" x14ac:dyDescent="0.35">
      <c r="A20">
        <f t="shared" si="0"/>
        <v>23.41640234041029</v>
      </c>
      <c r="B20">
        <f>GMs!C$9*U20</f>
        <v>33.836572463997328</v>
      </c>
      <c r="C20">
        <v>26.743632477084169</v>
      </c>
      <c r="D20">
        <v>23.780186974794457</v>
      </c>
      <c r="E20">
        <v>38.69547152719781</v>
      </c>
      <c r="F20">
        <v>28.099682808492346</v>
      </c>
      <c r="G20">
        <v>28.099682808492346</v>
      </c>
      <c r="H20" t="str">
        <v>Jaren Jackson Jr.</v>
      </c>
      <c r="I20">
        <v>0.16487804878048781</v>
      </c>
      <c r="J20">
        <v>0.62585365853658537</v>
      </c>
      <c r="K20">
        <v>0.20780487804878051</v>
      </c>
      <c r="L20">
        <v>0.49048780487804877</v>
      </c>
      <c r="M20">
        <v>0.6275609756097561</v>
      </c>
      <c r="N20">
        <v>-0.83682926829268289</v>
      </c>
      <c r="O20">
        <v>0.37170731707317073</v>
      </c>
      <c r="P20">
        <v>2.6385365853658533</v>
      </c>
      <c r="Q20">
        <v>-0.19804878048780489</v>
      </c>
      <c r="R20">
        <v>3.4660975609756095</v>
      </c>
      <c r="S20">
        <v>4.2899999999999991</v>
      </c>
      <c r="T20">
        <v>4.9287804878048771</v>
      </c>
      <c r="U20">
        <v>4.0919512195121941</v>
      </c>
      <c r="V20">
        <v>4.0919512195121941</v>
      </c>
      <c r="W20" t="str">
        <v>_______</v>
      </c>
      <c r="X20">
        <v>28.099682808492346</v>
      </c>
      <c r="Y20" t="str">
        <v xml:space="preserve"> PF</v>
      </c>
    </row>
    <row r="21" spans="1:48" x14ac:dyDescent="0.35">
      <c r="A21">
        <f t="shared" si="0"/>
        <v>23.139559965385622</v>
      </c>
      <c r="B21">
        <f>GMs!C$9*U21</f>
        <v>33.421775118220644</v>
      </c>
      <c r="C21">
        <v>31.031520597079826</v>
      </c>
      <c r="D21">
        <v>25.628349281522059</v>
      </c>
      <c r="E21">
        <v>19.759441408939661</v>
      </c>
      <c r="F21">
        <v>27.767471958462746</v>
      </c>
      <c r="G21">
        <v>27.767471958462746</v>
      </c>
      <c r="H21" t="str">
        <v>Jrue Holiday</v>
      </c>
      <c r="I21">
        <v>1.0466666666666666</v>
      </c>
      <c r="J21">
        <v>-1.6260162601626016E-3</v>
      </c>
      <c r="K21">
        <v>0.10552845528455287</v>
      </c>
      <c r="L21">
        <v>0.49203252032520317</v>
      </c>
      <c r="M21">
        <v>-0.32975609756097563</v>
      </c>
      <c r="N21">
        <v>1.5889430894308945</v>
      </c>
      <c r="O21">
        <v>1.7307317073170729</v>
      </c>
      <c r="P21">
        <v>5.5284552845528551E-3</v>
      </c>
      <c r="Q21">
        <v>-0.59626016260162595</v>
      </c>
      <c r="R21">
        <v>4.0434146341463411</v>
      </c>
      <c r="S21">
        <v>4.6380487804878046</v>
      </c>
      <c r="T21">
        <v>2.4528455284552839</v>
      </c>
      <c r="U21">
        <v>4.0417886178861782</v>
      </c>
      <c r="V21">
        <v>4.0417886178861782</v>
      </c>
      <c r="W21" t="str">
        <v>_______</v>
      </c>
      <c r="X21">
        <v>27.767471958462746</v>
      </c>
      <c r="Y21" t="str">
        <v xml:space="preserve"> PG, SG</v>
      </c>
      <c r="AJ21" t="str">
        <f>GMs!A21</f>
        <v>totals</v>
      </c>
      <c r="AK21" t="str">
        <f>GMs!B21</f>
        <v>Punt</v>
      </c>
      <c r="AL21">
        <f>GMs!C21</f>
        <v>197.88414634146343</v>
      </c>
      <c r="AM21">
        <f>GMs!D21</f>
        <v>12.671585365853657</v>
      </c>
      <c r="AN21">
        <f>GMs!E21</f>
        <v>9.0971951219512182</v>
      </c>
      <c r="AO21">
        <f>GMs!F21</f>
        <v>8.8895121951219522</v>
      </c>
      <c r="AP21">
        <f>GMs!G21</f>
        <v>6.8909756097560955</v>
      </c>
      <c r="AQ21">
        <f>GMs!H21</f>
        <v>7.618048780487805</v>
      </c>
      <c r="AR21">
        <f>GMs!I21</f>
        <v>6.7487804878048783</v>
      </c>
      <c r="AS21">
        <f>GMs!J21</f>
        <v>5.5693902439024399</v>
      </c>
      <c r="AT21">
        <f>GMs!K21</f>
        <v>7.3707317073170735</v>
      </c>
      <c r="AU21">
        <f>GMs!L21</f>
        <v>8.2121951219512201</v>
      </c>
      <c r="AV21">
        <f>GMs!M21</f>
        <v>5.4968292682926823</v>
      </c>
    </row>
    <row r="22" spans="1:48" x14ac:dyDescent="0.35">
      <c r="A22">
        <f t="shared" si="0"/>
        <v>21.286465947797506</v>
      </c>
      <c r="B22">
        <f>GMs!C$9*U22</f>
        <v>30.645254797219508</v>
      </c>
      <c r="C22">
        <v>35.591741845102248</v>
      </c>
      <c r="D22">
        <v>30.926328218256721</v>
      </c>
      <c r="E22">
        <v>15.650644961134786</v>
      </c>
      <c r="F22">
        <v>25.543759137357007</v>
      </c>
      <c r="G22">
        <v>25.543759137357007</v>
      </c>
      <c r="H22" t="str">
        <v>Domantas Sabonis</v>
      </c>
      <c r="I22">
        <v>2.015609756097561</v>
      </c>
      <c r="J22">
        <v>-0.95138211382113813</v>
      </c>
      <c r="K22">
        <v>-1.0360975609756098</v>
      </c>
      <c r="L22">
        <v>0.83739837398373984</v>
      </c>
      <c r="M22">
        <v>2.5770731707317074</v>
      </c>
      <c r="N22">
        <v>1.7904065040650408</v>
      </c>
      <c r="O22">
        <v>0.60829268292682914</v>
      </c>
      <c r="P22">
        <v>-0.20552845528455282</v>
      </c>
      <c r="Q22">
        <v>-1.9297560975609753</v>
      </c>
      <c r="R22">
        <v>4.6573983739837406</v>
      </c>
      <c r="S22">
        <v>5.6357723577235781</v>
      </c>
      <c r="T22">
        <v>1.9156097560975613</v>
      </c>
      <c r="U22">
        <v>3.7060162601626025</v>
      </c>
      <c r="V22">
        <v>3.7060162601626025</v>
      </c>
      <c r="W22" t="str">
        <v>_______</v>
      </c>
      <c r="X22">
        <v>25.543759137357007</v>
      </c>
      <c r="Y22" t="str">
        <v xml:space="preserve"> PF</v>
      </c>
      <c r="AJ22" t="str">
        <f>GMs!A22</f>
        <v>totals</v>
      </c>
      <c r="AK22" t="str">
        <f>GMs!B22</f>
        <v>Normal</v>
      </c>
      <c r="AL22">
        <f>GMs!C22</f>
        <v>197.88414634146343</v>
      </c>
      <c r="AM22">
        <f>GMs!D22</f>
        <v>12.671585365853657</v>
      </c>
      <c r="AN22">
        <f>GMs!E22</f>
        <v>9.0971951219512182</v>
      </c>
      <c r="AO22">
        <f>GMs!F22</f>
        <v>8.8895121951219522</v>
      </c>
      <c r="AP22">
        <f>GMs!G22</f>
        <v>6.8909756097560955</v>
      </c>
      <c r="AQ22">
        <f>GMs!H22</f>
        <v>7.618048780487805</v>
      </c>
      <c r="AR22">
        <f>GMs!I22</f>
        <v>6.7487804878048783</v>
      </c>
      <c r="AS22">
        <f>GMs!J22</f>
        <v>5.5693902439024399</v>
      </c>
      <c r="AT22">
        <f>GMs!K22</f>
        <v>7.3707317073170735</v>
      </c>
      <c r="AU22">
        <f>GMs!L22</f>
        <v>8.2121951219512201</v>
      </c>
      <c r="AV22">
        <f>GMs!M22</f>
        <v>5.4968292682926823</v>
      </c>
    </row>
    <row r="23" spans="1:48" x14ac:dyDescent="0.35">
      <c r="A23">
        <f t="shared" si="0"/>
        <v>21.21153454321222</v>
      </c>
      <c r="B23">
        <f>GMs!C$9*U23</f>
        <v>30.532983878670542</v>
      </c>
      <c r="C23">
        <v>21.374261802108627</v>
      </c>
      <c r="D23">
        <v>28.831226215325387</v>
      </c>
      <c r="E23">
        <v>17.598095093478133</v>
      </c>
      <c r="F23">
        <v>25.453841451854665</v>
      </c>
      <c r="G23">
        <v>25.453841451854665</v>
      </c>
      <c r="H23" t="str">
        <v>Shai Gilgeous-Alexander</v>
      </c>
      <c r="I23">
        <v>1.4870731707317073</v>
      </c>
      <c r="J23">
        <v>0.94926829268292678</v>
      </c>
      <c r="K23">
        <v>0.21731707317073168</v>
      </c>
      <c r="L23">
        <v>1.413170731707317</v>
      </c>
      <c r="M23">
        <v>-0.19999999999999996</v>
      </c>
      <c r="N23">
        <v>1.5221951219512195</v>
      </c>
      <c r="O23">
        <v>-0.39878048780487807</v>
      </c>
      <c r="P23">
        <v>0.25097560975609756</v>
      </c>
      <c r="Q23">
        <v>-1.5487804878048781</v>
      </c>
      <c r="R23">
        <v>2.7431707317073171</v>
      </c>
      <c r="S23">
        <v>5.2412195121951219</v>
      </c>
      <c r="T23">
        <v>2.1702439024390237</v>
      </c>
      <c r="U23">
        <v>3.6924390243902439</v>
      </c>
      <c r="V23">
        <v>3.6924390243902439</v>
      </c>
      <c r="W23" t="str">
        <v>_______</v>
      </c>
      <c r="X23">
        <v>25.453841451854665</v>
      </c>
      <c r="Y23" t="str">
        <v xml:space="preserve"> SG, PG</v>
      </c>
      <c r="AJ23" t="str">
        <f>GMs!A23</f>
        <v>totals</v>
      </c>
      <c r="AK23" t="str">
        <f>GMs!B23</f>
        <v>PAst</v>
      </c>
      <c r="AL23">
        <f>GMs!C23</f>
        <v>162.39764227642283</v>
      </c>
      <c r="AM23">
        <f>GMs!D23</f>
        <v>9.9878455284552832</v>
      </c>
      <c r="AN23">
        <f>GMs!E23</f>
        <v>7.6240243902439007</v>
      </c>
      <c r="AO23">
        <f>GMs!F23</f>
        <v>4.9212601626016257</v>
      </c>
      <c r="AP23">
        <f>GMs!G23</f>
        <v>5.3792682926829265</v>
      </c>
      <c r="AQ23">
        <f>GMs!H23</f>
        <v>6.6242276422764226</v>
      </c>
      <c r="AR23">
        <f>GMs!I23</f>
        <v>5.8248780487804881</v>
      </c>
      <c r="AS23">
        <f>GMs!J23</f>
        <v>6.0836178861788621</v>
      </c>
      <c r="AT23">
        <f>GMs!K23</f>
        <v>6.5684552845528454</v>
      </c>
      <c r="AU23">
        <f>GMs!L23</f>
        <v>5.8931707317073174</v>
      </c>
      <c r="AV23">
        <f>GMs!M23</f>
        <v>3.9470731707317066</v>
      </c>
    </row>
    <row r="24" spans="1:48" x14ac:dyDescent="0.35">
      <c r="A24">
        <f t="shared" si="0"/>
        <v>20.92571834727914</v>
      </c>
      <c r="B24">
        <f>GMs!C$9*U24</f>
        <v>30.104740913905964</v>
      </c>
      <c r="C24">
        <v>25.268444380034548</v>
      </c>
      <c r="D24">
        <v>15.307824146126142</v>
      </c>
      <c r="E24">
        <v>31.689749738847706</v>
      </c>
      <c r="F24">
        <v>25.110862016734966</v>
      </c>
      <c r="G24">
        <v>25.110862016734966</v>
      </c>
      <c r="H24" t="str">
        <v>Mikal Bridges</v>
      </c>
      <c r="I24">
        <v>1.4601626016260163</v>
      </c>
      <c r="J24">
        <v>0.37317073170731707</v>
      </c>
      <c r="K24">
        <v>0.22772357723577236</v>
      </c>
      <c r="L24">
        <v>-1.8780487804878024E-2</v>
      </c>
      <c r="M24">
        <v>-0.29292682926829272</v>
      </c>
      <c r="N24">
        <v>-0.3721138211382114</v>
      </c>
      <c r="O24">
        <v>0.55056910569105699</v>
      </c>
      <c r="P24">
        <v>0.76666666666666661</v>
      </c>
      <c r="Q24">
        <v>0.94617886178861788</v>
      </c>
      <c r="R24">
        <v>3.2674796747967481</v>
      </c>
      <c r="S24">
        <v>2.6944715447154475</v>
      </c>
      <c r="T24">
        <v>4.0127642276422772</v>
      </c>
      <c r="U24">
        <v>3.6406504065040655</v>
      </c>
      <c r="V24">
        <v>3.6406504065040655</v>
      </c>
      <c r="W24" t="str">
        <v>_______</v>
      </c>
      <c r="X24">
        <v>25.110862016734966</v>
      </c>
      <c r="Y24" t="str">
        <v xml:space="preserve"> SF</v>
      </c>
      <c r="AJ24" t="str">
        <f>GMs!A24</f>
        <v>totals</v>
      </c>
      <c r="AK24" t="str">
        <f>GMs!B24</f>
        <v>PFT</v>
      </c>
      <c r="AL24">
        <f>GMs!C24</f>
        <v>180.82378048780484</v>
      </c>
      <c r="AM24">
        <f>GMs!D24</f>
        <v>10.419146341463415</v>
      </c>
      <c r="AN24">
        <f>GMs!E24</f>
        <v>5.6207317073170717</v>
      </c>
      <c r="AO24">
        <f>GMs!F24</f>
        <v>6.3354878048780501</v>
      </c>
      <c r="AP24">
        <f>GMs!G24</f>
        <v>3.6746341463414636</v>
      </c>
      <c r="AQ24">
        <f>GMs!H24</f>
        <v>4.7721951219512198</v>
      </c>
      <c r="AR24">
        <f>GMs!I24</f>
        <v>4.7595121951219515</v>
      </c>
      <c r="AS24">
        <f>GMs!J24</f>
        <v>5.7609349593495942</v>
      </c>
      <c r="AT24">
        <f>GMs!K24</f>
        <v>5.4056910569105705</v>
      </c>
      <c r="AU24">
        <f>GMs!L24</f>
        <v>3.7448780487804871</v>
      </c>
      <c r="AV24">
        <f>GMs!M24</f>
        <v>9.2809756097560978</v>
      </c>
    </row>
    <row r="25" spans="1:48" x14ac:dyDescent="0.35">
      <c r="A25">
        <f t="shared" si="0"/>
        <v>20.778772029903809</v>
      </c>
      <c r="B25">
        <f>GMs!C$9*U25</f>
        <v>29.884568902979115</v>
      </c>
      <c r="C25">
        <v>22.438836757122335</v>
      </c>
      <c r="D25">
        <v>18.077909042439529</v>
      </c>
      <c r="E25">
        <v>35.368577551111265</v>
      </c>
      <c r="F25">
        <v>24.934526435884571</v>
      </c>
      <c r="G25">
        <v>24.934526435884571</v>
      </c>
      <c r="H25" t="str">
        <v>John Collins</v>
      </c>
      <c r="I25">
        <v>2.6305691056910572</v>
      </c>
      <c r="J25">
        <v>0.72752032520325205</v>
      </c>
      <c r="K25">
        <v>-0.46991869918699192</v>
      </c>
      <c r="L25">
        <v>0.53199186991869929</v>
      </c>
      <c r="M25">
        <v>0.89373983739837404</v>
      </c>
      <c r="N25">
        <v>-0.87975609756097561</v>
      </c>
      <c r="O25">
        <v>-1.1486991869918701</v>
      </c>
      <c r="P25">
        <v>0.93069105691056908</v>
      </c>
      <c r="Q25">
        <v>0.39788617886178862</v>
      </c>
      <c r="R25">
        <v>2.8865040650406506</v>
      </c>
      <c r="S25">
        <v>3.216138211382114</v>
      </c>
      <c r="T25">
        <v>4.4937804878048784</v>
      </c>
      <c r="U25">
        <v>3.6140243902439027</v>
      </c>
      <c r="V25">
        <v>3.6140243902439027</v>
      </c>
      <c r="W25" t="str">
        <v>_______</v>
      </c>
      <c r="X25">
        <v>24.934526435884571</v>
      </c>
      <c r="Y25" t="str">
        <v xml:space="preserve"> PF</v>
      </c>
      <c r="AJ25" t="str">
        <f>GMs!A25</f>
        <v>totals</v>
      </c>
      <c r="AK25" t="str">
        <f>GMs!B25</f>
        <v>PTO</v>
      </c>
      <c r="AL25">
        <f>GMs!C25</f>
        <v>222.91487804878051</v>
      </c>
      <c r="AM25">
        <f>GMs!D25</f>
        <v>14.505934959349592</v>
      </c>
      <c r="AN25">
        <f>GMs!E25</f>
        <v>11.11841463414634</v>
      </c>
      <c r="AO25">
        <f>GMs!F25</f>
        <v>11.5519918699187</v>
      </c>
      <c r="AP25">
        <f>GMs!G25</f>
        <v>8.6039024390243881</v>
      </c>
      <c r="AQ25">
        <f>GMs!H25</f>
        <v>9.5271544715447156</v>
      </c>
      <c r="AR25">
        <f>GMs!I25</f>
        <v>8.0429268292682927</v>
      </c>
      <c r="AS25">
        <f>GMs!J25</f>
        <v>5.911626016260163</v>
      </c>
      <c r="AT25">
        <f>GMs!K25</f>
        <v>9.1661788617886177</v>
      </c>
      <c r="AU25">
        <f>GMs!L25</f>
        <v>9.76</v>
      </c>
      <c r="AV25">
        <f>GMs!M25</f>
        <v>7.552032520325203</v>
      </c>
    </row>
    <row r="26" spans="1:48" x14ac:dyDescent="0.35">
      <c r="A26">
        <f t="shared" si="0"/>
        <v>20.38639171068327</v>
      </c>
      <c r="B26">
        <f>GMs!C$9*U26</f>
        <v>29.296659212733221</v>
      </c>
      <c r="C26">
        <v>49.4149125031702</v>
      </c>
      <c r="D26">
        <v>27.054728226027542</v>
      </c>
      <c r="E26">
        <v>22.694296014514585</v>
      </c>
      <c r="F26">
        <v>24.463670052819925</v>
      </c>
      <c r="G26">
        <v>24.463670052819925</v>
      </c>
      <c r="H26" t="str">
        <v>Zion Williamson</v>
      </c>
      <c r="I26">
        <v>5.2390243902439027</v>
      </c>
      <c r="J26">
        <v>-2.975609756097561</v>
      </c>
      <c r="K26">
        <v>-1.6213008130081301</v>
      </c>
      <c r="L26">
        <v>2.1613008130081304</v>
      </c>
      <c r="M26">
        <v>0.92699186991869909</v>
      </c>
      <c r="N26">
        <v>0.70634146341463422</v>
      </c>
      <c r="O26">
        <v>0.17658536585365853</v>
      </c>
      <c r="P26">
        <v>0.29333333333333333</v>
      </c>
      <c r="Q26">
        <v>-1.363739837398374</v>
      </c>
      <c r="R26">
        <v>6.5185365853658546</v>
      </c>
      <c r="S26">
        <v>4.9066666666666663</v>
      </c>
      <c r="T26">
        <v>2.8365853658536588</v>
      </c>
      <c r="U26">
        <v>3.5429268292682923</v>
      </c>
      <c r="V26">
        <v>3.5429268292682923</v>
      </c>
      <c r="W26" t="str">
        <v>_______</v>
      </c>
      <c r="X26">
        <v>24.463670052819925</v>
      </c>
      <c r="Y26" t="str">
        <v xml:space="preserve"> PF</v>
      </c>
      <c r="AJ26" t="str">
        <f>GMs!A26</f>
        <v>totals</v>
      </c>
      <c r="AK26" t="str">
        <f>GMs!B26</f>
        <v>zFG%</v>
      </c>
      <c r="AL26">
        <f>GMs!C26</f>
        <v>65.862032520325215</v>
      </c>
      <c r="AM26">
        <f>GMs!D26</f>
        <v>3.8260162601626018</v>
      </c>
      <c r="AN26">
        <f>GMs!E26</f>
        <v>0.52012195121951221</v>
      </c>
      <c r="AO26">
        <f>GMs!F26</f>
        <v>0.20170731707317074</v>
      </c>
      <c r="AP26">
        <f>GMs!G26</f>
        <v>0.1251219512195122</v>
      </c>
      <c r="AQ26">
        <f>GMs!H26</f>
        <v>2.18390243902439</v>
      </c>
      <c r="AR26">
        <f>GMs!I26</f>
        <v>0.1429268292682927</v>
      </c>
      <c r="AS26">
        <f>GMs!J26</f>
        <v>1.2545121951219511</v>
      </c>
      <c r="AT26">
        <f>GMs!K26</f>
        <v>0.7876422764227643</v>
      </c>
      <c r="AU26">
        <f>GMs!L26</f>
        <v>-0.42292682926829267</v>
      </c>
      <c r="AV26">
        <f>GMs!M26</f>
        <v>3.8590243902439023</v>
      </c>
    </row>
    <row r="27" spans="1:48" x14ac:dyDescent="0.35">
      <c r="A27">
        <f t="shared" si="0"/>
        <v>19.5392630169287</v>
      </c>
      <c r="B27">
        <f>GMs!C$9*U27</f>
        <v>28.027392780275555</v>
      </c>
      <c r="C27">
        <v>22.623612671038494</v>
      </c>
      <c r="D27">
        <v>17.222901929971879</v>
      </c>
      <c r="E27">
        <v>20.346412330054648</v>
      </c>
      <c r="F27">
        <v>23.447115620314438</v>
      </c>
      <c r="G27">
        <v>23.447115620314438</v>
      </c>
      <c r="H27" t="str">
        <v>CJ McCollum</v>
      </c>
      <c r="I27">
        <v>-0.20048780487804879</v>
      </c>
      <c r="J27">
        <v>0.47804878048780486</v>
      </c>
      <c r="K27">
        <v>1.8227642276422764</v>
      </c>
      <c r="L27">
        <v>1.2691056910569105</v>
      </c>
      <c r="M27">
        <v>-0.57918699186991873</v>
      </c>
      <c r="N27">
        <v>0.85983739837398376</v>
      </c>
      <c r="O27">
        <v>-0.16878048780487806</v>
      </c>
      <c r="P27">
        <v>-0.42617886178861791</v>
      </c>
      <c r="Q27">
        <v>0.33430894308943093</v>
      </c>
      <c r="R27">
        <v>2.911382113821138</v>
      </c>
      <c r="S27">
        <v>3.0551219512195118</v>
      </c>
      <c r="T27">
        <v>2.5295934959349591</v>
      </c>
      <c r="U27">
        <v>3.3894308943089428</v>
      </c>
      <c r="V27">
        <v>3.3894308943089428</v>
      </c>
      <c r="W27" t="str">
        <v>_______</v>
      </c>
      <c r="X27">
        <v>23.447115620314438</v>
      </c>
      <c r="Y27" t="str">
        <v xml:space="preserve"> SG</v>
      </c>
      <c r="AJ27" t="str">
        <f>GMs!A27</f>
        <v>totals</v>
      </c>
      <c r="AK27" t="str">
        <f>GMs!B27</f>
        <v>zFT%</v>
      </c>
      <c r="AL27">
        <f>GMs!C27</f>
        <v>17.060365853658542</v>
      </c>
      <c r="AM27">
        <f>GMs!D27</f>
        <v>2.2524390243902439</v>
      </c>
      <c r="AN27">
        <f>GMs!E27</f>
        <v>3.476463414634146</v>
      </c>
      <c r="AO27">
        <f>GMs!F27</f>
        <v>2.5540243902439026</v>
      </c>
      <c r="AP27">
        <f>GMs!G27</f>
        <v>3.2163414634146341</v>
      </c>
      <c r="AQ27">
        <f>GMs!H27</f>
        <v>2.8458536585365852</v>
      </c>
      <c r="AR27">
        <f>GMs!I27</f>
        <v>1.9892682926829268</v>
      </c>
      <c r="AS27">
        <f>GMs!J27</f>
        <v>-0.19154471544715448</v>
      </c>
      <c r="AT27">
        <f>GMs!K27</f>
        <v>1.9650406504065039</v>
      </c>
      <c r="AU27">
        <f>GMs!L27</f>
        <v>4.4673170731707312</v>
      </c>
      <c r="AV27">
        <f>GMs!M27</f>
        <v>-3.7841463414634151</v>
      </c>
    </row>
    <row r="28" spans="1:48" x14ac:dyDescent="0.35">
      <c r="A28">
        <f t="shared" si="0"/>
        <v>19.510098098976346</v>
      </c>
      <c r="B28">
        <f>GMs!C$9*U28</f>
        <v>27.983694518564885</v>
      </c>
      <c r="C28">
        <v>26.789826455563212</v>
      </c>
      <c r="D28">
        <v>28.526221153493324</v>
      </c>
      <c r="E28">
        <v>10.97322043349976</v>
      </c>
      <c r="F28">
        <v>23.412117718771615</v>
      </c>
      <c r="G28">
        <v>23.412117718771615</v>
      </c>
      <c r="H28" t="str">
        <v>LaMelo Ball</v>
      </c>
      <c r="I28">
        <v>-0.51073170731707318</v>
      </c>
      <c r="J28">
        <v>-8.8170731707317068E-2</v>
      </c>
      <c r="K28">
        <v>0.29439024390243901</v>
      </c>
      <c r="L28">
        <v>0.67560975609756091</v>
      </c>
      <c r="M28">
        <v>0.61109756097560974</v>
      </c>
      <c r="N28">
        <v>2.0801219512195122</v>
      </c>
      <c r="O28">
        <v>2.3848780487804877</v>
      </c>
      <c r="P28">
        <v>-0.26341463414634148</v>
      </c>
      <c r="Q28">
        <v>-1.7996341463414631</v>
      </c>
      <c r="R28">
        <v>3.4723170731707316</v>
      </c>
      <c r="S28">
        <v>5.1837804878048779</v>
      </c>
      <c r="T28">
        <v>1.3040243902439024</v>
      </c>
      <c r="U28">
        <v>3.3841463414634148</v>
      </c>
      <c r="V28">
        <v>3.3841463414634148</v>
      </c>
      <c r="W28" t="str">
        <v>_______</v>
      </c>
      <c r="X28">
        <v>23.412117718771615</v>
      </c>
      <c r="Y28" t="str">
        <v xml:space="preserve"> PG</v>
      </c>
      <c r="AJ28" t="str">
        <f>GMs!A28</f>
        <v>totals</v>
      </c>
      <c r="AK28" t="str">
        <f>GMs!B28</f>
        <v>z3PM</v>
      </c>
      <c r="AL28">
        <f>GMs!C28</f>
        <v>-18.860487804878048</v>
      </c>
      <c r="AM28">
        <f>GMs!D28</f>
        <v>-0.41483739837398376</v>
      </c>
      <c r="AN28">
        <f>GMs!E28</f>
        <v>3.406219512195122</v>
      </c>
      <c r="AO28">
        <f>GMs!F28</f>
        <v>1.0359756097560975</v>
      </c>
      <c r="AP28">
        <f>GMs!G28</f>
        <v>0.89170731707317075</v>
      </c>
      <c r="AQ28">
        <f>GMs!H28</f>
        <v>0.47756097560975602</v>
      </c>
      <c r="AR28">
        <f>GMs!I28</f>
        <v>1.357560975609756</v>
      </c>
      <c r="AS28">
        <f>GMs!J28</f>
        <v>-0.9258536585365853</v>
      </c>
      <c r="AT28">
        <f>GMs!K28</f>
        <v>0.65235772357723576</v>
      </c>
      <c r="AU28">
        <f>GMs!L28</f>
        <v>2.3917073170731706</v>
      </c>
      <c r="AV28">
        <f>GMs!M28</f>
        <v>-0.67626016260162602</v>
      </c>
    </row>
    <row r="29" spans="1:48" x14ac:dyDescent="0.35">
      <c r="A29">
        <f t="shared" si="0"/>
        <v>19.510098098976339</v>
      </c>
      <c r="B29">
        <f>GMs!C$9*U29</f>
        <v>27.983694518564874</v>
      </c>
      <c r="C29">
        <v>11.405420093474877</v>
      </c>
      <c r="D29">
        <v>24.280110345780336</v>
      </c>
      <c r="E29">
        <v>18.930904594971746</v>
      </c>
      <c r="F29">
        <v>23.412117718771604</v>
      </c>
      <c r="G29">
        <v>23.412117718771604</v>
      </c>
      <c r="H29" t="str">
        <v>Brandon Ingram</v>
      </c>
      <c r="I29">
        <v>2.8780487804878047E-2</v>
      </c>
      <c r="J29">
        <v>1.9831707317073171</v>
      </c>
      <c r="K29">
        <v>0.56414634146341458</v>
      </c>
      <c r="L29">
        <v>1.4848780487804878</v>
      </c>
      <c r="M29">
        <v>-0.12109756097560972</v>
      </c>
      <c r="N29">
        <v>1.0396341463414633</v>
      </c>
      <c r="O29">
        <v>-0.64024390243902429</v>
      </c>
      <c r="P29">
        <v>4.4878048780487817E-2</v>
      </c>
      <c r="Q29">
        <v>-0.99999999999999989</v>
      </c>
      <c r="R29">
        <v>1.4009756097560975</v>
      </c>
      <c r="S29">
        <v>4.3841463414634134</v>
      </c>
      <c r="T29">
        <v>2.344512195121951</v>
      </c>
      <c r="U29">
        <v>3.3841463414634134</v>
      </c>
      <c r="V29">
        <v>3.3841463414634134</v>
      </c>
      <c r="W29" t="str">
        <v>_______</v>
      </c>
      <c r="X29">
        <v>23.412117718771604</v>
      </c>
      <c r="Y29" t="str">
        <v xml:space="preserve"> SF, PF</v>
      </c>
      <c r="AJ29" t="str">
        <f>GMs!A29</f>
        <v>totals</v>
      </c>
      <c r="AK29" t="str">
        <f>GMs!B29</f>
        <v>zPTS</v>
      </c>
      <c r="AL29">
        <f>GMs!C29</f>
        <v>32.879024390243934</v>
      </c>
      <c r="AM29">
        <f>GMs!D29</f>
        <v>2.1780894308943091</v>
      </c>
      <c r="AN29">
        <f>GMs!E29</f>
        <v>2.5060975609756095</v>
      </c>
      <c r="AO29">
        <f>GMs!F29</f>
        <v>1.5132520325203251</v>
      </c>
      <c r="AP29">
        <f>GMs!G29</f>
        <v>2.7084146341463415</v>
      </c>
      <c r="AQ29">
        <f>GMs!H29</f>
        <v>1.7143089430894309</v>
      </c>
      <c r="AR29">
        <f>GMs!I29</f>
        <v>2.0443902439024391</v>
      </c>
      <c r="AS29">
        <f>GMs!J29</f>
        <v>1.2661382113821138</v>
      </c>
      <c r="AT29">
        <f>GMs!K29</f>
        <v>1.5856910569105691</v>
      </c>
      <c r="AU29">
        <f>GMs!L29</f>
        <v>2.161463414634146</v>
      </c>
      <c r="AV29">
        <f>GMs!M29</f>
        <v>2.1279674796747967</v>
      </c>
    </row>
    <row r="30" spans="1:48" x14ac:dyDescent="0.35">
      <c r="A30">
        <f t="shared" si="0"/>
        <v>19.137235840231615</v>
      </c>
      <c r="B30">
        <f>GMs!C$9*U30</f>
        <v>27.425029049617677</v>
      </c>
      <c r="C30">
        <v>18.355651365288701</v>
      </c>
      <c r="D30">
        <v>15.094558044859278</v>
      </c>
      <c r="E30">
        <v>32.33206007943221</v>
      </c>
      <c r="F30">
        <v>22.964683008277937</v>
      </c>
      <c r="G30">
        <v>22.964683008277937</v>
      </c>
      <c r="H30" t="str">
        <v>Kristaps Porzingis</v>
      </c>
      <c r="I30">
        <v>-0.37739837398373982</v>
      </c>
      <c r="J30">
        <v>0.97983739837398376</v>
      </c>
      <c r="K30">
        <v>0.42097560975609755</v>
      </c>
      <c r="L30">
        <v>0.74617886178861781</v>
      </c>
      <c r="M30">
        <v>1.3178861788617886</v>
      </c>
      <c r="N30">
        <v>-0.78016260162601614</v>
      </c>
      <c r="O30">
        <v>-1.3269918699186993</v>
      </c>
      <c r="P30">
        <v>1.6739837398373985</v>
      </c>
      <c r="Q30">
        <v>0.6622764227642276</v>
      </c>
      <c r="R30">
        <v>2.3367479674796745</v>
      </c>
      <c r="S30">
        <v>2.6543089430894309</v>
      </c>
      <c r="T30">
        <v>4.0967479674796747</v>
      </c>
      <c r="U30">
        <v>3.3165853658536584</v>
      </c>
      <c r="V30">
        <v>3.3165853658536584</v>
      </c>
      <c r="W30" t="str">
        <v>_______</v>
      </c>
      <c r="X30">
        <v>22.964683008277937</v>
      </c>
      <c r="Y30" t="str">
        <v xml:space="preserve"> C, PF</v>
      </c>
      <c r="AJ30" t="str">
        <f>GMs!A30</f>
        <v>totals</v>
      </c>
      <c r="AK30" t="str">
        <f>GMs!B30</f>
        <v>zREB</v>
      </c>
      <c r="AL30">
        <f>GMs!C30</f>
        <v>30.746666666666677</v>
      </c>
      <c r="AM30">
        <f>GMs!D30</f>
        <v>2.4442276422764229</v>
      </c>
      <c r="AN30">
        <f>GMs!E30</f>
        <v>0.10048780487804881</v>
      </c>
      <c r="AO30">
        <f>GMs!F30</f>
        <v>1.1657723577235772</v>
      </c>
      <c r="AP30">
        <f>GMs!G30</f>
        <v>-0.20780487804878045</v>
      </c>
      <c r="AQ30">
        <f>GMs!H30</f>
        <v>0.65317073170731699</v>
      </c>
      <c r="AR30">
        <f>GMs!I30</f>
        <v>0.95365853658536592</v>
      </c>
      <c r="AS30">
        <f>GMs!J30</f>
        <v>1.3366666666666667</v>
      </c>
      <c r="AT30">
        <f>GMs!K30</f>
        <v>2.1741463414634148</v>
      </c>
      <c r="AU30">
        <f>GMs!L30</f>
        <v>-0.42195121951219511</v>
      </c>
      <c r="AV30">
        <f>GMs!M30</f>
        <v>2.3627642276422764</v>
      </c>
    </row>
    <row r="31" spans="1:48" x14ac:dyDescent="0.35">
      <c r="A31">
        <f t="shared" si="0"/>
        <v>19.009807583332094</v>
      </c>
      <c r="B31">
        <f>GMs!C$9*U31</f>
        <v>27.234101259989508</v>
      </c>
      <c r="C31">
        <v>15.997041170005925</v>
      </c>
      <c r="D31">
        <v>28.532049275693932</v>
      </c>
      <c r="E31">
        <v>21.593725537423989</v>
      </c>
      <c r="F31">
        <v>22.811769099998511</v>
      </c>
      <c r="G31">
        <v>22.811769099998511</v>
      </c>
      <c r="H31" t="str">
        <v>Zach LaVine</v>
      </c>
      <c r="I31">
        <v>1.0370731707317074</v>
      </c>
      <c r="J31">
        <v>1.274308943089431</v>
      </c>
      <c r="K31">
        <v>1.5637398373983742</v>
      </c>
      <c r="L31">
        <v>1.7679674796747968</v>
      </c>
      <c r="M31">
        <v>-0.28178861788617882</v>
      </c>
      <c r="N31">
        <v>0.60081300813008132</v>
      </c>
      <c r="O31">
        <v>-0.52373983739837404</v>
      </c>
      <c r="P31">
        <v>-0.25349593495934958</v>
      </c>
      <c r="Q31">
        <v>-1.8913821138211382</v>
      </c>
      <c r="R31">
        <v>2.019186991869919</v>
      </c>
      <c r="S31">
        <v>5.1848780487804875</v>
      </c>
      <c r="T31">
        <v>2.692682926829268</v>
      </c>
      <c r="U31">
        <v>3.2934959349593491</v>
      </c>
      <c r="V31">
        <v>3.2934959349593491</v>
      </c>
      <c r="W31" t="str">
        <v>_______</v>
      </c>
      <c r="X31">
        <v>22.811769099998511</v>
      </c>
      <c r="Y31" t="str">
        <v xml:space="preserve"> SG</v>
      </c>
      <c r="AJ31" t="str">
        <f>GMs!A31</f>
        <v>totals</v>
      </c>
      <c r="AK31" t="str">
        <f>GMs!B31</f>
        <v>zAST</v>
      </c>
      <c r="AL31">
        <f>GMs!C31</f>
        <v>35.486504065040663</v>
      </c>
      <c r="AM31">
        <f>GMs!D31</f>
        <v>2.6837398373983739</v>
      </c>
      <c r="AN31">
        <f>GMs!E31</f>
        <v>1.4731707317073168</v>
      </c>
      <c r="AO31">
        <f>GMs!F31</f>
        <v>3.9682520325203257</v>
      </c>
      <c r="AP31">
        <f>GMs!G31</f>
        <v>1.5117073170731705</v>
      </c>
      <c r="AQ31">
        <f>GMs!H31</f>
        <v>0.99382113821138196</v>
      </c>
      <c r="AR31">
        <f>GMs!I31</f>
        <v>0.92390243902439029</v>
      </c>
      <c r="AS31">
        <f>GMs!J31</f>
        <v>-0.5142276422764227</v>
      </c>
      <c r="AT31">
        <f>GMs!K31</f>
        <v>0.80227642276422761</v>
      </c>
      <c r="AU31">
        <f>GMs!L31</f>
        <v>2.3190243902439023</v>
      </c>
      <c r="AV31">
        <f>GMs!M31</f>
        <v>1.5497560975609757</v>
      </c>
    </row>
    <row r="32" spans="1:48" x14ac:dyDescent="0.35">
      <c r="A32">
        <f t="shared" si="0"/>
        <v>18.94250392651896</v>
      </c>
      <c r="B32">
        <f>GMs!C$9*U32</f>
        <v>27.133259117580266</v>
      </c>
      <c r="C32">
        <v>38.674359624651302</v>
      </c>
      <c r="D32">
        <v>30.518791376969432</v>
      </c>
      <c r="E32">
        <v>8.5454365759855087</v>
      </c>
      <c r="F32">
        <v>22.731004711822752</v>
      </c>
      <c r="G32">
        <v>22.731004711822752</v>
      </c>
      <c r="H32" t="str">
        <v>LeBron James</v>
      </c>
      <c r="I32">
        <v>1.7595934959349595</v>
      </c>
      <c r="J32">
        <v>-1.7911382113821139</v>
      </c>
      <c r="K32">
        <v>0.49439024390243902</v>
      </c>
      <c r="L32">
        <v>1.5571544715447154</v>
      </c>
      <c r="M32">
        <v>0.88252032520325208</v>
      </c>
      <c r="N32">
        <v>2.2947154471544722</v>
      </c>
      <c r="O32">
        <v>0.35471544715447156</v>
      </c>
      <c r="P32">
        <v>7.0731707317073234E-3</v>
      </c>
      <c r="Q32">
        <v>-2.2777235772357725</v>
      </c>
      <c r="R32">
        <v>5.0724390243902455</v>
      </c>
      <c r="S32">
        <v>5.559024390243902</v>
      </c>
      <c r="T32">
        <v>0.9865853658536583</v>
      </c>
      <c r="U32">
        <v>3.2813008130081296</v>
      </c>
      <c r="V32">
        <v>3.2813008130081296</v>
      </c>
      <c r="W32" t="str">
        <v>_______</v>
      </c>
      <c r="X32">
        <v>22.731004711822752</v>
      </c>
      <c r="Y32" t="str">
        <v xml:space="preserve"> SF, PG, PF</v>
      </c>
      <c r="AJ32" t="str">
        <f>GMs!A32</f>
        <v>totals</v>
      </c>
      <c r="AK32" t="str">
        <f>GMs!B32</f>
        <v>zSTL</v>
      </c>
      <c r="AL32">
        <f>GMs!C32</f>
        <v>14.787073170731713</v>
      </c>
      <c r="AM32">
        <f>GMs!D32</f>
        <v>1.1356097560975609</v>
      </c>
      <c r="AN32">
        <f>GMs!E32</f>
        <v>0.68926829268292678</v>
      </c>
      <c r="AO32">
        <f>GMs!F32</f>
        <v>0.64865853658536587</v>
      </c>
      <c r="AP32">
        <f>GMs!G32</f>
        <v>0.73743902439024378</v>
      </c>
      <c r="AQ32">
        <f>GMs!H32</f>
        <v>-0.72926829268292681</v>
      </c>
      <c r="AR32">
        <f>GMs!I32</f>
        <v>0.77902439024390246</v>
      </c>
      <c r="AS32">
        <f>GMs!J32</f>
        <v>0.74715447154471537</v>
      </c>
      <c r="AT32">
        <f>GMs!K32</f>
        <v>-0.38943089430894312</v>
      </c>
      <c r="AU32">
        <f>GMs!L32</f>
        <v>-0.11853658536585365</v>
      </c>
      <c r="AV32">
        <f>GMs!M32</f>
        <v>0.73203252032520327</v>
      </c>
    </row>
    <row r="33" spans="1:48" x14ac:dyDescent="0.35">
      <c r="A33">
        <f t="shared" si="0"/>
        <v>18.903916496612773</v>
      </c>
      <c r="B33">
        <f>GMs!C$9*U33</f>
        <v>27.075442955932306</v>
      </c>
      <c r="C33">
        <v>21.839824644034643</v>
      </c>
      <c r="D33">
        <v>18.547396664155546</v>
      </c>
      <c r="E33">
        <v>15.503902230856038</v>
      </c>
      <c r="F33">
        <v>22.684699795935327</v>
      </c>
      <c r="G33">
        <v>22.684699795935327</v>
      </c>
      <c r="H33" t="str">
        <v>Tyrese Haliburton</v>
      </c>
      <c r="I33">
        <v>0.26959349593495935</v>
      </c>
      <c r="J33">
        <v>0.46845528455284552</v>
      </c>
      <c r="K33">
        <v>0.76747967479674795</v>
      </c>
      <c r="L33">
        <v>0.21382113821138218</v>
      </c>
      <c r="M33">
        <v>-0.84780487804878046</v>
      </c>
      <c r="N33">
        <v>1.3778861788617887</v>
      </c>
      <c r="O33">
        <v>1.1743089430894309</v>
      </c>
      <c r="P33">
        <v>-0.11918699186991868</v>
      </c>
      <c r="Q33">
        <v>-3.0243902439024389E-2</v>
      </c>
      <c r="R33">
        <v>2.8058536585365852</v>
      </c>
      <c r="S33">
        <v>3.3045528455284554</v>
      </c>
      <c r="T33">
        <v>1.8964227642276423</v>
      </c>
      <c r="U33">
        <v>3.274308943089431</v>
      </c>
      <c r="V33">
        <v>3.274308943089431</v>
      </c>
      <c r="W33" t="str">
        <v>_______</v>
      </c>
      <c r="X33">
        <v>22.684699795935327</v>
      </c>
      <c r="Y33" t="str">
        <v xml:space="preserve"> PG, SG</v>
      </c>
      <c r="AJ33" t="str">
        <f>GMs!A33</f>
        <v>totals</v>
      </c>
      <c r="AK33" t="str">
        <f>GMs!B33</f>
        <v>zBLK</v>
      </c>
      <c r="AL33">
        <f>GMs!C33</f>
        <v>44.953699186991898</v>
      </c>
      <c r="AM33">
        <f>GMs!D33</f>
        <v>0.40065040650406508</v>
      </c>
      <c r="AN33">
        <f>GMs!E33</f>
        <v>-1.0534146341463415</v>
      </c>
      <c r="AO33">
        <f>GMs!F33</f>
        <v>0.46434959349593502</v>
      </c>
      <c r="AP33">
        <f>GMs!G33</f>
        <v>-0.37902439024390244</v>
      </c>
      <c r="AQ33">
        <f>GMs!H33</f>
        <v>1.3878048780487808</v>
      </c>
      <c r="AR33">
        <f>GMs!I33</f>
        <v>-0.14780487804878048</v>
      </c>
      <c r="AS33">
        <f>GMs!J33</f>
        <v>2.9387804878048782</v>
      </c>
      <c r="AT33">
        <f>GMs!K33</f>
        <v>1.5884552845528455</v>
      </c>
      <c r="AU33">
        <f>GMs!L33</f>
        <v>-0.61609756097560964</v>
      </c>
      <c r="AV33">
        <f>GMs!M33</f>
        <v>1.3808943089430894</v>
      </c>
    </row>
    <row r="34" spans="1:48" x14ac:dyDescent="0.35">
      <c r="A34">
        <f t="shared" si="0"/>
        <v>18.778283003894934</v>
      </c>
      <c r="B34">
        <f>GMs!C$9*U34</f>
        <v>26.887204290101721</v>
      </c>
      <c r="C34">
        <v>32.801987850681755</v>
      </c>
      <c r="D34">
        <v>14.832076689453912</v>
      </c>
      <c r="E34">
        <v>29.519076554936252</v>
      </c>
      <c r="F34">
        <v>22.533939604673922</v>
      </c>
      <c r="G34">
        <v>22.533939604673922</v>
      </c>
      <c r="H34" t="str">
        <v>Robert Williams</v>
      </c>
      <c r="I34">
        <v>2.7780487804878051</v>
      </c>
      <c r="J34">
        <v>-1.0302439024390244</v>
      </c>
      <c r="K34">
        <v>-1.8707317073170733</v>
      </c>
      <c r="L34">
        <v>-0.7943089430894309</v>
      </c>
      <c r="M34">
        <v>1.0209756097560976</v>
      </c>
      <c r="N34">
        <v>-0.47739837398373985</v>
      </c>
      <c r="O34">
        <v>-8.7967479674796761E-2</v>
      </c>
      <c r="P34">
        <v>3.0665040650406503</v>
      </c>
      <c r="Q34">
        <v>0.64666666666666672</v>
      </c>
      <c r="R34">
        <v>4.2817886178861793</v>
      </c>
      <c r="S34">
        <v>2.6048780487804879</v>
      </c>
      <c r="T34">
        <v>3.7289430894308944</v>
      </c>
      <c r="U34">
        <v>3.2515447154471548</v>
      </c>
      <c r="V34">
        <v>3.2515447154471548</v>
      </c>
      <c r="W34" t="str">
        <v>_______</v>
      </c>
      <c r="X34">
        <v>22.533939604673922</v>
      </c>
      <c r="Y34" t="str">
        <v xml:space="preserve"> C, PF</v>
      </c>
      <c r="AJ34" t="str">
        <f>GMs!A34</f>
        <v>totals</v>
      </c>
      <c r="AK34" t="str">
        <f>GMs!B34</f>
        <v>zTO</v>
      </c>
      <c r="AL34">
        <f>GMs!C34</f>
        <v>-25.030731707317077</v>
      </c>
      <c r="AM34">
        <f>GMs!D34</f>
        <v>-1.8343495934959351</v>
      </c>
      <c r="AN34">
        <f>GMs!E34</f>
        <v>-2.0212195121951222</v>
      </c>
      <c r="AO34">
        <f>GMs!F34</f>
        <v>-2.6624796747967481</v>
      </c>
      <c r="AP34">
        <f>GMs!G34</f>
        <v>-1.7129268292682926</v>
      </c>
      <c r="AQ34">
        <f>GMs!H34</f>
        <v>-1.9091056910569106</v>
      </c>
      <c r="AR34">
        <f>GMs!I34</f>
        <v>-1.2941463414634145</v>
      </c>
      <c r="AS34">
        <f>GMs!J34</f>
        <v>-0.34223577235772351</v>
      </c>
      <c r="AT34">
        <f>GMs!K34</f>
        <v>-1.7954471544715445</v>
      </c>
      <c r="AU34">
        <f>GMs!L34</f>
        <v>-1.5478048780487803</v>
      </c>
      <c r="AV34">
        <f>GMs!M34</f>
        <v>-2.0552032520325203</v>
      </c>
    </row>
    <row r="35" spans="1:48" x14ac:dyDescent="0.35">
      <c r="A35">
        <f t="shared" si="0"/>
        <v>18.687647412719926</v>
      </c>
      <c r="B35">
        <f>GMs!C$9*U35</f>
        <v>26.751403538323942</v>
      </c>
      <c r="C35">
        <v>13.635411760443471</v>
      </c>
      <c r="D35">
        <v>24.165490609168295</v>
      </c>
      <c r="E35">
        <v>15.900915931207646</v>
      </c>
      <c r="F35">
        <v>22.42517689526391</v>
      </c>
      <c r="G35">
        <v>22.42517689526391</v>
      </c>
      <c r="H35" t="str">
        <v>Khris Middleton</v>
      </c>
      <c r="I35">
        <v>0.366869918699187</v>
      </c>
      <c r="J35">
        <v>1.5339024390243903</v>
      </c>
      <c r="K35">
        <v>0.46276422764227643</v>
      </c>
      <c r="L35">
        <v>0.95947154471544738</v>
      </c>
      <c r="M35">
        <v>0.33024390243902446</v>
      </c>
      <c r="N35">
        <v>1.2867886178861789</v>
      </c>
      <c r="O35">
        <v>0.46406504065040655</v>
      </c>
      <c r="P35">
        <v>-1.0415447154471544</v>
      </c>
      <c r="Q35">
        <v>-1.1274390243902439</v>
      </c>
      <c r="R35">
        <v>1.7012195121951226</v>
      </c>
      <c r="S35">
        <v>4.3625609756097568</v>
      </c>
      <c r="T35">
        <v>1.9483333333333335</v>
      </c>
      <c r="U35">
        <v>3.2351219512195128</v>
      </c>
      <c r="V35">
        <v>3.2351219512195128</v>
      </c>
      <c r="W35" t="str">
        <v>_______</v>
      </c>
      <c r="X35">
        <v>22.42517689526391</v>
      </c>
      <c r="Y35" t="str">
        <v xml:space="preserve"> SF, SG</v>
      </c>
    </row>
    <row r="36" spans="1:48" x14ac:dyDescent="0.35">
      <c r="A36">
        <f t="shared" si="0"/>
        <v>18.53329769309515</v>
      </c>
      <c r="B36">
        <f>GMs!C$9*U36</f>
        <v>26.520138891732078</v>
      </c>
      <c r="C36">
        <v>26.471299349057407</v>
      </c>
      <c r="D36">
        <v>24.151028231855665</v>
      </c>
      <c r="E36">
        <v>23.941609221883926</v>
      </c>
      <c r="F36">
        <v>22.239957231714179</v>
      </c>
      <c r="G36">
        <v>22.239957231714179</v>
      </c>
      <c r="H36" t="str">
        <v>Jaylen Brown</v>
      </c>
      <c r="I36">
        <v>0.74926829268292694</v>
      </c>
      <c r="J36">
        <v>-0.22227642276422765</v>
      </c>
      <c r="K36">
        <v>1.122439024390244</v>
      </c>
      <c r="L36">
        <v>1.6048780487804879</v>
      </c>
      <c r="M36">
        <v>0.25544715447154476</v>
      </c>
      <c r="N36">
        <v>0.207479674796748</v>
      </c>
      <c r="O36">
        <v>0.63707317073170722</v>
      </c>
      <c r="P36">
        <v>5.5284552845528551E-3</v>
      </c>
      <c r="Q36">
        <v>-1.1526829268292684</v>
      </c>
      <c r="R36">
        <v>3.4294308943089429</v>
      </c>
      <c r="S36">
        <v>4.3598373983739842</v>
      </c>
      <c r="T36">
        <v>2.9996747967479678</v>
      </c>
      <c r="U36">
        <v>3.2071544715447158</v>
      </c>
      <c r="V36">
        <v>3.2071544715447158</v>
      </c>
      <c r="W36" t="str">
        <v>_______</v>
      </c>
      <c r="X36">
        <v>22.239957231714179</v>
      </c>
      <c r="Y36" t="str">
        <v xml:space="preserve"> SG, SF</v>
      </c>
      <c r="AJ36" t="str">
        <f>GMs!A36</f>
        <v>num_at_pos</v>
      </c>
      <c r="AK36" t="str">
        <f>GMs!B36</f>
        <v>PG</v>
      </c>
      <c r="AL36">
        <f>GMs!C36</f>
        <v>47</v>
      </c>
      <c r="AM36">
        <f>GMs!D36</f>
        <v>0</v>
      </c>
      <c r="AN36">
        <f>GMs!E36</f>
        <v>1</v>
      </c>
      <c r="AO36">
        <f>GMs!F36</f>
        <v>1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1</v>
      </c>
      <c r="AV36">
        <f>GMs!M36</f>
        <v>0</v>
      </c>
    </row>
    <row r="37" spans="1:48" x14ac:dyDescent="0.35">
      <c r="A37">
        <f t="shared" si="0"/>
        <v>18.427406606375826</v>
      </c>
      <c r="B37">
        <f>GMs!C$9*U37</f>
        <v>26.361480587674865</v>
      </c>
      <c r="C37">
        <v>14.500718572998565</v>
      </c>
      <c r="D37">
        <v>24.864217704108402</v>
      </c>
      <c r="E37">
        <v>15.210416770298549</v>
      </c>
      <c r="F37">
        <v>22.112887927650991</v>
      </c>
      <c r="G37">
        <v>22.112887927650991</v>
      </c>
      <c r="H37" t="str">
        <v>Donovan Mitchell</v>
      </c>
      <c r="I37">
        <v>-0.90081300813008125</v>
      </c>
      <c r="J37">
        <v>1.3702439024390243</v>
      </c>
      <c r="K37">
        <v>1.6692682926829268</v>
      </c>
      <c r="L37">
        <v>1.8639024390243906</v>
      </c>
      <c r="M37">
        <v>-0.35853658536585364</v>
      </c>
      <c r="N37">
        <v>1.329918699186992</v>
      </c>
      <c r="O37">
        <v>0.14780487804878045</v>
      </c>
      <c r="P37">
        <v>-0.62764227642276427</v>
      </c>
      <c r="Q37">
        <v>-1.3061788617886179</v>
      </c>
      <c r="R37">
        <v>1.817723577235772</v>
      </c>
      <c r="S37">
        <v>4.4941463414634146</v>
      </c>
      <c r="T37">
        <v>1.8580487804878052</v>
      </c>
      <c r="U37">
        <v>3.1879674796747968</v>
      </c>
      <c r="V37">
        <v>3.1879674796747968</v>
      </c>
      <c r="W37" t="str">
        <v>_______</v>
      </c>
      <c r="X37">
        <v>22.112887927650991</v>
      </c>
      <c r="Y37" t="str">
        <v xml:space="preserve"> SG, PG</v>
      </c>
      <c r="AJ37" t="str">
        <f>GMs!A37</f>
        <v>num_at_pos</v>
      </c>
      <c r="AK37" t="str">
        <f>GMs!B37</f>
        <v>SG</v>
      </c>
      <c r="AL37">
        <f>GMs!C37</f>
        <v>58</v>
      </c>
      <c r="AM37">
        <f>GMs!D37</f>
        <v>0</v>
      </c>
      <c r="AN37">
        <f>GMs!E37</f>
        <v>0</v>
      </c>
      <c r="AO37">
        <f>GMs!F37</f>
        <v>1</v>
      </c>
      <c r="AP37">
        <f>GMs!G37</f>
        <v>1</v>
      </c>
      <c r="AQ37">
        <f>GMs!H37</f>
        <v>0</v>
      </c>
      <c r="AR37">
        <f>GMs!I37</f>
        <v>0</v>
      </c>
      <c r="AS37">
        <f>GMs!J37</f>
        <v>0</v>
      </c>
      <c r="AT37">
        <f>GMs!K37</f>
        <v>0</v>
      </c>
      <c r="AU37">
        <f>GMs!L37</f>
        <v>0</v>
      </c>
      <c r="AV37">
        <f>GMs!M37</f>
        <v>0</v>
      </c>
    </row>
    <row r="38" spans="1:48" x14ac:dyDescent="0.35">
      <c r="A38">
        <f t="shared" si="0"/>
        <v>18.050954819267734</v>
      </c>
      <c r="B38">
        <f>GMs!C$9*U38</f>
        <v>25.797436871132508</v>
      </c>
      <c r="C38">
        <v>35.455575281088869</v>
      </c>
      <c r="D38">
        <v>16.278098564339246</v>
      </c>
      <c r="E38">
        <v>27.336900233269908</v>
      </c>
      <c r="F38">
        <v>21.661145783121281</v>
      </c>
      <c r="G38">
        <v>21.661145783121281</v>
      </c>
      <c r="H38" t="str">
        <v>Jakob Poeltl</v>
      </c>
      <c r="I38">
        <v>2.1409756097560981</v>
      </c>
      <c r="J38">
        <v>-1.5193089430894309</v>
      </c>
      <c r="K38">
        <v>-1.8059756097560977</v>
      </c>
      <c r="L38">
        <v>-0.59439024390243911</v>
      </c>
      <c r="M38">
        <v>1.7780487804878049</v>
      </c>
      <c r="N38">
        <v>-0.32386178861788617</v>
      </c>
      <c r="O38">
        <v>-0.23593495934959352</v>
      </c>
      <c r="P38">
        <v>3.4376422764227645</v>
      </c>
      <c r="Q38">
        <v>0.24256097560975612</v>
      </c>
      <c r="R38">
        <v>4.6390650406504079</v>
      </c>
      <c r="S38">
        <v>2.8771951219512202</v>
      </c>
      <c r="T38">
        <v>3.4436178861788624</v>
      </c>
      <c r="U38">
        <v>3.1197560975609764</v>
      </c>
      <c r="V38">
        <v>3.1197560975609764</v>
      </c>
      <c r="W38" t="str">
        <v>_______</v>
      </c>
      <c r="X38">
        <v>21.661145783121281</v>
      </c>
      <c r="Y38" t="str">
        <v xml:space="preserve"> C</v>
      </c>
      <c r="AJ38" t="str">
        <f>GMs!A38</f>
        <v>num_at_pos</v>
      </c>
      <c r="AK38" t="str">
        <f>GMs!B38</f>
        <v>SF</v>
      </c>
      <c r="AL38">
        <f>GMs!C38</f>
        <v>59</v>
      </c>
      <c r="AM38">
        <f>GMs!D38</f>
        <v>0</v>
      </c>
      <c r="AN38">
        <f>GMs!E38</f>
        <v>0</v>
      </c>
      <c r="AO38">
        <f>GMs!F38</f>
        <v>0</v>
      </c>
      <c r="AP38">
        <f>GMs!G38</f>
        <v>0</v>
      </c>
      <c r="AQ38">
        <f>GMs!H38</f>
        <v>1</v>
      </c>
      <c r="AR38">
        <f>GMs!I38</f>
        <v>1</v>
      </c>
      <c r="AS38">
        <f>GMs!J38</f>
        <v>0</v>
      </c>
      <c r="AT38">
        <f>GMs!K38</f>
        <v>0</v>
      </c>
      <c r="AU38">
        <f>GMs!L38</f>
        <v>0</v>
      </c>
      <c r="AV38">
        <f>GMs!M38</f>
        <v>0</v>
      </c>
    </row>
    <row r="39" spans="1:48" x14ac:dyDescent="0.35">
      <c r="A39">
        <f t="shared" si="0"/>
        <v>17.618416651482033</v>
      </c>
      <c r="B39">
        <f>GMs!C$9*U39</f>
        <v>25.149358035915771</v>
      </c>
      <c r="C39">
        <v>17.046520053621251</v>
      </c>
      <c r="D39">
        <v>27.566739554170255</v>
      </c>
      <c r="E39">
        <v>16.547578810402115</v>
      </c>
      <c r="F39">
        <v>21.142099981778436</v>
      </c>
      <c r="G39">
        <v>21.142099981778436</v>
      </c>
      <c r="H39" t="str">
        <v>Julius Randle</v>
      </c>
      <c r="I39">
        <v>1.5081300813008132E-2</v>
      </c>
      <c r="J39">
        <v>0.88089430894308951</v>
      </c>
      <c r="K39">
        <v>0.53544715447154478</v>
      </c>
      <c r="L39">
        <v>1.3551626016260163</v>
      </c>
      <c r="M39">
        <v>1.9445934959349593</v>
      </c>
      <c r="N39">
        <v>1.0084959349593499</v>
      </c>
      <c r="O39">
        <v>-0.12817073170731708</v>
      </c>
      <c r="P39">
        <v>-0.60841463414634145</v>
      </c>
      <c r="Q39">
        <v>-1.9617073170731711</v>
      </c>
      <c r="R39">
        <v>2.1604878048780489</v>
      </c>
      <c r="S39">
        <v>5.0030894308943097</v>
      </c>
      <c r="T39">
        <v>2.0328861788617885</v>
      </c>
      <c r="U39">
        <v>3.0413821138211388</v>
      </c>
      <c r="V39">
        <v>3.0413821138211388</v>
      </c>
      <c r="W39" t="str">
        <v>_______</v>
      </c>
      <c r="X39">
        <v>21.142099981778436</v>
      </c>
      <c r="Y39" t="str">
        <v xml:space="preserve"> PF</v>
      </c>
      <c r="AJ39" t="str">
        <f>GMs!A39</f>
        <v>num_at_pos</v>
      </c>
      <c r="AK39" t="str">
        <f>GMs!B39</f>
        <v>PF</v>
      </c>
      <c r="AL39">
        <f>GMs!C39</f>
        <v>59</v>
      </c>
      <c r="AM39">
        <f>GMs!D39</f>
        <v>0</v>
      </c>
      <c r="AN39">
        <f>GMs!E39</f>
        <v>0</v>
      </c>
      <c r="AO39">
        <f>GMs!F39</f>
        <v>0</v>
      </c>
      <c r="AP39">
        <f>GMs!G39</f>
        <v>0</v>
      </c>
      <c r="AQ39">
        <f>GMs!H39</f>
        <v>1</v>
      </c>
      <c r="AR39">
        <f>GMs!I39</f>
        <v>1</v>
      </c>
      <c r="AS39">
        <f>GMs!J39</f>
        <v>1</v>
      </c>
      <c r="AT39">
        <f>GMs!K39</f>
        <v>0</v>
      </c>
      <c r="AU39">
        <f>GMs!L39</f>
        <v>0</v>
      </c>
      <c r="AV39">
        <f>GMs!M39</f>
        <v>1</v>
      </c>
    </row>
    <row r="40" spans="1:48" x14ac:dyDescent="0.35">
      <c r="A40">
        <f t="shared" si="0"/>
        <v>17.326767471958476</v>
      </c>
      <c r="B40">
        <f>GMs!C$9*U40</f>
        <v>24.712375418809049</v>
      </c>
      <c r="C40">
        <v>22.504655628419268</v>
      </c>
      <c r="D40">
        <v>16.961284000077715</v>
      </c>
      <c r="E40">
        <v>26.910040553878552</v>
      </c>
      <c r="F40">
        <v>20.792120966350172</v>
      </c>
      <c r="G40">
        <v>20.792120966350172</v>
      </c>
      <c r="H40" t="str">
        <v>OG Anunoby</v>
      </c>
      <c r="I40">
        <v>0.27902439024390246</v>
      </c>
      <c r="J40">
        <v>9.3170731707317073E-2</v>
      </c>
      <c r="K40">
        <v>0.86414634146341474</v>
      </c>
      <c r="L40">
        <v>0.3953658536585366</v>
      </c>
      <c r="M40">
        <v>0.10439024390243906</v>
      </c>
      <c r="N40">
        <v>-0.39926829268292685</v>
      </c>
      <c r="O40">
        <v>1.4370731707317073</v>
      </c>
      <c r="P40">
        <v>0.23195121951219511</v>
      </c>
      <c r="Q40">
        <v>-1.7317073170731695E-2</v>
      </c>
      <c r="R40">
        <v>2.8953658536585367</v>
      </c>
      <c r="S40">
        <v>3.0058536585365854</v>
      </c>
      <c r="T40">
        <v>3.3878048780487804</v>
      </c>
      <c r="U40">
        <v>2.9885365853658539</v>
      </c>
      <c r="V40">
        <v>2.9885365853658539</v>
      </c>
      <c r="W40" t="str">
        <v>_______</v>
      </c>
      <c r="X40">
        <v>20.792120966350172</v>
      </c>
      <c r="Y40" t="str">
        <v xml:space="preserve"> SF, PF</v>
      </c>
      <c r="AJ40" t="str">
        <f>GMs!A40</f>
        <v>num_at_pos</v>
      </c>
      <c r="AK40" t="str">
        <f>GMs!B40</f>
        <v>C</v>
      </c>
      <c r="AL40">
        <f>GMs!C40</f>
        <v>39</v>
      </c>
      <c r="AM40">
        <f>GMs!D40</f>
        <v>1</v>
      </c>
      <c r="AN40">
        <f>GMs!E40</f>
        <v>0</v>
      </c>
      <c r="AO40">
        <f>GMs!F40</f>
        <v>0</v>
      </c>
      <c r="AP40">
        <f>GMs!G40</f>
        <v>0</v>
      </c>
      <c r="AQ40">
        <f>GMs!H40</f>
        <v>0</v>
      </c>
      <c r="AR40">
        <f>GMs!I40</f>
        <v>0</v>
      </c>
      <c r="AS40">
        <f>GMs!J40</f>
        <v>0</v>
      </c>
      <c r="AT40">
        <f>GMs!K40</f>
        <v>1</v>
      </c>
      <c r="AU40">
        <f>GMs!L40</f>
        <v>0</v>
      </c>
      <c r="AV40">
        <f>GMs!M40</f>
        <v>0</v>
      </c>
    </row>
    <row r="41" spans="1:48" x14ac:dyDescent="0.35">
      <c r="A41">
        <f t="shared" si="0"/>
        <v>16.913523019125872</v>
      </c>
      <c r="B41">
        <f>GMs!C$9*U41</f>
        <v>24.093204664416298</v>
      </c>
      <c r="C41">
        <v>21.428607659142791</v>
      </c>
      <c r="D41">
        <v>17.264346354509573</v>
      </c>
      <c r="E41">
        <v>7.9534913250305701</v>
      </c>
      <c r="F41">
        <v>20.296227622951044</v>
      </c>
      <c r="G41">
        <v>20.296227622951044</v>
      </c>
      <c r="H41" t="str">
        <v>Dejounte Murray</v>
      </c>
      <c r="I41">
        <v>-0.20439024390243904</v>
      </c>
      <c r="J41">
        <v>0.16317073170731708</v>
      </c>
      <c r="K41">
        <v>-0.8504065040650407</v>
      </c>
      <c r="L41">
        <v>0.34780487804878057</v>
      </c>
      <c r="M41">
        <v>0.91154471544715454</v>
      </c>
      <c r="N41">
        <v>2.0044715447154475</v>
      </c>
      <c r="O41">
        <v>1.7382113821138212</v>
      </c>
      <c r="P41">
        <v>-1.0474796747967481</v>
      </c>
      <c r="Q41">
        <v>-0.14926829268292688</v>
      </c>
      <c r="R41">
        <v>2.7504878048780488</v>
      </c>
      <c r="S41">
        <v>3.0629268292682932</v>
      </c>
      <c r="T41">
        <v>0.90918699186991869</v>
      </c>
      <c r="U41">
        <v>2.9136585365853662</v>
      </c>
      <c r="V41">
        <v>2.9136585365853662</v>
      </c>
      <c r="W41" t="str">
        <v>_______</v>
      </c>
      <c r="X41">
        <v>20.296227622951044</v>
      </c>
      <c r="Y41" t="str">
        <v xml:space="preserve"> PG, SG</v>
      </c>
      <c r="AJ41" t="str">
        <f>GMs!A41</f>
        <v>num_at_pos</v>
      </c>
      <c r="AK41" t="str">
        <f>GMs!B41</f>
        <v>G</v>
      </c>
      <c r="AL41">
        <f>GMs!C41</f>
        <v>81</v>
      </c>
      <c r="AM41">
        <f>GMs!D41</f>
        <v>0</v>
      </c>
      <c r="AN41">
        <f>GMs!E41</f>
        <v>1</v>
      </c>
      <c r="AO41">
        <f>GMs!F41</f>
        <v>1</v>
      </c>
      <c r="AP41">
        <f>GMs!G41</f>
        <v>1</v>
      </c>
      <c r="AQ41">
        <f>GMs!H41</f>
        <v>0</v>
      </c>
      <c r="AR41">
        <f>GMs!I41</f>
        <v>0</v>
      </c>
      <c r="AS41">
        <f>GMs!J41</f>
        <v>0</v>
      </c>
      <c r="AT41">
        <f>GMs!K41</f>
        <v>0</v>
      </c>
      <c r="AU41">
        <f>GMs!L41</f>
        <v>1</v>
      </c>
      <c r="AV41">
        <f>GMs!M41</f>
        <v>0</v>
      </c>
    </row>
    <row r="42" spans="1:48" x14ac:dyDescent="0.35">
      <c r="A42">
        <f t="shared" si="0"/>
        <v>16.515758407360284</v>
      </c>
      <c r="B42">
        <f>GMs!C$9*U42</f>
        <v>23.497227602777674</v>
      </c>
      <c r="C42">
        <v>15.226839607260612</v>
      </c>
      <c r="D42">
        <v>14.486274772217564</v>
      </c>
      <c r="E42">
        <v>17.39321488319489</v>
      </c>
      <c r="F42">
        <v>19.81891008883234</v>
      </c>
      <c r="G42">
        <v>19.81891008883234</v>
      </c>
      <c r="H42" t="str">
        <v>Derrick White</v>
      </c>
      <c r="I42">
        <v>-0.65873983739837394</v>
      </c>
      <c r="J42">
        <v>0.9260975609756098</v>
      </c>
      <c r="K42">
        <v>0.75060975609756087</v>
      </c>
      <c r="L42">
        <v>0.65048780487804891</v>
      </c>
      <c r="M42">
        <v>-0.82284552845528447</v>
      </c>
      <c r="N42">
        <v>0.698130081300813</v>
      </c>
      <c r="O42">
        <v>0.11256097560975609</v>
      </c>
      <c r="P42">
        <v>0.8834552845528455</v>
      </c>
      <c r="Q42">
        <v>0.30182926829268292</v>
      </c>
      <c r="R42">
        <v>1.9154878048780488</v>
      </c>
      <c r="S42">
        <v>2.5397560975609759</v>
      </c>
      <c r="T42">
        <v>2.1434552845528456</v>
      </c>
      <c r="U42">
        <v>2.8415853658536587</v>
      </c>
      <c r="V42">
        <v>2.8415853658536587</v>
      </c>
      <c r="W42" t="str">
        <v>_______</v>
      </c>
      <c r="X42">
        <v>19.81891008883234</v>
      </c>
      <c r="Y42" t="str">
        <v xml:space="preserve"> PG, SG</v>
      </c>
      <c r="AJ42" t="str">
        <f>GMs!A42</f>
        <v>num_at_pos</v>
      </c>
      <c r="AK42" t="str">
        <f>GMs!B42</f>
        <v>F</v>
      </c>
      <c r="AL42">
        <f>GMs!C42</f>
        <v>93</v>
      </c>
      <c r="AM42">
        <f>GMs!D42</f>
        <v>0</v>
      </c>
      <c r="AN42">
        <f>GMs!E42</f>
        <v>0</v>
      </c>
      <c r="AO42">
        <f>GMs!F42</f>
        <v>0</v>
      </c>
      <c r="AP42">
        <f>GMs!G42</f>
        <v>0</v>
      </c>
      <c r="AQ42">
        <f>GMs!H42</f>
        <v>1</v>
      </c>
      <c r="AR42">
        <f>GMs!I42</f>
        <v>1</v>
      </c>
      <c r="AS42">
        <f>GMs!J42</f>
        <v>1</v>
      </c>
      <c r="AT42">
        <f>GMs!K42</f>
        <v>0</v>
      </c>
      <c r="AU42">
        <f>GMs!L42</f>
        <v>0</v>
      </c>
      <c r="AV42">
        <f>GMs!M42</f>
        <v>1</v>
      </c>
    </row>
    <row r="43" spans="1:48" x14ac:dyDescent="0.35">
      <c r="A43">
        <f t="shared" si="0"/>
        <v>15.195933697254844</v>
      </c>
      <c r="B43">
        <f>GMs!C$9*U43</f>
        <v>21.519713190132425</v>
      </c>
      <c r="C43">
        <v>4.1774211079308774</v>
      </c>
      <c r="D43">
        <v>24.488627606735598</v>
      </c>
      <c r="E43">
        <v>14.807496053261994</v>
      </c>
      <c r="F43">
        <v>18.235120436705813</v>
      </c>
      <c r="G43">
        <v>18.235120436705813</v>
      </c>
      <c r="H43" t="str">
        <v>Devin Booker</v>
      </c>
      <c r="I43">
        <v>0.80634146341463409</v>
      </c>
      <c r="J43">
        <v>2.1746341463414636</v>
      </c>
      <c r="K43">
        <v>0.21609756097560975</v>
      </c>
      <c r="L43">
        <v>1.8785365853658536</v>
      </c>
      <c r="M43">
        <v>-0.34390243902439022</v>
      </c>
      <c r="N43">
        <v>0.79707317073170736</v>
      </c>
      <c r="O43">
        <v>-0.28439024390243905</v>
      </c>
      <c r="P43">
        <v>-0.82097560975609751</v>
      </c>
      <c r="Q43">
        <v>-1.8209756097560974</v>
      </c>
      <c r="R43">
        <v>0.42780487804878098</v>
      </c>
      <c r="S43">
        <v>4.4234146341463418</v>
      </c>
      <c r="T43">
        <v>1.8053658536585373</v>
      </c>
      <c r="U43">
        <v>2.6024390243902444</v>
      </c>
      <c r="V43">
        <v>2.6024390243902444</v>
      </c>
      <c r="W43" t="str">
        <v>_______</v>
      </c>
      <c r="X43">
        <v>18.235120436705813</v>
      </c>
      <c r="Y43" t="str">
        <v xml:space="preserve"> SG, PG</v>
      </c>
      <c r="AJ43" t="str">
        <f>GMs!A43</f>
        <v>num_at_pos</v>
      </c>
      <c r="AK43" t="str">
        <f>GMs!B43</f>
        <v>UTIL</v>
      </c>
      <c r="AL43">
        <f>GMs!C43</f>
        <v>167</v>
      </c>
      <c r="AM43">
        <f>GMs!D43</f>
        <v>1</v>
      </c>
      <c r="AN43">
        <f>GMs!E43</f>
        <v>1</v>
      </c>
      <c r="AO43">
        <f>GMs!F43</f>
        <v>1</v>
      </c>
      <c r="AP43">
        <f>GMs!G43</f>
        <v>1</v>
      </c>
      <c r="AQ43">
        <f>GMs!H43</f>
        <v>1</v>
      </c>
      <c r="AR43">
        <f>GMs!I43</f>
        <v>1</v>
      </c>
      <c r="AS43">
        <f>GMs!J43</f>
        <v>1</v>
      </c>
      <c r="AT43">
        <f>GMs!K43</f>
        <v>1</v>
      </c>
      <c r="AU43">
        <f>GMs!L43</f>
        <v>1</v>
      </c>
      <c r="AV43">
        <f>GMs!M43</f>
        <v>1</v>
      </c>
    </row>
    <row r="44" spans="1:48" x14ac:dyDescent="0.35">
      <c r="A44">
        <f t="shared" si="0"/>
        <v>14.290923858640982</v>
      </c>
      <c r="B44">
        <f>GMs!C$9*U44</f>
        <v>20.163722515202799</v>
      </c>
      <c r="C44">
        <v>14.789959300991512</v>
      </c>
      <c r="D44">
        <v>15.446835653429641</v>
      </c>
      <c r="E44">
        <v>14.637747047473441</v>
      </c>
      <c r="F44">
        <v>17.149108630369177</v>
      </c>
      <c r="G44">
        <v>17.149108630369177</v>
      </c>
      <c r="H44" t="str">
        <v>Terry Rozier</v>
      </c>
      <c r="I44">
        <v>-0.69211382113821129</v>
      </c>
      <c r="J44">
        <v>0.58178861788617886</v>
      </c>
      <c r="K44">
        <v>1.3274390243902439</v>
      </c>
      <c r="L44">
        <v>0.87203252032520329</v>
      </c>
      <c r="M44">
        <v>-0.33040650406504068</v>
      </c>
      <c r="N44">
        <v>0.65528455284552845</v>
      </c>
      <c r="O44">
        <v>0.70695121951219508</v>
      </c>
      <c r="P44">
        <v>-0.40032520325203258</v>
      </c>
      <c r="Q44">
        <v>-0.28219512195121954</v>
      </c>
      <c r="R44">
        <v>1.8566666666666665</v>
      </c>
      <c r="S44">
        <v>2.7206504065040651</v>
      </c>
      <c r="T44">
        <v>1.7831707317073171</v>
      </c>
      <c r="U44">
        <v>2.4384552845528455</v>
      </c>
      <c r="V44">
        <v>2.4384552845528455</v>
      </c>
      <c r="W44" t="str">
        <v>_______</v>
      </c>
      <c r="X44">
        <v>17.149108630369177</v>
      </c>
      <c r="Y44" t="str">
        <v xml:space="preserve"> PG, SG</v>
      </c>
    </row>
    <row r="45" spans="1:48" x14ac:dyDescent="0.35">
      <c r="A45">
        <f t="shared" si="0"/>
        <v>13.62551503828186</v>
      </c>
      <c r="B45">
        <f>GMs!C$9*U45</f>
        <v>19.166729867250091</v>
      </c>
      <c r="C45">
        <v>8.4961052135792201</v>
      </c>
      <c r="D45">
        <v>15.28278480630129</v>
      </c>
      <c r="E45">
        <v>15.093520019059548</v>
      </c>
      <c r="F45">
        <v>16.35061804593823</v>
      </c>
      <c r="G45">
        <v>16.35061804593823</v>
      </c>
      <c r="H45" t="str">
        <v>Gordon Hayward</v>
      </c>
      <c r="I45">
        <v>0.31658536585365854</v>
      </c>
      <c r="J45">
        <v>1.3086178861788618</v>
      </c>
      <c r="K45">
        <v>1.5447154471544711E-2</v>
      </c>
      <c r="L45">
        <v>0.6580487804878048</v>
      </c>
      <c r="M45">
        <v>7.7886178861788613E-2</v>
      </c>
      <c r="N45">
        <v>0.47512195121951223</v>
      </c>
      <c r="O45">
        <v>0.51560975609756099</v>
      </c>
      <c r="P45">
        <v>-0.67756097560975603</v>
      </c>
      <c r="Q45">
        <v>-0.37186991869918695</v>
      </c>
      <c r="R45">
        <v>1.0092682926829268</v>
      </c>
      <c r="S45">
        <v>2.6897560975609762</v>
      </c>
      <c r="T45">
        <v>1.8427642276422769</v>
      </c>
      <c r="U45">
        <v>2.317886178861789</v>
      </c>
      <c r="V45">
        <v>2.317886178861789</v>
      </c>
      <c r="W45" t="str">
        <v>_______</v>
      </c>
      <c r="X45">
        <v>16.35061804593823</v>
      </c>
      <c r="Y45" t="str">
        <v xml:space="preserve"> SF</v>
      </c>
      <c r="AJ45" t="str">
        <f>GMs!A45</f>
        <v>best_at_pos</v>
      </c>
      <c r="AK45" t="str">
        <f>GMs!B45</f>
        <v>PG</v>
      </c>
      <c r="AL45">
        <f>GMs!C45</f>
        <v>5.0336585365853654</v>
      </c>
      <c r="AM45">
        <f>GMs!D45</f>
        <v>0</v>
      </c>
      <c r="AN45">
        <f>GMs!E45</f>
        <v>9.0971951219512182</v>
      </c>
      <c r="AO45">
        <f>GMs!F45</f>
        <v>8.8895121951219522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8.2121951219512201</v>
      </c>
      <c r="AV45">
        <f>GMs!M45</f>
        <v>0</v>
      </c>
    </row>
    <row r="46" spans="1:48" x14ac:dyDescent="0.35">
      <c r="A46">
        <f t="shared" si="0"/>
        <v>13.494497253018967</v>
      </c>
      <c r="B46">
        <f>GMs!C$9*U46</f>
        <v>18.97042383002676</v>
      </c>
      <c r="C46">
        <v>18.26567877975436</v>
      </c>
      <c r="D46">
        <v>16.809752822861785</v>
      </c>
      <c r="E46">
        <v>7.1221564505276751</v>
      </c>
      <c r="F46">
        <v>16.19339670362276</v>
      </c>
      <c r="G46">
        <v>16.19339670362276</v>
      </c>
      <c r="H46" t="str">
        <v>Lonzo Ball</v>
      </c>
      <c r="I46">
        <v>-1.0336585365853659</v>
      </c>
      <c r="J46">
        <v>-3.0487804878048776E-2</v>
      </c>
      <c r="K46">
        <v>1.2446341463414634</v>
      </c>
      <c r="L46">
        <v>1.4878048780487846E-2</v>
      </c>
      <c r="M46">
        <v>-0.19999999999999996</v>
      </c>
      <c r="N46">
        <v>1.4936585365853658</v>
      </c>
      <c r="O46">
        <v>1.4370731707317073</v>
      </c>
      <c r="P46">
        <v>5.1219512195121955E-2</v>
      </c>
      <c r="Q46">
        <v>-0.68317073170731701</v>
      </c>
      <c r="R46">
        <v>2.324634146341463</v>
      </c>
      <c r="S46">
        <v>2.9773170731707315</v>
      </c>
      <c r="T46">
        <v>0.80048780487804883</v>
      </c>
      <c r="U46">
        <v>2.2941463414634145</v>
      </c>
      <c r="V46">
        <v>2.2941463414634145</v>
      </c>
      <c r="W46" t="str">
        <v>_______</v>
      </c>
      <c r="X46">
        <v>16.19339670362276</v>
      </c>
      <c r="Y46" t="str">
        <v xml:space="preserve"> PG</v>
      </c>
      <c r="AJ46" t="str">
        <f>GMs!A46</f>
        <v>best_at_pos</v>
      </c>
      <c r="AK46" t="str">
        <f>GMs!B46</f>
        <v>SG</v>
      </c>
      <c r="AL46">
        <f>GMs!C46</f>
        <v>5.409756097560976</v>
      </c>
      <c r="AM46">
        <f>GMs!D46</f>
        <v>0</v>
      </c>
      <c r="AN46">
        <f>GMs!E46</f>
        <v>0</v>
      </c>
      <c r="AO46">
        <f>GMs!F46</f>
        <v>8.8895121951219522</v>
      </c>
      <c r="AP46">
        <f>GMs!G46</f>
        <v>6.8909756097560955</v>
      </c>
      <c r="AQ46">
        <f>GMs!H46</f>
        <v>0</v>
      </c>
      <c r="AR46">
        <f>GMs!I46</f>
        <v>0</v>
      </c>
      <c r="AS46">
        <f>GMs!J46</f>
        <v>0</v>
      </c>
      <c r="AT46">
        <f>GMs!K46</f>
        <v>0</v>
      </c>
      <c r="AU46">
        <f>GMs!L46</f>
        <v>0</v>
      </c>
      <c r="AV46">
        <f>GMs!M46</f>
        <v>0</v>
      </c>
    </row>
    <row r="47" spans="1:48" x14ac:dyDescent="0.35">
      <c r="A47">
        <f t="shared" si="0"/>
        <v>13.3423909886213</v>
      </c>
      <c r="B47">
        <f>GMs!C$9*U47</f>
        <v>18.742520588181872</v>
      </c>
      <c r="C47">
        <v>18.274736422593389</v>
      </c>
      <c r="D47">
        <v>12.923042884186582</v>
      </c>
      <c r="E47">
        <v>22.688699893444632</v>
      </c>
      <c r="F47">
        <v>16.010869186345559</v>
      </c>
      <c r="G47">
        <v>16.010869186345559</v>
      </c>
      <c r="H47" t="str">
        <v>Jonas Valanciunas</v>
      </c>
      <c r="I47">
        <v>2.4084146341463413</v>
      </c>
      <c r="J47">
        <v>-5.9268292682926826E-2</v>
      </c>
      <c r="K47">
        <v>-1.5168292682926827</v>
      </c>
      <c r="L47">
        <v>0.12646341463414634</v>
      </c>
      <c r="M47">
        <v>2.2585365853658534</v>
      </c>
      <c r="N47">
        <v>-0.56926829268292678</v>
      </c>
      <c r="O47">
        <v>-1.1508536585365854</v>
      </c>
      <c r="P47">
        <v>0.74817073170731707</v>
      </c>
      <c r="Q47">
        <v>2.121951219512197E-2</v>
      </c>
      <c r="R47">
        <v>2.3258536585365852</v>
      </c>
      <c r="S47">
        <v>2.2453658536585364</v>
      </c>
      <c r="T47">
        <v>2.8358536585365854</v>
      </c>
      <c r="U47">
        <v>2.2665853658536586</v>
      </c>
      <c r="V47">
        <v>2.2665853658536586</v>
      </c>
      <c r="W47" t="str">
        <v>_______</v>
      </c>
      <c r="X47">
        <v>16.010869186345559</v>
      </c>
      <c r="Y47" t="str">
        <v xml:space="preserve"> C</v>
      </c>
      <c r="AJ47" t="str">
        <f>GMs!A47</f>
        <v>best_at_pos</v>
      </c>
      <c r="AK47" t="str">
        <f>GMs!B47</f>
        <v>SF</v>
      </c>
      <c r="AL47">
        <f>GMs!C47</f>
        <v>5.409756097560976</v>
      </c>
      <c r="AM47">
        <f>GMs!D47</f>
        <v>0</v>
      </c>
      <c r="AN47">
        <f>GMs!E47</f>
        <v>0</v>
      </c>
      <c r="AO47">
        <f>GMs!F47</f>
        <v>0</v>
      </c>
      <c r="AP47">
        <f>GMs!G47</f>
        <v>0</v>
      </c>
      <c r="AQ47">
        <f>GMs!H47</f>
        <v>7.618048780487805</v>
      </c>
      <c r="AR47">
        <f>GMs!I47</f>
        <v>6.7487804878048783</v>
      </c>
      <c r="AS47">
        <f>GMs!J47</f>
        <v>0</v>
      </c>
      <c r="AT47">
        <f>GMs!K47</f>
        <v>0</v>
      </c>
      <c r="AU47">
        <f>GMs!L47</f>
        <v>0</v>
      </c>
      <c r="AV47">
        <f>GMs!M47</f>
        <v>0</v>
      </c>
    </row>
    <row r="48" spans="1:48" x14ac:dyDescent="0.35">
      <c r="A48">
        <f t="shared" si="0"/>
        <v>13.149902530135751</v>
      </c>
      <c r="B48">
        <f>GMs!C$9*U48</f>
        <v>18.454112060891436</v>
      </c>
      <c r="C48">
        <v>17.727654795116123</v>
      </c>
      <c r="D48">
        <v>8.3253020370366393</v>
      </c>
      <c r="E48">
        <v>22.716680498794393</v>
      </c>
      <c r="F48">
        <v>15.779883036162902</v>
      </c>
      <c r="G48">
        <v>15.779883036162902</v>
      </c>
      <c r="H48" t="str">
        <v>Robert Covington</v>
      </c>
      <c r="I48">
        <v>-0.5790243902439024</v>
      </c>
      <c r="J48">
        <v>-2.0487804878048781E-2</v>
      </c>
      <c r="K48">
        <v>0.29414634146341467</v>
      </c>
      <c r="L48">
        <v>-0.64829268292682929</v>
      </c>
      <c r="M48">
        <v>0.65121951219512197</v>
      </c>
      <c r="N48">
        <v>-0.60780487804878047</v>
      </c>
      <c r="O48">
        <v>1.3253658536585364</v>
      </c>
      <c r="P48">
        <v>0.9643902439024391</v>
      </c>
      <c r="Q48">
        <v>0.85219512195121949</v>
      </c>
      <c r="R48">
        <v>2.2521951219512193</v>
      </c>
      <c r="S48">
        <v>1.3795121951219511</v>
      </c>
      <c r="T48">
        <v>2.8395121951219511</v>
      </c>
      <c r="U48">
        <v>2.2317073170731705</v>
      </c>
      <c r="V48">
        <v>2.2317073170731705</v>
      </c>
      <c r="W48" t="str">
        <v>_______</v>
      </c>
      <c r="X48">
        <v>15.779883036162902</v>
      </c>
      <c r="Y48" t="str">
        <v xml:space="preserve"> PF, SF</v>
      </c>
      <c r="AJ48" t="str">
        <f>GMs!A48</f>
        <v>best_at_pos</v>
      </c>
      <c r="AK48" t="str">
        <f>GMs!B48</f>
        <v>PF</v>
      </c>
      <c r="AL48">
        <f>GMs!C48</f>
        <v>4.8365853658536597</v>
      </c>
      <c r="AM48">
        <f>GMs!D48</f>
        <v>0</v>
      </c>
      <c r="AN48">
        <f>GMs!E48</f>
        <v>0</v>
      </c>
      <c r="AO48">
        <f>GMs!F48</f>
        <v>0</v>
      </c>
      <c r="AP48">
        <f>GMs!G48</f>
        <v>0</v>
      </c>
      <c r="AQ48">
        <f>GMs!H48</f>
        <v>7.618048780487805</v>
      </c>
      <c r="AR48">
        <f>GMs!I48</f>
        <v>6.7487804878048783</v>
      </c>
      <c r="AS48">
        <f>GMs!J48</f>
        <v>5.5693902439024399</v>
      </c>
      <c r="AT48">
        <f>GMs!K48</f>
        <v>0</v>
      </c>
      <c r="AU48">
        <f>GMs!L48</f>
        <v>0</v>
      </c>
      <c r="AV48">
        <f>GMs!M48</f>
        <v>5.4968292682926823</v>
      </c>
    </row>
    <row r="49" spans="1:48" x14ac:dyDescent="0.35">
      <c r="A49">
        <f t="shared" si="0"/>
        <v>13.052985264324848</v>
      </c>
      <c r="B49">
        <f>GMs!C$9*U49</f>
        <v>18.308899375822129</v>
      </c>
      <c r="C49">
        <v>13.889629602792173</v>
      </c>
      <c r="D49">
        <v>9.5738153262345413</v>
      </c>
      <c r="E49">
        <v>16.968842368723514</v>
      </c>
      <c r="F49">
        <v>15.663582317189817</v>
      </c>
      <c r="G49">
        <v>15.663582317189817</v>
      </c>
      <c r="H49" t="str">
        <v>Bogdan Bogdanovic</v>
      </c>
      <c r="I49">
        <v>0.37317073170731707</v>
      </c>
      <c r="J49">
        <v>0.47869918699186997</v>
      </c>
      <c r="K49">
        <v>1.4772357723577236</v>
      </c>
      <c r="L49">
        <v>0.23365853658536587</v>
      </c>
      <c r="M49">
        <v>-0.74260162601626023</v>
      </c>
      <c r="N49">
        <v>0.12617886178861787</v>
      </c>
      <c r="O49">
        <v>0.32699186991869922</v>
      </c>
      <c r="P49">
        <v>-0.65869918699187002</v>
      </c>
      <c r="Q49">
        <v>0.59951219512195131</v>
      </c>
      <c r="R49">
        <v>1.7354471544715446</v>
      </c>
      <c r="S49">
        <v>1.6146341463414635</v>
      </c>
      <c r="T49">
        <v>2.0879674796747967</v>
      </c>
      <c r="U49">
        <v>2.2141463414634148</v>
      </c>
      <c r="V49">
        <v>2.2141463414634148</v>
      </c>
      <c r="W49" t="str">
        <v>_______</v>
      </c>
      <c r="X49">
        <v>15.663582317189817</v>
      </c>
      <c r="Y49" t="str">
        <v xml:space="preserve"> SG, SF</v>
      </c>
      <c r="AJ49" t="str">
        <f>GMs!A49</f>
        <v>best_at_pos</v>
      </c>
      <c r="AK49" t="str">
        <f>GMs!B49</f>
        <v>C</v>
      </c>
      <c r="AL49">
        <f>GMs!C49</f>
        <v>5.2654471544715449</v>
      </c>
      <c r="AM49">
        <f>GMs!D49</f>
        <v>12.671585365853657</v>
      </c>
      <c r="AN49">
        <f>GMs!E49</f>
        <v>0</v>
      </c>
      <c r="AO49">
        <f>GMs!F49</f>
        <v>0</v>
      </c>
      <c r="AP49">
        <f>GMs!G49</f>
        <v>0</v>
      </c>
      <c r="AQ49">
        <f>GMs!H49</f>
        <v>0</v>
      </c>
      <c r="AR49">
        <f>GMs!I49</f>
        <v>0</v>
      </c>
      <c r="AS49">
        <f>GMs!J49</f>
        <v>0</v>
      </c>
      <c r="AT49">
        <f>GMs!K49</f>
        <v>7.3707317073170735</v>
      </c>
      <c r="AU49">
        <f>GMs!L49</f>
        <v>0</v>
      </c>
      <c r="AV49">
        <f>GMs!M49</f>
        <v>0</v>
      </c>
    </row>
    <row r="50" spans="1:48" x14ac:dyDescent="0.35">
      <c r="A50">
        <f t="shared" si="0"/>
        <v>12.950459360446184</v>
      </c>
      <c r="B50">
        <f>GMs!C$9*U50</f>
        <v>18.15528317888538</v>
      </c>
      <c r="C50">
        <v>20.274060118594743</v>
      </c>
      <c r="D50">
        <v>11.268072035590404</v>
      </c>
      <c r="E50">
        <v>24.222969753456518</v>
      </c>
      <c r="F50">
        <v>15.540551232535419</v>
      </c>
      <c r="G50">
        <v>15.540551232535419</v>
      </c>
      <c r="H50" t="str">
        <v>Isaiah Stewart</v>
      </c>
      <c r="I50">
        <v>1.4258536585365853</v>
      </c>
      <c r="J50">
        <v>-0.39947154471544716</v>
      </c>
      <c r="K50">
        <v>-1.3831707317073172</v>
      </c>
      <c r="L50">
        <v>-0.4395528455284553</v>
      </c>
      <c r="M50">
        <v>1.6126829268292684</v>
      </c>
      <c r="N50">
        <v>-0.84089430894308947</v>
      </c>
      <c r="O50">
        <v>-0.21601626016260164</v>
      </c>
      <c r="P50">
        <v>2.1742682926829269</v>
      </c>
      <c r="Q50">
        <v>0.26186991869918702</v>
      </c>
      <c r="R50">
        <v>2.5950406504065042</v>
      </c>
      <c r="S50">
        <v>1.9336991869918698</v>
      </c>
      <c r="T50">
        <v>3.0364634146341465</v>
      </c>
      <c r="U50">
        <v>2.1955691056910567</v>
      </c>
      <c r="V50">
        <v>2.1955691056910567</v>
      </c>
      <c r="W50" t="str">
        <v>_______</v>
      </c>
      <c r="X50">
        <v>15.540551232535419</v>
      </c>
      <c r="Y50" t="str">
        <v xml:space="preserve"> C, PF</v>
      </c>
      <c r="AJ50" t="str">
        <f>GMs!A50</f>
        <v>best_at_pos</v>
      </c>
      <c r="AK50" t="str">
        <f>GMs!B50</f>
        <v>G</v>
      </c>
      <c r="AL50">
        <f>GMs!C50</f>
        <v>5.409756097560976</v>
      </c>
      <c r="AM50">
        <f>GMs!D50</f>
        <v>0</v>
      </c>
      <c r="AN50">
        <f>GMs!E50</f>
        <v>9.0971951219512182</v>
      </c>
      <c r="AO50">
        <f>GMs!F50</f>
        <v>8.8895121951219522</v>
      </c>
      <c r="AP50">
        <f>GMs!G50</f>
        <v>6.8909756097560955</v>
      </c>
      <c r="AQ50">
        <f>GMs!H50</f>
        <v>0</v>
      </c>
      <c r="AR50">
        <f>GMs!I50</f>
        <v>0</v>
      </c>
      <c r="AS50">
        <f>GMs!J50</f>
        <v>0</v>
      </c>
      <c r="AT50">
        <f>GMs!K50</f>
        <v>0</v>
      </c>
      <c r="AU50">
        <f>GMs!L50</f>
        <v>8.2121951219512201</v>
      </c>
      <c r="AV50">
        <f>GMs!M50</f>
        <v>0</v>
      </c>
    </row>
    <row r="51" spans="1:48" x14ac:dyDescent="0.35">
      <c r="A51">
        <f t="shared" si="0"/>
        <v>12.392063354419927</v>
      </c>
      <c r="B51">
        <f>GMs!C$9*U51</f>
        <v>17.318629537363357</v>
      </c>
      <c r="C51">
        <v>23.564399840585491</v>
      </c>
      <c r="D51">
        <v>17.668429493752043</v>
      </c>
      <c r="E51">
        <v>17.016098502203111</v>
      </c>
      <c r="F51">
        <v>14.870476025303912</v>
      </c>
      <c r="G51">
        <v>14.870476025303912</v>
      </c>
      <c r="H51" t="str">
        <v>Jusuf Nurkic</v>
      </c>
      <c r="I51">
        <v>1.1541463414634145</v>
      </c>
      <c r="J51">
        <v>-0.9436585365853658</v>
      </c>
      <c r="K51">
        <v>-1.4568292682926829</v>
      </c>
      <c r="L51">
        <v>4.3414634146341502E-2</v>
      </c>
      <c r="M51">
        <v>1.8926829268292684</v>
      </c>
      <c r="N51">
        <v>2.4390243902439046E-4</v>
      </c>
      <c r="O51">
        <v>0.40024390243902441</v>
      </c>
      <c r="P51">
        <v>2.0487804878048776</v>
      </c>
      <c r="Q51">
        <v>-1.0446341463414635</v>
      </c>
      <c r="R51">
        <v>3.0380487804878045</v>
      </c>
      <c r="S51">
        <v>3.1390243902439021</v>
      </c>
      <c r="T51">
        <v>2.0941463414634143</v>
      </c>
      <c r="U51">
        <v>2.0943902439024384</v>
      </c>
      <c r="V51">
        <v>2.0943902439024384</v>
      </c>
      <c r="W51" t="str">
        <v>_______</v>
      </c>
      <c r="X51">
        <v>14.870476025303912</v>
      </c>
      <c r="Y51" t="str">
        <v xml:space="preserve"> C</v>
      </c>
      <c r="AJ51" t="str">
        <f>GMs!A51</f>
        <v>best_at_pos</v>
      </c>
      <c r="AK51" t="str">
        <f>GMs!B51</f>
        <v>F</v>
      </c>
      <c r="AL51">
        <f>GMs!C51</f>
        <v>5.409756097560976</v>
      </c>
      <c r="AM51">
        <f>GMs!D51</f>
        <v>0</v>
      </c>
      <c r="AN51">
        <f>GMs!E51</f>
        <v>0</v>
      </c>
      <c r="AO51">
        <f>GMs!F51</f>
        <v>0</v>
      </c>
      <c r="AP51">
        <f>GMs!G51</f>
        <v>0</v>
      </c>
      <c r="AQ51">
        <f>GMs!H51</f>
        <v>7.618048780487805</v>
      </c>
      <c r="AR51">
        <f>GMs!I51</f>
        <v>6.7487804878048783</v>
      </c>
      <c r="AS51">
        <f>GMs!J51</f>
        <v>5.5693902439024399</v>
      </c>
      <c r="AT51">
        <f>GMs!K51</f>
        <v>0</v>
      </c>
      <c r="AU51">
        <f>GMs!L51</f>
        <v>0</v>
      </c>
      <c r="AV51">
        <f>GMs!M51</f>
        <v>5.4968292682926823</v>
      </c>
    </row>
    <row r="52" spans="1:48" x14ac:dyDescent="0.35">
      <c r="A52">
        <f t="shared" si="0"/>
        <v>11.972088535906012</v>
      </c>
      <c r="B52">
        <f>GMs!C$9*U52</f>
        <v>16.689374568729686</v>
      </c>
      <c r="C52">
        <v>9.6889967754791488</v>
      </c>
      <c r="D52">
        <v>14.177168439207296</v>
      </c>
      <c r="E52">
        <v>5.2334655894188167</v>
      </c>
      <c r="F52">
        <v>14.366506243087214</v>
      </c>
      <c r="G52">
        <v>14.366506243087214</v>
      </c>
      <c r="H52" t="str">
        <v>Malcolm Brogdon</v>
      </c>
      <c r="I52">
        <v>-0.57109756097560982</v>
      </c>
      <c r="J52">
        <v>0.84841463414634144</v>
      </c>
      <c r="K52">
        <v>0.73967479674796743</v>
      </c>
      <c r="L52">
        <v>0.86390243902439046</v>
      </c>
      <c r="M52">
        <v>-6.8699186991869901E-2</v>
      </c>
      <c r="N52">
        <v>1.4647560975609755</v>
      </c>
      <c r="O52">
        <v>-0.16000000000000003</v>
      </c>
      <c r="P52">
        <v>-0.63540650406504073</v>
      </c>
      <c r="Q52">
        <v>-0.46325203252032521</v>
      </c>
      <c r="R52">
        <v>1.1698780487804874</v>
      </c>
      <c r="S52">
        <v>2.4815447154471544</v>
      </c>
      <c r="T52">
        <v>0.5535365853658536</v>
      </c>
      <c r="U52">
        <v>2.0182926829268291</v>
      </c>
      <c r="V52">
        <v>2.0182926829268291</v>
      </c>
      <c r="W52" t="str">
        <v>_______</v>
      </c>
      <c r="X52">
        <v>14.366506243087214</v>
      </c>
      <c r="Y52" t="str">
        <v xml:space="preserve"> PG, SG</v>
      </c>
      <c r="AJ52" t="str">
        <f>GMs!A52</f>
        <v>best_at_pos</v>
      </c>
      <c r="AK52" t="str">
        <f>GMs!B52</f>
        <v>UTIL</v>
      </c>
      <c r="AL52">
        <f>GMs!C52</f>
        <v>5.409756097560976</v>
      </c>
      <c r="AM52">
        <f>GMs!D52</f>
        <v>12.671585365853657</v>
      </c>
      <c r="AN52">
        <f>GMs!E52</f>
        <v>9.0971951219512182</v>
      </c>
      <c r="AO52">
        <f>GMs!F52</f>
        <v>8.8895121951219522</v>
      </c>
      <c r="AP52">
        <f>GMs!G52</f>
        <v>6.8909756097560955</v>
      </c>
      <c r="AQ52">
        <f>GMs!H52</f>
        <v>7.618048780487805</v>
      </c>
      <c r="AR52">
        <f>GMs!I52</f>
        <v>6.7487804878048783</v>
      </c>
      <c r="AS52">
        <f>GMs!J52</f>
        <v>5.5693902439024399</v>
      </c>
      <c r="AT52">
        <f>GMs!K52</f>
        <v>7.3707317073170735</v>
      </c>
      <c r="AU52">
        <f>GMs!L52</f>
        <v>8.2121951219512201</v>
      </c>
      <c r="AV52">
        <f>GMs!M52</f>
        <v>5.4968292682926823</v>
      </c>
    </row>
    <row r="53" spans="1:48" x14ac:dyDescent="0.35">
      <c r="A53">
        <f t="shared" si="0"/>
        <v>11.595636748797917</v>
      </c>
      <c r="B53">
        <f>GMs!C$9*U53</f>
        <v>16.125330852187322</v>
      </c>
      <c r="C53">
        <v>8.9864256125985786</v>
      </c>
      <c r="D53">
        <v>12.22798534766908</v>
      </c>
      <c r="E53">
        <v>4.8513748785870838</v>
      </c>
      <c r="F53">
        <v>13.9147640985575</v>
      </c>
      <c r="G53">
        <v>13.9147640985575</v>
      </c>
      <c r="H53" t="str">
        <v>Mike Conley</v>
      </c>
      <c r="I53">
        <v>-0.39073170731707318</v>
      </c>
      <c r="J53">
        <v>0.87479674796747975</v>
      </c>
      <c r="K53">
        <v>0.82650406504065055</v>
      </c>
      <c r="L53">
        <v>0.18650406504065045</v>
      </c>
      <c r="M53">
        <v>-0.83691056910569106</v>
      </c>
      <c r="N53">
        <v>1.4465040650406504</v>
      </c>
      <c r="O53">
        <v>0.88341463414634136</v>
      </c>
      <c r="P53">
        <v>-0.87560975609756109</v>
      </c>
      <c r="Q53">
        <v>-0.164390243902439</v>
      </c>
      <c r="R53">
        <v>1.0752845528455284</v>
      </c>
      <c r="S53">
        <v>2.114471544715447</v>
      </c>
      <c r="T53">
        <v>0.5035772357723578</v>
      </c>
      <c r="U53">
        <v>1.950081300813008</v>
      </c>
      <c r="V53">
        <v>1.950081300813008</v>
      </c>
      <c r="W53" t="str">
        <v>_______</v>
      </c>
      <c r="X53">
        <v>13.9147640985575</v>
      </c>
      <c r="Y53" t="str">
        <v xml:space="preserve"> PG</v>
      </c>
    </row>
    <row r="54" spans="1:48" x14ac:dyDescent="0.35">
      <c r="A54">
        <f t="shared" si="0"/>
        <v>11.226812709461978</v>
      </c>
      <c r="B54">
        <f>GMs!C$9*U54</f>
        <v>15.572715911784675</v>
      </c>
      <c r="C54">
        <v>14.999492772001018</v>
      </c>
      <c r="D54">
        <v>5.1496230068361744</v>
      </c>
      <c r="E54">
        <v>23.134524205350825</v>
      </c>
      <c r="F54">
        <v>13.472175251354372</v>
      </c>
      <c r="G54">
        <v>13.472175251354372</v>
      </c>
      <c r="H54" t="str">
        <v>Chris Boucher</v>
      </c>
      <c r="I54">
        <v>0.8931707317073172</v>
      </c>
      <c r="J54">
        <v>-1.6260162601626016E-3</v>
      </c>
      <c r="K54">
        <v>-0.43170731707317067</v>
      </c>
      <c r="L54">
        <v>-0.2946341463414634</v>
      </c>
      <c r="M54">
        <v>0.36097560975609766</v>
      </c>
      <c r="N54">
        <v>-1.0108943089430895</v>
      </c>
      <c r="O54">
        <v>-1.1089430894308943</v>
      </c>
      <c r="P54">
        <v>2.3751219512195121</v>
      </c>
      <c r="Q54">
        <v>1.1017886178861789</v>
      </c>
      <c r="R54">
        <v>1.8848780487804877</v>
      </c>
      <c r="S54">
        <v>0.78146341463414659</v>
      </c>
      <c r="T54">
        <v>2.894146341463415</v>
      </c>
      <c r="U54">
        <v>1.8832520325203255</v>
      </c>
      <c r="V54">
        <v>1.8832520325203255</v>
      </c>
      <c r="W54" t="str">
        <v>_______</v>
      </c>
      <c r="X54">
        <v>13.472175251354372</v>
      </c>
      <c r="Y54" t="str">
        <v xml:space="preserve"> C, PF</v>
      </c>
      <c r="AJ54" t="str">
        <f>GMs!A54</f>
        <v>p_best_at_pos</v>
      </c>
      <c r="AK54" t="str">
        <f>GMs!B54</f>
        <v>PG</v>
      </c>
      <c r="AL54">
        <f>GMs!C54</f>
        <v>5.0336585365853654</v>
      </c>
      <c r="AM54">
        <f>GMs!D54</f>
        <v>0</v>
      </c>
      <c r="AN54">
        <f>GMs!E54</f>
        <v>9.0971951219512182</v>
      </c>
      <c r="AO54">
        <f>GMs!F54</f>
        <v>8.8895121951219522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8.2121951219512201</v>
      </c>
      <c r="AV54">
        <f>GMs!M54</f>
        <v>0</v>
      </c>
    </row>
    <row r="55" spans="1:48" x14ac:dyDescent="0.35">
      <c r="A55">
        <f t="shared" si="0"/>
        <v>10.577556766738004</v>
      </c>
      <c r="B55">
        <f>GMs!C$9*U55</f>
        <v>14.59992537801018</v>
      </c>
      <c r="C55">
        <v>26.932937212419851</v>
      </c>
      <c r="D55">
        <v>18.652734576522175</v>
      </c>
      <c r="E55">
        <v>-2.2159042415325123</v>
      </c>
      <c r="F55">
        <v>12.693068120085604</v>
      </c>
      <c r="G55">
        <v>12.693068120085604</v>
      </c>
      <c r="H55" t="str">
        <v>De'Aaron Fox</v>
      </c>
      <c r="I55">
        <v>0.46231707317073167</v>
      </c>
      <c r="J55">
        <v>-1.7259756097560974</v>
      </c>
      <c r="K55">
        <v>2.4634146341463409E-2</v>
      </c>
      <c r="L55">
        <v>1.7931707317073171</v>
      </c>
      <c r="M55">
        <v>-0.70878048780487801</v>
      </c>
      <c r="N55">
        <v>2.1860975609756097</v>
      </c>
      <c r="O55">
        <v>1.4889024390243903</v>
      </c>
      <c r="P55">
        <v>-0.19597560975609757</v>
      </c>
      <c r="Q55">
        <v>-1.5587804878048779</v>
      </c>
      <c r="R55">
        <v>3.4915853658536586</v>
      </c>
      <c r="S55">
        <v>3.3243902439024393</v>
      </c>
      <c r="T55">
        <v>-0.42048780487804849</v>
      </c>
      <c r="U55">
        <v>1.7656097560975614</v>
      </c>
      <c r="V55">
        <v>1.7656097560975614</v>
      </c>
      <c r="W55" t="str">
        <v>_______</v>
      </c>
      <c r="X55">
        <v>12.693068120085604</v>
      </c>
      <c r="Y55" t="str">
        <v xml:space="preserve"> PG</v>
      </c>
      <c r="AJ55" t="str">
        <f>GMs!A55</f>
        <v>p_best_at_pos</v>
      </c>
      <c r="AK55" t="str">
        <f>GMs!B55</f>
        <v>SG</v>
      </c>
      <c r="AL55">
        <f>GMs!C55</f>
        <v>5.409756097560976</v>
      </c>
      <c r="AM55">
        <f>GMs!D55</f>
        <v>0</v>
      </c>
      <c r="AN55">
        <f>GMs!E55</f>
        <v>0</v>
      </c>
      <c r="AO55">
        <f>GMs!F55</f>
        <v>8.8895121951219522</v>
      </c>
      <c r="AP55">
        <f>GMs!G55</f>
        <v>6.8909756097560955</v>
      </c>
      <c r="AQ55">
        <f>GMs!H55</f>
        <v>0</v>
      </c>
      <c r="AR55">
        <f>GMs!I55</f>
        <v>0</v>
      </c>
      <c r="AS55">
        <f>GMs!J55</f>
        <v>0</v>
      </c>
      <c r="AT55">
        <f>GMs!K55</f>
        <v>0</v>
      </c>
      <c r="AU55">
        <f>GMs!L55</f>
        <v>0</v>
      </c>
      <c r="AV55">
        <f>GMs!M55</f>
        <v>0</v>
      </c>
    </row>
    <row r="56" spans="1:48" x14ac:dyDescent="0.35">
      <c r="A56">
        <f t="shared" si="0"/>
        <v>10.559609124921165</v>
      </c>
      <c r="B56">
        <f>GMs!C$9*U56</f>
        <v>14.573034140034377</v>
      </c>
      <c r="C56">
        <v>1.9552793980894414</v>
      </c>
      <c r="D56">
        <v>12.024216927025439</v>
      </c>
      <c r="E56">
        <v>15.352806961967328</v>
      </c>
      <c r="F56">
        <v>12.671530949905398</v>
      </c>
      <c r="G56">
        <v>12.671530949905398</v>
      </c>
      <c r="H56" t="str">
        <v>Jerami Grant</v>
      </c>
      <c r="I56">
        <v>-0.33983739837398369</v>
      </c>
      <c r="J56">
        <v>1.633739837398374</v>
      </c>
      <c r="K56">
        <v>0.27186991869918703</v>
      </c>
      <c r="L56">
        <v>0.87991869918699195</v>
      </c>
      <c r="M56">
        <v>-0.32682926829268288</v>
      </c>
      <c r="N56">
        <v>-0.11430894308943088</v>
      </c>
      <c r="O56">
        <v>-0.97073170731707326</v>
      </c>
      <c r="P56">
        <v>1.0422764227642276</v>
      </c>
      <c r="Q56">
        <v>-0.31373983739837408</v>
      </c>
      <c r="R56">
        <v>0.12861788617886177</v>
      </c>
      <c r="S56">
        <v>2.0760975609756098</v>
      </c>
      <c r="T56">
        <v>1.8766666666666667</v>
      </c>
      <c r="U56">
        <v>1.7623577235772356</v>
      </c>
      <c r="V56">
        <v>1.7623577235772356</v>
      </c>
      <c r="W56" t="str">
        <v>_______</v>
      </c>
      <c r="X56">
        <v>12.671530949905398</v>
      </c>
      <c r="Y56" t="str">
        <v xml:space="preserve"> SF, PF</v>
      </c>
      <c r="AJ56" t="str">
        <f>GMs!A56</f>
        <v>p_best_at_pos</v>
      </c>
      <c r="AK56" t="str">
        <f>GMs!B56</f>
        <v>SF</v>
      </c>
      <c r="AL56">
        <f>GMs!C56</f>
        <v>5.409756097560976</v>
      </c>
      <c r="AM56">
        <f>GMs!D56</f>
        <v>0</v>
      </c>
      <c r="AN56">
        <f>GMs!E56</f>
        <v>0</v>
      </c>
      <c r="AO56">
        <f>GMs!F56</f>
        <v>0</v>
      </c>
      <c r="AP56">
        <f>GMs!G56</f>
        <v>0</v>
      </c>
      <c r="AQ56">
        <f>GMs!H56</f>
        <v>7.618048780487805</v>
      </c>
      <c r="AR56">
        <f>GMs!I56</f>
        <v>6.7487804878048783</v>
      </c>
      <c r="AS56">
        <f>GMs!J56</f>
        <v>0</v>
      </c>
      <c r="AT56">
        <f>GMs!K56</f>
        <v>0</v>
      </c>
      <c r="AU56">
        <f>GMs!L56</f>
        <v>0</v>
      </c>
      <c r="AV56">
        <f>GMs!M56</f>
        <v>0</v>
      </c>
    </row>
    <row r="57" spans="1:48" x14ac:dyDescent="0.35">
      <c r="A57">
        <f t="shared" si="0"/>
        <v>10.432629559067069</v>
      </c>
      <c r="B57">
        <f>GMs!C$9*U57</f>
        <v>14.38277863135561</v>
      </c>
      <c r="C57">
        <v>13.218156346992266</v>
      </c>
      <c r="D57">
        <v>19.158701926086469</v>
      </c>
      <c r="E57">
        <v>-5.3335654687258645</v>
      </c>
      <c r="F57">
        <v>12.519155470880481</v>
      </c>
      <c r="G57">
        <v>12.519155470880481</v>
      </c>
      <c r="H57" t="str">
        <v>Draymond Green</v>
      </c>
      <c r="I57">
        <v>-7.5772357723577224E-2</v>
      </c>
      <c r="J57">
        <v>9.4308943089430899E-2</v>
      </c>
      <c r="K57">
        <v>-1.3047154471544715</v>
      </c>
      <c r="L57">
        <v>-1.0717073170731706</v>
      </c>
      <c r="M57">
        <v>0.88861788617886195</v>
      </c>
      <c r="N57">
        <v>2.5674796747967479</v>
      </c>
      <c r="O57">
        <v>1.7882926829268291</v>
      </c>
      <c r="P57">
        <v>0.5331707317073171</v>
      </c>
      <c r="Q57">
        <v>-1.6803252032520324</v>
      </c>
      <c r="R57">
        <v>1.6450406504065045</v>
      </c>
      <c r="S57">
        <v>3.4196747967479677</v>
      </c>
      <c r="T57">
        <v>-0.82813008130081256</v>
      </c>
      <c r="U57">
        <v>1.7393495934959353</v>
      </c>
      <c r="V57">
        <v>1.7393495934959353</v>
      </c>
      <c r="W57" t="str">
        <v>_______</v>
      </c>
      <c r="X57">
        <v>12.519155470880481</v>
      </c>
      <c r="Y57" t="str">
        <v xml:space="preserve"> PF</v>
      </c>
      <c r="AJ57" t="str">
        <f>GMs!A57</f>
        <v>p_best_at_pos</v>
      </c>
      <c r="AK57" t="str">
        <f>GMs!B57</f>
        <v>PF</v>
      </c>
      <c r="AL57">
        <f>GMs!C57</f>
        <v>4.8365853658536597</v>
      </c>
      <c r="AM57">
        <f>GMs!D57</f>
        <v>0</v>
      </c>
      <c r="AN57">
        <f>GMs!E57</f>
        <v>0</v>
      </c>
      <c r="AO57">
        <f>GMs!F57</f>
        <v>0</v>
      </c>
      <c r="AP57">
        <f>GMs!G57</f>
        <v>0</v>
      </c>
      <c r="AQ57">
        <f>GMs!H57</f>
        <v>7.618048780487805</v>
      </c>
      <c r="AR57">
        <f>GMs!I57</f>
        <v>6.7487804878048783</v>
      </c>
      <c r="AS57">
        <f>GMs!J57</f>
        <v>5.5693902439024399</v>
      </c>
      <c r="AT57">
        <f>GMs!K57</f>
        <v>0</v>
      </c>
      <c r="AU57">
        <f>GMs!L57</f>
        <v>0</v>
      </c>
      <c r="AV57">
        <f>GMs!M57</f>
        <v>5.4968292682926823</v>
      </c>
    </row>
    <row r="58" spans="1:48" x14ac:dyDescent="0.35">
      <c r="A58">
        <f t="shared" si="0"/>
        <v>9.8632406224280071</v>
      </c>
      <c r="B58">
        <f>GMs!C$9*U58</f>
        <v>13.529654106573417</v>
      </c>
      <c r="C58">
        <v>25.724043814837639</v>
      </c>
      <c r="D58">
        <v>4.5391811704164553</v>
      </c>
      <c r="E58">
        <v>23.133280622890837</v>
      </c>
      <c r="F58">
        <v>11.835888746913607</v>
      </c>
      <c r="G58">
        <v>11.835888746913607</v>
      </c>
      <c r="H58" t="str">
        <v>Mitchell Robinson</v>
      </c>
      <c r="I58">
        <v>2.2087804878048782</v>
      </c>
      <c r="J58">
        <v>-1.6926422764227642</v>
      </c>
      <c r="K58">
        <v>-1.8491463414634146</v>
      </c>
      <c r="L58">
        <v>-0.84605691056910559</v>
      </c>
      <c r="M58">
        <v>1.1827235772357723</v>
      </c>
      <c r="N58">
        <v>-1.2578048780487805</v>
      </c>
      <c r="O58">
        <v>0.48004065040650407</v>
      </c>
      <c r="P58">
        <v>2.4406097560975613</v>
      </c>
      <c r="Q58">
        <v>0.96967479674796753</v>
      </c>
      <c r="R58">
        <v>3.3288211382113824</v>
      </c>
      <c r="S58">
        <v>0.66650406504065085</v>
      </c>
      <c r="T58">
        <v>2.8939837398373989</v>
      </c>
      <c r="U58">
        <v>1.6361788617886184</v>
      </c>
      <c r="V58">
        <v>1.6361788617886184</v>
      </c>
      <c r="W58" t="str">
        <v>_______</v>
      </c>
      <c r="X58">
        <v>11.835888746913607</v>
      </c>
      <c r="Y58" t="str">
        <v xml:space="preserve"> C</v>
      </c>
      <c r="AJ58" t="str">
        <f>GMs!A58</f>
        <v>p_best_at_pos</v>
      </c>
      <c r="AK58" t="str">
        <f>GMs!B58</f>
        <v>C</v>
      </c>
      <c r="AL58">
        <f>GMs!C58</f>
        <v>5.2654471544715449</v>
      </c>
      <c r="AM58">
        <f>GMs!D58</f>
        <v>12.671585365853657</v>
      </c>
      <c r="AN58">
        <f>GMs!E58</f>
        <v>0</v>
      </c>
      <c r="AO58">
        <f>GMs!F58</f>
        <v>0</v>
      </c>
      <c r="AP58">
        <f>GMs!G58</f>
        <v>0</v>
      </c>
      <c r="AQ58">
        <f>GMs!H58</f>
        <v>0</v>
      </c>
      <c r="AR58">
        <f>GMs!I58</f>
        <v>0</v>
      </c>
      <c r="AS58">
        <f>GMs!J58</f>
        <v>0</v>
      </c>
      <c r="AT58">
        <f>GMs!K58</f>
        <v>7.3707317073170735</v>
      </c>
      <c r="AU58">
        <f>GMs!L58</f>
        <v>0</v>
      </c>
      <c r="AV58">
        <f>GMs!M58</f>
        <v>0</v>
      </c>
    </row>
    <row r="59" spans="1:48" x14ac:dyDescent="0.35">
      <c r="A59">
        <f t="shared" si="0"/>
        <v>9.7869631447064602</v>
      </c>
      <c r="B59">
        <f>GMs!C$9*U59</f>
        <v>13.415366345176272</v>
      </c>
      <c r="C59">
        <v>13.274615654022201</v>
      </c>
      <c r="D59">
        <v>6.6765910233966759</v>
      </c>
      <c r="E59">
        <v>10.99684850023956</v>
      </c>
      <c r="F59">
        <v>11.744355773647751</v>
      </c>
      <c r="G59">
        <v>11.744355773647751</v>
      </c>
      <c r="H59" t="str">
        <v>Kyle Anderson</v>
      </c>
      <c r="I59">
        <v>0.25028455284552847</v>
      </c>
      <c r="J59">
        <v>-3.0284552845528452E-2</v>
      </c>
      <c r="K59">
        <v>-0.40191056910569112</v>
      </c>
      <c r="L59">
        <v>-0.30353658536585365</v>
      </c>
      <c r="M59">
        <v>0.14565040650406505</v>
      </c>
      <c r="N59">
        <v>0.31524390243902434</v>
      </c>
      <c r="O59">
        <v>0.64865853658536587</v>
      </c>
      <c r="P59">
        <v>0.44491869918699195</v>
      </c>
      <c r="Q59">
        <v>0.55333333333333345</v>
      </c>
      <c r="R59">
        <v>1.6526422764227642</v>
      </c>
      <c r="S59">
        <v>1.0690243902439025</v>
      </c>
      <c r="T59">
        <v>1.3071138211382116</v>
      </c>
      <c r="U59">
        <v>1.622357723577236</v>
      </c>
      <c r="V59">
        <v>1.622357723577236</v>
      </c>
      <c r="W59" t="str">
        <v>_______</v>
      </c>
      <c r="X59">
        <v>11.744355773647751</v>
      </c>
      <c r="Y59" t="str">
        <v xml:space="preserve"> SF, PF</v>
      </c>
      <c r="AJ59" t="str">
        <f>GMs!A59</f>
        <v>p_best_at_pos</v>
      </c>
      <c r="AK59" t="str">
        <f>GMs!B59</f>
        <v>G</v>
      </c>
      <c r="AL59">
        <f>GMs!C59</f>
        <v>5.409756097560976</v>
      </c>
      <c r="AM59">
        <f>GMs!D59</f>
        <v>0</v>
      </c>
      <c r="AN59">
        <f>GMs!E59</f>
        <v>9.0971951219512182</v>
      </c>
      <c r="AO59">
        <f>GMs!F59</f>
        <v>8.8895121951219522</v>
      </c>
      <c r="AP59">
        <f>GMs!G59</f>
        <v>6.8909756097560955</v>
      </c>
      <c r="AQ59">
        <f>GMs!H59</f>
        <v>0</v>
      </c>
      <c r="AR59">
        <f>GMs!I59</f>
        <v>0</v>
      </c>
      <c r="AS59">
        <f>GMs!J59</f>
        <v>0</v>
      </c>
      <c r="AT59">
        <f>GMs!K59</f>
        <v>0</v>
      </c>
      <c r="AU59">
        <f>GMs!L59</f>
        <v>8.2121951219512201</v>
      </c>
      <c r="AV59">
        <f>GMs!M59</f>
        <v>0</v>
      </c>
    </row>
    <row r="60" spans="1:48" x14ac:dyDescent="0.35">
      <c r="A60">
        <f t="shared" si="0"/>
        <v>9.5724888249952915</v>
      </c>
      <c r="B60">
        <f>GMs!C$9*U60</f>
        <v>13.094016051365488</v>
      </c>
      <c r="C60">
        <v>8.5121070492615019</v>
      </c>
      <c r="D60">
        <v>4.7677730745071498</v>
      </c>
      <c r="E60">
        <v>21.845240089956842</v>
      </c>
      <c r="F60">
        <v>11.48698658999435</v>
      </c>
      <c r="G60">
        <v>11.48698658999435</v>
      </c>
      <c r="H60" t="str">
        <v>Brook Lopez</v>
      </c>
      <c r="I60">
        <v>0.83321138211382118</v>
      </c>
      <c r="J60">
        <v>0.57207317073170738</v>
      </c>
      <c r="K60">
        <v>-0.36304878048780487</v>
      </c>
      <c r="L60">
        <v>-0.27439024390243905</v>
      </c>
      <c r="M60">
        <v>-7.7804878048780488E-2</v>
      </c>
      <c r="N60">
        <v>-1.1420731707317073</v>
      </c>
      <c r="O60">
        <v>-0.87666666666666671</v>
      </c>
      <c r="P60">
        <v>2.0382520325203255</v>
      </c>
      <c r="Q60">
        <v>0.87394308943089438</v>
      </c>
      <c r="R60">
        <v>1.0114227642276423</v>
      </c>
      <c r="S60">
        <v>0.70955284552845566</v>
      </c>
      <c r="T60">
        <v>2.7255691056910574</v>
      </c>
      <c r="U60">
        <v>1.58349593495935</v>
      </c>
      <c r="V60">
        <v>1.58349593495935</v>
      </c>
      <c r="W60" t="str">
        <v>_______</v>
      </c>
      <c r="X60">
        <v>11.48698658999435</v>
      </c>
      <c r="Y60" t="str">
        <v xml:space="preserve"> C</v>
      </c>
      <c r="AJ60" t="str">
        <f>GMs!A60</f>
        <v>p_best_at_pos</v>
      </c>
      <c r="AK60" t="str">
        <f>GMs!B60</f>
        <v>F</v>
      </c>
      <c r="AL60">
        <f>GMs!C60</f>
        <v>5.409756097560976</v>
      </c>
      <c r="AM60">
        <f>GMs!D60</f>
        <v>0</v>
      </c>
      <c r="AN60">
        <f>GMs!E60</f>
        <v>0</v>
      </c>
      <c r="AO60">
        <f>GMs!F60</f>
        <v>0</v>
      </c>
      <c r="AP60">
        <f>GMs!G60</f>
        <v>0</v>
      </c>
      <c r="AQ60">
        <f>GMs!H60</f>
        <v>7.618048780487805</v>
      </c>
      <c r="AR60">
        <f>GMs!I60</f>
        <v>6.7487804878048783</v>
      </c>
      <c r="AS60">
        <f>GMs!J60</f>
        <v>5.5693902439024399</v>
      </c>
      <c r="AT60">
        <f>GMs!K60</f>
        <v>0</v>
      </c>
      <c r="AU60">
        <f>GMs!L60</f>
        <v>0</v>
      </c>
      <c r="AV60">
        <f>GMs!M60</f>
        <v>5.4968292682926823</v>
      </c>
    </row>
    <row r="61" spans="1:48" x14ac:dyDescent="0.35">
      <c r="A61">
        <f t="shared" si="0"/>
        <v>9.3737186918738544</v>
      </c>
      <c r="B61">
        <f>GMs!C$9*U61</f>
        <v>12.796195590783523</v>
      </c>
      <c r="C61">
        <v>4.8102484209509377</v>
      </c>
      <c r="D61">
        <v>14.217317725478184</v>
      </c>
      <c r="E61">
        <v>-0.63779809980599844</v>
      </c>
      <c r="F61">
        <v>11.248462430248624</v>
      </c>
      <c r="G61">
        <v>11.248462430248624</v>
      </c>
      <c r="H61" t="str">
        <v>Kyle Lowry</v>
      </c>
      <c r="I61">
        <v>-0.5362601626016259</v>
      </c>
      <c r="J61">
        <v>1.0344715447154471</v>
      </c>
      <c r="K61">
        <v>0.9209756097560976</v>
      </c>
      <c r="L61">
        <v>0.2426016260162602</v>
      </c>
      <c r="M61">
        <v>-0.20504065040650404</v>
      </c>
      <c r="N61">
        <v>1.7616260162601627</v>
      </c>
      <c r="O61">
        <v>-6.3252032520325185E-2</v>
      </c>
      <c r="P61">
        <v>-0.66601626016260163</v>
      </c>
      <c r="Q61">
        <v>-0.9416260162601624</v>
      </c>
      <c r="R61">
        <v>0.51300813008130142</v>
      </c>
      <c r="S61">
        <v>2.4891056910569107</v>
      </c>
      <c r="T61">
        <v>-0.21414634146341416</v>
      </c>
      <c r="U61">
        <v>1.5474796747967483</v>
      </c>
      <c r="V61">
        <v>1.5474796747967483</v>
      </c>
      <c r="W61" t="str">
        <v>_______</v>
      </c>
      <c r="X61">
        <v>11.248462430248624</v>
      </c>
      <c r="Y61" t="str">
        <v xml:space="preserve"> PG</v>
      </c>
      <c r="AJ61" t="str">
        <f>GMs!A61</f>
        <v>p_best_at_pos</v>
      </c>
      <c r="AK61" t="str">
        <f>GMs!B61</f>
        <v>UTIL</v>
      </c>
      <c r="AL61">
        <f>GMs!C61</f>
        <v>5.409756097560976</v>
      </c>
      <c r="AM61">
        <f>GMs!D61</f>
        <v>12.671585365853657</v>
      </c>
      <c r="AN61">
        <f>GMs!E61</f>
        <v>9.0971951219512182</v>
      </c>
      <c r="AO61">
        <f>GMs!F61</f>
        <v>8.8895121951219522</v>
      </c>
      <c r="AP61">
        <f>GMs!G61</f>
        <v>6.8909756097560955</v>
      </c>
      <c r="AQ61">
        <f>GMs!H61</f>
        <v>7.618048780487805</v>
      </c>
      <c r="AR61">
        <f>GMs!I61</f>
        <v>6.7487804878048783</v>
      </c>
      <c r="AS61">
        <f>GMs!J61</f>
        <v>5.5693902439024399</v>
      </c>
      <c r="AT61">
        <f>GMs!K61</f>
        <v>7.3707317073170735</v>
      </c>
      <c r="AU61">
        <f>GMs!L61</f>
        <v>8.2121951219512201</v>
      </c>
      <c r="AV61">
        <f>GMs!M61</f>
        <v>5.4968292682926823</v>
      </c>
    </row>
    <row r="62" spans="1:48" x14ac:dyDescent="0.35">
      <c r="A62">
        <f t="shared" si="0"/>
        <v>9.3055176529698844</v>
      </c>
      <c r="B62">
        <f>GMs!C$9*U62</f>
        <v>12.694008886475487</v>
      </c>
      <c r="C62">
        <v>8.5661509848677007</v>
      </c>
      <c r="D62">
        <v>11.727198551171996</v>
      </c>
      <c r="E62">
        <v>4.9235026612664665</v>
      </c>
      <c r="F62">
        <v>11.16662118356386</v>
      </c>
      <c r="G62">
        <v>11.16662118356386</v>
      </c>
      <c r="H62" t="str">
        <v>Caris LeVert</v>
      </c>
      <c r="I62">
        <v>-0.74910569105691072</v>
      </c>
      <c r="J62">
        <v>0.51642276422764233</v>
      </c>
      <c r="K62">
        <v>-7.8861788617886189E-2</v>
      </c>
      <c r="L62">
        <v>0.71463414634146338</v>
      </c>
      <c r="M62">
        <v>-0.38422764227642281</v>
      </c>
      <c r="N62">
        <v>1.0221138211382113</v>
      </c>
      <c r="O62">
        <v>1.0154471544715449</v>
      </c>
      <c r="P62">
        <v>-3.6260162601626025E-2</v>
      </c>
      <c r="Q62">
        <v>-0.48504065040650401</v>
      </c>
      <c r="R62">
        <v>1.01869918699187</v>
      </c>
      <c r="S62">
        <v>2.0201626016260161</v>
      </c>
      <c r="T62">
        <v>0.51300813008130086</v>
      </c>
      <c r="U62">
        <v>1.5351219512195122</v>
      </c>
      <c r="V62">
        <v>1.5351219512195122</v>
      </c>
      <c r="W62" t="str">
        <v>_______</v>
      </c>
      <c r="X62">
        <v>11.16662118356386</v>
      </c>
      <c r="Y62" t="str">
        <v xml:space="preserve"> SG, SF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5">
      <c r="A63">
        <f t="shared" si="0"/>
        <v>9.0757878377144063</v>
      </c>
      <c r="B63">
        <f>GMs!C$9*U63</f>
        <v>12.349801040385273</v>
      </c>
      <c r="C63">
        <v>10.934422665845446</v>
      </c>
      <c r="D63">
        <v>13.729050598893528</v>
      </c>
      <c r="E63">
        <v>9.7293270778953893</v>
      </c>
      <c r="F63">
        <v>10.890945405257288</v>
      </c>
      <c r="G63">
        <v>10.890945405257288</v>
      </c>
      <c r="H63" t="str">
        <v>Anthony Edwards</v>
      </c>
      <c r="I63">
        <v>-0.97439024390243911</v>
      </c>
      <c r="J63">
        <v>0.1559349593495935</v>
      </c>
      <c r="K63">
        <v>0.90772357723577246</v>
      </c>
      <c r="L63">
        <v>1.1984146341463415</v>
      </c>
      <c r="M63">
        <v>-5.3943089430894306E-2</v>
      </c>
      <c r="N63">
        <v>0.35211382113821144</v>
      </c>
      <c r="O63">
        <v>0.86130081300813011</v>
      </c>
      <c r="P63">
        <v>-4.9999999999999996E-2</v>
      </c>
      <c r="Q63">
        <v>-0.90365853658536588</v>
      </c>
      <c r="R63">
        <v>1.3375609756097564</v>
      </c>
      <c r="S63">
        <v>2.3971544715447157</v>
      </c>
      <c r="T63">
        <v>1.141382113821138</v>
      </c>
      <c r="U63">
        <v>1.4934959349593497</v>
      </c>
      <c r="V63">
        <v>1.4934959349593497</v>
      </c>
      <c r="W63" t="str">
        <v>_______</v>
      </c>
      <c r="X63">
        <v>10.890945405257288</v>
      </c>
      <c r="Y63" t="str">
        <v xml:space="preserve"> SG, SF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5">
      <c r="A64">
        <f t="shared" si="0"/>
        <v>9.0578401958975707</v>
      </c>
      <c r="B64">
        <f>GMs!C$9*U64</f>
        <v>12.322909802409473</v>
      </c>
      <c r="C64">
        <v>-6.2569834426288926</v>
      </c>
      <c r="D64">
        <v>9.5686347731673287</v>
      </c>
      <c r="E64">
        <v>8.1667657169187464</v>
      </c>
      <c r="F64">
        <v>10.869408235077085</v>
      </c>
      <c r="G64">
        <v>10.869408235077085</v>
      </c>
      <c r="H64" t="str">
        <v>DeMar DeRozan</v>
      </c>
      <c r="I64">
        <v>1.0892682926829269</v>
      </c>
      <c r="J64">
        <v>2.4673170731707317</v>
      </c>
      <c r="K64">
        <v>-1.54</v>
      </c>
      <c r="L64">
        <v>0.89317073170731709</v>
      </c>
      <c r="M64">
        <v>-0.57804878048780484</v>
      </c>
      <c r="N64">
        <v>0.55317073170731712</v>
      </c>
      <c r="O64">
        <v>-0.39170731707317075</v>
      </c>
      <c r="P64">
        <v>-0.87951219512195111</v>
      </c>
      <c r="Q64">
        <v>-0.12341463414634146</v>
      </c>
      <c r="R64">
        <v>-0.9770731707317073</v>
      </c>
      <c r="S64">
        <v>1.613658536585366</v>
      </c>
      <c r="T64">
        <v>0.93707317073170726</v>
      </c>
      <c r="U64">
        <v>1.4902439024390244</v>
      </c>
      <c r="V64">
        <v>1.4902439024390244</v>
      </c>
      <c r="W64" t="str">
        <v>_______</v>
      </c>
      <c r="X64">
        <v>10.869408235077085</v>
      </c>
      <c r="Y64" t="str">
        <v xml:space="preserve"> SG, SF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5">
      <c r="A65">
        <f t="shared" si="0"/>
        <v>8.8509936239585585</v>
      </c>
      <c r="B65">
        <f>GMs!C$9*U65</f>
        <v>12.012988284738402</v>
      </c>
      <c r="C65">
        <v>24.734043452531921</v>
      </c>
      <c r="D65">
        <v>9.0445354878677975</v>
      </c>
      <c r="E65">
        <v>16.462704307507842</v>
      </c>
      <c r="F65">
        <v>10.62119234875027</v>
      </c>
      <c r="G65">
        <v>10.62119234875027</v>
      </c>
      <c r="H65" t="str">
        <v>Jarrett Allen</v>
      </c>
      <c r="I65">
        <v>2.4561788617886178</v>
      </c>
      <c r="J65">
        <v>-1.7427642276422766</v>
      </c>
      <c r="K65">
        <v>-1.7114634146341463</v>
      </c>
      <c r="L65">
        <v>-7.7886178861788585E-2</v>
      </c>
      <c r="M65">
        <v>2.2176422764227643</v>
      </c>
      <c r="N65">
        <v>-0.56902439024390239</v>
      </c>
      <c r="O65">
        <v>-1.0771544715447154</v>
      </c>
      <c r="P65">
        <v>2.0194308943089432</v>
      </c>
      <c r="Q65">
        <v>-6.219512195121954E-2</v>
      </c>
      <c r="R65">
        <v>3.1955284552845526</v>
      </c>
      <c r="S65">
        <v>1.5149593495934961</v>
      </c>
      <c r="T65">
        <v>2.0217886178861786</v>
      </c>
      <c r="U65">
        <v>1.4527642276422765</v>
      </c>
      <c r="V65">
        <v>1.4527642276422765</v>
      </c>
      <c r="W65" t="str">
        <v>_______</v>
      </c>
      <c r="X65">
        <v>10.62119234875027</v>
      </c>
      <c r="Y65" t="str">
        <v xml:space="preserve"> C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5">
      <c r="A66">
        <f t="shared" si="0"/>
        <v>8.3035905485451167</v>
      </c>
      <c r="B66">
        <f>GMs!C$9*U66</f>
        <v>11.192805526476558</v>
      </c>
      <c r="C66">
        <v>3.0690675458618646</v>
      </c>
      <c r="D66">
        <v>10.277938830619663</v>
      </c>
      <c r="E66">
        <v>7.4778210340846352</v>
      </c>
      <c r="F66">
        <v>9.96430865825414</v>
      </c>
      <c r="G66">
        <v>9.96430865825414</v>
      </c>
      <c r="H66" t="str">
        <v>Pascal Siakam</v>
      </c>
      <c r="I66">
        <v>-0.25670731707317074</v>
      </c>
      <c r="J66">
        <v>1.075</v>
      </c>
      <c r="K66">
        <v>-0.7117073170731707</v>
      </c>
      <c r="L66">
        <v>0.66073170731707309</v>
      </c>
      <c r="M66">
        <v>0.40532520325203253</v>
      </c>
      <c r="N66">
        <v>0.50658536585365854</v>
      </c>
      <c r="O66">
        <v>2.605691056910564E-2</v>
      </c>
      <c r="P66">
        <v>4.1951219512195076E-2</v>
      </c>
      <c r="Q66">
        <v>-0.39365853658536576</v>
      </c>
      <c r="R66">
        <v>0.2785772357723576</v>
      </c>
      <c r="S66">
        <v>1.7472357723577234</v>
      </c>
      <c r="T66">
        <v>0.84699186991869913</v>
      </c>
      <c r="U66">
        <v>1.3535772357723577</v>
      </c>
      <c r="V66">
        <v>1.3535772357723577</v>
      </c>
      <c r="W66" t="str">
        <v>_______</v>
      </c>
      <c r="X66">
        <v>9.96430865825414</v>
      </c>
      <c r="Y66" t="str">
        <v xml:space="preserve"> PF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5">
      <c r="A67">
        <f t="shared" si="0"/>
        <v>7.1302634647695875</v>
      </c>
      <c r="B67">
        <f>GMs!C$9*U67</f>
        <v>9.4347908438087593</v>
      </c>
      <c r="C67">
        <v>11.354697293576322</v>
      </c>
      <c r="D67">
        <v>1.4714303291162198</v>
      </c>
      <c r="E67">
        <v>17.810747694136325</v>
      </c>
      <c r="F67">
        <v>8.5563161577235043</v>
      </c>
      <c r="G67">
        <v>8.5563161577235043</v>
      </c>
      <c r="H67" t="str">
        <v>Derrick Favors</v>
      </c>
      <c r="I67">
        <v>1.937560975609756</v>
      </c>
      <c r="J67">
        <v>-0.25317073170731713</v>
      </c>
      <c r="K67">
        <v>-1.8995121951219514</v>
      </c>
      <c r="L67">
        <v>-0.84341463414634144</v>
      </c>
      <c r="M67">
        <v>1.4609756097560975</v>
      </c>
      <c r="N67">
        <v>-1.0570731707317074</v>
      </c>
      <c r="O67">
        <v>-0.41121951219512193</v>
      </c>
      <c r="P67">
        <v>1.1546341463414636</v>
      </c>
      <c r="Q67">
        <v>1.0521951219512196</v>
      </c>
      <c r="R67">
        <v>1.3941463414634145</v>
      </c>
      <c r="S67">
        <v>8.8780487804878128E-2</v>
      </c>
      <c r="T67">
        <v>2.1980487804878051</v>
      </c>
      <c r="U67">
        <v>1.1409756097560977</v>
      </c>
      <c r="V67">
        <v>1.1409756097560977</v>
      </c>
      <c r="W67" t="str">
        <v>_______</v>
      </c>
      <c r="X67">
        <v>8.5563161577235043</v>
      </c>
      <c r="Y67" t="str">
        <v>C, PF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5">
      <c r="A68">
        <f t="shared" ref="A68:A130" si="1">F68/1.2</f>
        <v>7.0355896541857854</v>
      </c>
      <c r="B68">
        <f>GMs!C$9*U68</f>
        <v>9.2929395634864242</v>
      </c>
      <c r="C68">
        <v>11.368585679262832</v>
      </c>
      <c r="D68">
        <v>9.1472831237008183</v>
      </c>
      <c r="E68">
        <v>11.209190205282745</v>
      </c>
      <c r="F68">
        <v>8.4427075850229425</v>
      </c>
      <c r="G68">
        <v>8.4427075850229425</v>
      </c>
      <c r="H68" t="str">
        <v>PJ Washington</v>
      </c>
      <c r="I68">
        <v>-0.28178861788617882</v>
      </c>
      <c r="J68">
        <v>-0.27219512195121953</v>
      </c>
      <c r="K68">
        <v>3.9674796747967506E-2</v>
      </c>
      <c r="L68">
        <v>-0.15528455284552842</v>
      </c>
      <c r="M68">
        <v>0.57292682926829275</v>
      </c>
      <c r="N68">
        <v>-0.21105691056910569</v>
      </c>
      <c r="O68">
        <v>0.46113821138211386</v>
      </c>
      <c r="P68">
        <v>1.3808943089430894</v>
      </c>
      <c r="Q68">
        <v>-0.41048780487804892</v>
      </c>
      <c r="R68">
        <v>1.3960162601626016</v>
      </c>
      <c r="S68">
        <v>1.534308943089431</v>
      </c>
      <c r="T68">
        <v>1.3348780487804879</v>
      </c>
      <c r="U68">
        <v>1.1238211382113821</v>
      </c>
      <c r="V68">
        <v>1.1238211382113821</v>
      </c>
      <c r="W68" t="str">
        <v>_______</v>
      </c>
      <c r="X68">
        <v>8.4427075850229425</v>
      </c>
      <c r="Y68" t="str">
        <v xml:space="preserve"> PF</v>
      </c>
    </row>
    <row r="69" spans="1:48" x14ac:dyDescent="0.35">
      <c r="A69">
        <f t="shared" si="1"/>
        <v>7.0245967235729747</v>
      </c>
      <c r="B69">
        <f>GMs!C$9*U69</f>
        <v>9.2764686802262464</v>
      </c>
      <c r="C69">
        <v>-1.1810803956378391</v>
      </c>
      <c r="D69">
        <v>7.8901355793908987</v>
      </c>
      <c r="E69">
        <v>3.5443697131382552</v>
      </c>
      <c r="F69">
        <v>8.4295160682875689</v>
      </c>
      <c r="G69">
        <v>8.4295160682875689</v>
      </c>
      <c r="H69" t="str">
        <v>Kemba Walker</v>
      </c>
      <c r="I69">
        <v>-1.1767073170731706</v>
      </c>
      <c r="J69">
        <v>1.4154878048780486</v>
      </c>
      <c r="K69">
        <v>0.99548780487804867</v>
      </c>
      <c r="L69">
        <v>0.49634146341463414</v>
      </c>
      <c r="M69">
        <v>-0.67256097560975603</v>
      </c>
      <c r="N69">
        <v>0.78914634146341456</v>
      </c>
      <c r="O69">
        <v>0.15439024390243899</v>
      </c>
      <c r="P69">
        <v>-0.7040243902439024</v>
      </c>
      <c r="Q69">
        <v>-0.17573170731707313</v>
      </c>
      <c r="R69">
        <v>-0.29365853658536578</v>
      </c>
      <c r="S69">
        <v>1.2975609756097559</v>
      </c>
      <c r="T69">
        <v>0.33268292682926848</v>
      </c>
      <c r="U69">
        <v>1.1218292682926827</v>
      </c>
      <c r="V69">
        <v>1.1218292682926827</v>
      </c>
      <c r="W69" t="str">
        <v>_______</v>
      </c>
      <c r="X69">
        <v>8.4295160682875689</v>
      </c>
      <c r="Y69" t="str">
        <v xml:space="preserve"> PG</v>
      </c>
    </row>
    <row r="70" spans="1:48" x14ac:dyDescent="0.35">
      <c r="A70">
        <f t="shared" si="1"/>
        <v>6.730704088822316</v>
      </c>
      <c r="B70">
        <f>GMs!C$9*U70</f>
        <v>8.8361246583725546</v>
      </c>
      <c r="C70">
        <v>-1.8066615943866782</v>
      </c>
      <c r="D70">
        <v>6.7797703719852986</v>
      </c>
      <c r="E70">
        <v>13.300274111754868</v>
      </c>
      <c r="F70">
        <v>8.0768449065867784</v>
      </c>
      <c r="G70">
        <v>8.0768449065867784</v>
      </c>
      <c r="H70" t="str">
        <v>Norman Powell</v>
      </c>
      <c r="I70">
        <v>0.12398373983739837</v>
      </c>
      <c r="J70">
        <v>1.4464634146341462</v>
      </c>
      <c r="K70">
        <v>0.71536585365853655</v>
      </c>
      <c r="L70">
        <v>0.58056910569105691</v>
      </c>
      <c r="M70">
        <v>-0.88418699186991878</v>
      </c>
      <c r="N70">
        <v>-0.53971544715447151</v>
      </c>
      <c r="O70">
        <v>0.26975609756097557</v>
      </c>
      <c r="P70">
        <v>-0.62378048780487805</v>
      </c>
      <c r="Q70">
        <v>-1.9878048780487795E-2</v>
      </c>
      <c r="R70">
        <v>-0.37788617886178871</v>
      </c>
      <c r="S70">
        <v>1.0884552845528455</v>
      </c>
      <c r="T70">
        <v>1.6082926829268289</v>
      </c>
      <c r="U70">
        <v>1.0685772357723577</v>
      </c>
      <c r="V70">
        <v>1.0685772357723577</v>
      </c>
      <c r="W70" t="str">
        <v>_______</v>
      </c>
      <c r="X70">
        <v>8.0768449065867784</v>
      </c>
      <c r="Y70" t="str">
        <v xml:space="preserve"> SG, SF</v>
      </c>
    </row>
    <row r="71" spans="1:48" x14ac:dyDescent="0.35">
      <c r="A71">
        <f t="shared" si="1"/>
        <v>6.4733797742734565</v>
      </c>
      <c r="B71">
        <f>GMs!C$9*U71</f>
        <v>8.4505715338945464</v>
      </c>
      <c r="C71">
        <v>7.6555559581174597</v>
      </c>
      <c r="D71">
        <v>7.2891914235943993</v>
      </c>
      <c r="E71">
        <v>6.226777079335327</v>
      </c>
      <c r="F71">
        <v>7.7680557291281476</v>
      </c>
      <c r="G71">
        <v>7.7680557291281476</v>
      </c>
      <c r="H71" t="str">
        <v>Buddy Hield</v>
      </c>
      <c r="I71">
        <v>-1.1643902439024389</v>
      </c>
      <c r="J71">
        <v>0.12585365853658537</v>
      </c>
      <c r="K71">
        <v>2.2746341463414632</v>
      </c>
      <c r="L71">
        <v>0.34682926829268296</v>
      </c>
      <c r="M71">
        <v>-0.22682926829268291</v>
      </c>
      <c r="N71">
        <v>0.33853658536585363</v>
      </c>
      <c r="O71">
        <v>-0.11853658536585365</v>
      </c>
      <c r="P71">
        <v>-0.39170731707317075</v>
      </c>
      <c r="Q71">
        <v>-0.16243902439024391</v>
      </c>
      <c r="R71">
        <v>0.89609756097560944</v>
      </c>
      <c r="S71">
        <v>1.1843902439024387</v>
      </c>
      <c r="T71">
        <v>0.68341463414634129</v>
      </c>
      <c r="U71">
        <v>1.0219512195121949</v>
      </c>
      <c r="V71">
        <v>1.0219512195121949</v>
      </c>
      <c r="W71" t="str">
        <v>_______</v>
      </c>
      <c r="X71">
        <v>7.7680557291281476</v>
      </c>
      <c r="Y71" t="str">
        <v xml:space="preserve"> SG, SF</v>
      </c>
    </row>
    <row r="72" spans="1:48" x14ac:dyDescent="0.35">
      <c r="A72">
        <f t="shared" si="1"/>
        <v>6.4733797742734547</v>
      </c>
      <c r="B72">
        <f>GMs!C$9*U72</f>
        <v>8.4505715338945446</v>
      </c>
      <c r="C72">
        <v>2.4383536828375769</v>
      </c>
      <c r="D72">
        <v>3.3001655618417725</v>
      </c>
      <c r="E72">
        <v>13.24058215367538</v>
      </c>
      <c r="F72">
        <v>7.7680557291281458</v>
      </c>
      <c r="G72">
        <v>7.7680557291281458</v>
      </c>
      <c r="H72" t="str">
        <v>Saddiq Bey</v>
      </c>
      <c r="I72">
        <v>-0.9692682926829268</v>
      </c>
      <c r="J72">
        <v>0.82829268292682923</v>
      </c>
      <c r="K72">
        <v>1.4746341463414634</v>
      </c>
      <c r="L72">
        <v>0.2882926829268293</v>
      </c>
      <c r="M72">
        <v>0.21219512195121953</v>
      </c>
      <c r="N72">
        <v>-0.57853658536585362</v>
      </c>
      <c r="O72">
        <v>-0.11853658536585365</v>
      </c>
      <c r="P72">
        <v>-0.7039024390243902</v>
      </c>
      <c r="Q72">
        <v>0.58878048780487802</v>
      </c>
      <c r="R72">
        <v>0.19365853658536558</v>
      </c>
      <c r="S72">
        <v>0.43317073170731679</v>
      </c>
      <c r="T72">
        <v>1.6004878048780486</v>
      </c>
      <c r="U72">
        <v>1.0219512195121947</v>
      </c>
      <c r="V72">
        <v>1.0219512195121947</v>
      </c>
      <c r="W72" t="str">
        <v>_______</v>
      </c>
      <c r="X72">
        <v>7.7680557291281458</v>
      </c>
      <c r="Y72" t="str">
        <v xml:space="preserve"> SF</v>
      </c>
    </row>
    <row r="73" spans="1:48" x14ac:dyDescent="0.35">
      <c r="A73">
        <f t="shared" si="1"/>
        <v>6.4074221905965931</v>
      </c>
      <c r="B73">
        <f>GMs!C$9*U73</f>
        <v>8.3517462343334934</v>
      </c>
      <c r="C73">
        <v>27.308829390239495</v>
      </c>
      <c r="D73">
        <v>7.6673717975008193</v>
      </c>
      <c r="E73">
        <v>14.106115545827986</v>
      </c>
      <c r="F73">
        <v>7.6889066287159116</v>
      </c>
      <c r="G73">
        <v>7.6889066287159116</v>
      </c>
      <c r="H73" t="str">
        <v>Christian Wood</v>
      </c>
      <c r="I73">
        <v>1.4585365853658536</v>
      </c>
      <c r="J73">
        <v>-2.5321951219512195</v>
      </c>
      <c r="K73">
        <v>-1.4634146341463428E-3</v>
      </c>
      <c r="L73">
        <v>0.82341463414634153</v>
      </c>
      <c r="M73">
        <v>1.5597560975609757</v>
      </c>
      <c r="N73">
        <v>-0.70365853658536581</v>
      </c>
      <c r="O73">
        <v>-0.53195121951219515</v>
      </c>
      <c r="P73">
        <v>1.1831707317073172</v>
      </c>
      <c r="Q73">
        <v>-0.24560975609756097</v>
      </c>
      <c r="R73">
        <v>3.5421951219512198</v>
      </c>
      <c r="S73">
        <v>1.2556097560975612</v>
      </c>
      <c r="T73">
        <v>1.713658536585366</v>
      </c>
      <c r="U73">
        <v>1.0100000000000002</v>
      </c>
      <c r="V73">
        <v>1.0100000000000002</v>
      </c>
      <c r="W73" t="str">
        <v>_______</v>
      </c>
      <c r="X73">
        <v>7.6889066287159116</v>
      </c>
      <c r="Y73" t="str">
        <v xml:space="preserve"> C, PF</v>
      </c>
    </row>
    <row r="74" spans="1:48" x14ac:dyDescent="0.35">
      <c r="A74">
        <f t="shared" si="1"/>
        <v>5.8869405779084012</v>
      </c>
      <c r="B74">
        <f>GMs!C$9*U74</f>
        <v>7.5719003330353445</v>
      </c>
      <c r="C74">
        <v>7.9520428003816317</v>
      </c>
      <c r="D74">
        <v>1.464954637782204</v>
      </c>
      <c r="E74">
        <v>11.676777210238745</v>
      </c>
      <c r="F74">
        <v>7.0643286934900811</v>
      </c>
      <c r="G74">
        <v>7.0643286934900811</v>
      </c>
      <c r="H74" t="str">
        <v>Joe Harris</v>
      </c>
      <c r="I74">
        <v>0.92894308943089432</v>
      </c>
      <c r="J74">
        <v>-2.032520325203252E-2</v>
      </c>
      <c r="K74">
        <v>1.5065853658536585</v>
      </c>
      <c r="L74">
        <v>9.9268292682926876E-2</v>
      </c>
      <c r="M74">
        <v>-0.58804878048780496</v>
      </c>
      <c r="N74">
        <v>-0.48032520325203254</v>
      </c>
      <c r="O74">
        <v>-0.55121951219512189</v>
      </c>
      <c r="P74">
        <v>-0.80731707317073176</v>
      </c>
      <c r="Q74">
        <v>0.828130081300813</v>
      </c>
      <c r="R74">
        <v>0.93601626016260164</v>
      </c>
      <c r="S74">
        <v>8.7560975609755842E-2</v>
      </c>
      <c r="T74">
        <v>1.3960162601626014</v>
      </c>
      <c r="U74">
        <v>0.91569105691056885</v>
      </c>
      <c r="V74">
        <v>0.91569105691056885</v>
      </c>
      <c r="W74" t="str">
        <v>_______</v>
      </c>
      <c r="X74">
        <v>7.0643286934900811</v>
      </c>
      <c r="Y74" t="str">
        <v xml:space="preserve"> SG, SF</v>
      </c>
    </row>
    <row r="75" spans="1:48" x14ac:dyDescent="0.35">
      <c r="A75">
        <f t="shared" si="1"/>
        <v>5.8811075943179301</v>
      </c>
      <c r="B75">
        <f>GMs!C$9*U75</f>
        <v>7.5631606806932092</v>
      </c>
      <c r="C75">
        <v>9.1047788123618734</v>
      </c>
      <c r="D75">
        <v>7.1337748315780622</v>
      </c>
      <c r="E75">
        <v>-4.6670052701715665</v>
      </c>
      <c r="F75">
        <v>7.0573291131815159</v>
      </c>
      <c r="G75">
        <v>7.0573291131815159</v>
      </c>
      <c r="H75" t="str">
        <v>T.J. McConnell</v>
      </c>
      <c r="I75">
        <v>1.381951219512195</v>
      </c>
      <c r="J75">
        <v>-0.17658536585365853</v>
      </c>
      <c r="K75">
        <v>-1.6278048780487806</v>
      </c>
      <c r="L75">
        <v>-0.93121951219512189</v>
      </c>
      <c r="M75">
        <v>-0.71463414634146338</v>
      </c>
      <c r="N75">
        <v>1.6556097560975609</v>
      </c>
      <c r="O75">
        <v>2.2326829268292681</v>
      </c>
      <c r="P75">
        <v>-0.66487804878048773</v>
      </c>
      <c r="Q75">
        <v>-0.2404878048780488</v>
      </c>
      <c r="R75">
        <v>1.0912195121951218</v>
      </c>
      <c r="S75">
        <v>1.1551219512195119</v>
      </c>
      <c r="T75">
        <v>-0.74097560975609778</v>
      </c>
      <c r="U75">
        <v>0.91463414634146312</v>
      </c>
      <c r="V75">
        <v>0.91463414634146312</v>
      </c>
      <c r="W75" t="str">
        <v>_______</v>
      </c>
      <c r="X75">
        <v>7.0573291131815159</v>
      </c>
      <c r="Y75" t="str">
        <v xml:space="preserve"> PG</v>
      </c>
    </row>
    <row r="76" spans="1:48" x14ac:dyDescent="0.35">
      <c r="A76">
        <f t="shared" si="1"/>
        <v>5.6327571006774964</v>
      </c>
      <c r="B76">
        <f>GMs!C$9*U76</f>
        <v>7.191053175203117</v>
      </c>
      <c r="C76">
        <v>-0.61588348248251568</v>
      </c>
      <c r="D76">
        <v>12.769568999570456</v>
      </c>
      <c r="E76">
        <v>2.4997604467471879</v>
      </c>
      <c r="F76">
        <v>6.7593085208129953</v>
      </c>
      <c r="G76">
        <v>6.7593085208129953</v>
      </c>
      <c r="H76" t="str">
        <v>Collin Sexton</v>
      </c>
      <c r="I76">
        <v>0.37560975609756098</v>
      </c>
      <c r="J76">
        <v>1.0871951219512195</v>
      </c>
      <c r="K76">
        <v>-0.16804878048780489</v>
      </c>
      <c r="L76">
        <v>1.4752439024390245</v>
      </c>
      <c r="M76">
        <v>-0.82439024390243887</v>
      </c>
      <c r="N76">
        <v>0.6735365853658537</v>
      </c>
      <c r="O76">
        <v>0.43878048780487805</v>
      </c>
      <c r="P76">
        <v>-0.84146341463414631</v>
      </c>
      <c r="Q76">
        <v>-1.3468292682926828</v>
      </c>
      <c r="R76">
        <v>-0.21756097560975562</v>
      </c>
      <c r="S76">
        <v>2.2164634146341475</v>
      </c>
      <c r="T76">
        <v>0.1960975609756106</v>
      </c>
      <c r="U76">
        <v>0.86963414634146474</v>
      </c>
      <c r="V76">
        <v>0.86963414634146474</v>
      </c>
      <c r="W76" t="str">
        <v>_______</v>
      </c>
      <c r="X76">
        <v>6.7593085208129953</v>
      </c>
      <c r="Y76" t="str">
        <v xml:space="preserve"> SG, PG</v>
      </c>
    </row>
    <row r="77" spans="1:48" x14ac:dyDescent="0.35">
      <c r="A77">
        <f t="shared" si="1"/>
        <v>5.5616395699782855</v>
      </c>
      <c r="B77">
        <f>GMs!C$9*U77</f>
        <v>7.0844966447240072</v>
      </c>
      <c r="C77">
        <v>1.1050686569327199</v>
      </c>
      <c r="D77">
        <v>4.7930282707098026</v>
      </c>
      <c r="E77">
        <v>5.8922533975981901</v>
      </c>
      <c r="F77">
        <v>6.673967483973942</v>
      </c>
      <c r="G77">
        <v>6.673967483973942</v>
      </c>
      <c r="H77" t="str">
        <v>Harrison Barnes</v>
      </c>
      <c r="I77">
        <v>0.73967479674796754</v>
      </c>
      <c r="J77">
        <v>0.84260162601626021</v>
      </c>
      <c r="K77">
        <v>-0.14390243902439023</v>
      </c>
      <c r="L77">
        <v>0.18504065040650411</v>
      </c>
      <c r="M77">
        <v>0.44731707317073177</v>
      </c>
      <c r="N77">
        <v>0.21707317073170729</v>
      </c>
      <c r="O77">
        <v>-0.70601626016260166</v>
      </c>
      <c r="P77">
        <v>-0.86747967479674803</v>
      </c>
      <c r="Q77">
        <v>0.14243902439024392</v>
      </c>
      <c r="R77">
        <v>1.4146341463414647E-2</v>
      </c>
      <c r="S77">
        <v>0.71430894308943105</v>
      </c>
      <c r="T77">
        <v>0.6396747967479679</v>
      </c>
      <c r="U77">
        <v>0.85674796747967497</v>
      </c>
      <c r="V77">
        <v>0.85674796747967497</v>
      </c>
      <c r="W77" t="str">
        <v>_______</v>
      </c>
      <c r="X77">
        <v>6.673967483973942</v>
      </c>
      <c r="Y77" t="str">
        <v xml:space="preserve"> SF, PF</v>
      </c>
    </row>
    <row r="78" spans="1:48" x14ac:dyDescent="0.35">
      <c r="A78">
        <f t="shared" si="1"/>
        <v>5.5510953304108908</v>
      </c>
      <c r="B78">
        <f>GMs!C$9*U78</f>
        <v>7.06869804241322</v>
      </c>
      <c r="C78">
        <v>8.8007439343985112</v>
      </c>
      <c r="D78">
        <v>0.89854750243377768</v>
      </c>
      <c r="E78">
        <v>14.191922735567248</v>
      </c>
      <c r="F78">
        <v>6.6613143964930686</v>
      </c>
      <c r="G78">
        <v>6.6613143964930686</v>
      </c>
      <c r="H78" t="str">
        <v>Bobby Portis</v>
      </c>
      <c r="I78">
        <v>1.1052439024390242</v>
      </c>
      <c r="J78">
        <v>-0.19544715447154473</v>
      </c>
      <c r="K78">
        <v>-0.54764227642276431</v>
      </c>
      <c r="L78">
        <v>-0.23552845528455285</v>
      </c>
      <c r="M78">
        <v>1.0977642276422763</v>
      </c>
      <c r="N78">
        <v>-0.87004065040650413</v>
      </c>
      <c r="O78">
        <v>-8.0000000000000016E-2</v>
      </c>
      <c r="P78">
        <v>-0.29345528455284553</v>
      </c>
      <c r="Q78">
        <v>0.87394308943089438</v>
      </c>
      <c r="R78">
        <v>1.050284552845528</v>
      </c>
      <c r="S78">
        <v>-1.9105691056911123E-2</v>
      </c>
      <c r="T78">
        <v>1.7248780487804873</v>
      </c>
      <c r="U78">
        <v>0.8548373983739832</v>
      </c>
      <c r="V78">
        <v>0.8548373983739832</v>
      </c>
      <c r="W78" t="str">
        <v>_______</v>
      </c>
      <c r="X78">
        <v>6.6613143964930686</v>
      </c>
      <c r="Y78" t="str">
        <v xml:space="preserve"> PF</v>
      </c>
    </row>
    <row r="79" spans="1:48" x14ac:dyDescent="0.35">
      <c r="A79">
        <f t="shared" si="1"/>
        <v>5.3992134115359347</v>
      </c>
      <c r="B79">
        <f>GMs!C$9*U79</f>
        <v>6.8411309410430343</v>
      </c>
      <c r="C79">
        <v>1.8390396483219198</v>
      </c>
      <c r="D79">
        <v>5.0414789615581403</v>
      </c>
      <c r="E79">
        <v>10.178882137181551</v>
      </c>
      <c r="F79">
        <v>6.4790560938431216</v>
      </c>
      <c r="G79">
        <v>6.4790560938431216</v>
      </c>
      <c r="H79" t="str">
        <v>Miles Bridges</v>
      </c>
      <c r="I79">
        <v>0.73024390243902437</v>
      </c>
      <c r="J79">
        <v>0.71434959349593496</v>
      </c>
      <c r="K79">
        <v>3.5813008130081314E-2</v>
      </c>
      <c r="L79">
        <v>-0.23191056910569102</v>
      </c>
      <c r="M79">
        <v>0.30853658536585371</v>
      </c>
      <c r="N79">
        <v>-0.37284552845528457</v>
      </c>
      <c r="O79">
        <v>-0.89231707317073183</v>
      </c>
      <c r="P79">
        <v>0.46922764227642283</v>
      </c>
      <c r="Q79">
        <v>6.6219512195121955E-2</v>
      </c>
      <c r="R79">
        <v>0.11296747967479659</v>
      </c>
      <c r="S79">
        <v>0.76109756097560988</v>
      </c>
      <c r="T79">
        <v>1.2001626016260163</v>
      </c>
      <c r="U79">
        <v>0.82731707317073178</v>
      </c>
      <c r="V79">
        <v>0.82731707317073178</v>
      </c>
      <c r="W79" t="str">
        <v>_______</v>
      </c>
      <c r="X79">
        <v>6.4790560938431216</v>
      </c>
      <c r="Y79" t="str">
        <v xml:space="preserve"> SF, PF</v>
      </c>
    </row>
    <row r="80" spans="1:48" x14ac:dyDescent="0.35">
      <c r="A80">
        <f t="shared" si="1"/>
        <v>4.7275229165409129</v>
      </c>
      <c r="B80">
        <f>GMs!C$9*U80</f>
        <v>5.8347263597987826</v>
      </c>
      <c r="C80">
        <v>8.1627839571030023</v>
      </c>
      <c r="D80">
        <v>0.14132332910973888</v>
      </c>
      <c r="E80">
        <v>15.488357450106168</v>
      </c>
      <c r="F80">
        <v>5.6730274998490948</v>
      </c>
      <c r="G80">
        <v>5.6730274998490948</v>
      </c>
      <c r="H80" t="str">
        <v>Nerlens Noel</v>
      </c>
      <c r="I80">
        <v>0.9924390243902439</v>
      </c>
      <c r="J80">
        <v>-0.25878048780487806</v>
      </c>
      <c r="K80">
        <v>-1.856341463414634</v>
      </c>
      <c r="L80">
        <v>-1.4690243902439024</v>
      </c>
      <c r="M80">
        <v>0.30414634146341468</v>
      </c>
      <c r="N80">
        <v>-1.188780487804878</v>
      </c>
      <c r="O80">
        <v>0.23853658536585365</v>
      </c>
      <c r="P80">
        <v>3.0760975609756094</v>
      </c>
      <c r="Q80">
        <v>0.86731707317073159</v>
      </c>
      <c r="R80">
        <v>0.96439024390243833</v>
      </c>
      <c r="S80">
        <v>-0.16170731707317154</v>
      </c>
      <c r="T80">
        <v>1.8943902439024387</v>
      </c>
      <c r="U80">
        <v>0.70560975609756005</v>
      </c>
      <c r="V80">
        <v>0.70560975609756005</v>
      </c>
      <c r="W80" t="str">
        <v>_______</v>
      </c>
      <c r="X80">
        <v>5.6730274998490948</v>
      </c>
      <c r="Y80" t="str">
        <v xml:space="preserve"> C</v>
      </c>
    </row>
    <row r="81" spans="1:25" x14ac:dyDescent="0.35">
      <c r="A81">
        <f t="shared" si="1"/>
        <v>4.4630195452653254</v>
      </c>
      <c r="B81">
        <f>GMs!C$9*U81</f>
        <v>5.4384167401304655</v>
      </c>
      <c r="C81">
        <v>1.6023332487953343</v>
      </c>
      <c r="D81">
        <v>4.5842951533767504</v>
      </c>
      <c r="E81">
        <v>6.9943783527637686</v>
      </c>
      <c r="F81">
        <v>5.3556234543183905</v>
      </c>
      <c r="G81">
        <v>5.3556234543183905</v>
      </c>
      <c r="H81" t="str">
        <v>Kelly Olynyk</v>
      </c>
      <c r="I81">
        <v>9.5121951219512193E-3</v>
      </c>
      <c r="J81">
        <v>0.57658536585365849</v>
      </c>
      <c r="K81">
        <v>-0.10060975609756098</v>
      </c>
      <c r="L81">
        <v>-0.34560975609756095</v>
      </c>
      <c r="M81">
        <v>0.47621951219512199</v>
      </c>
      <c r="N81">
        <v>-0.12609756097560976</v>
      </c>
      <c r="O81">
        <v>0.22682926829268291</v>
      </c>
      <c r="P81">
        <v>-4.1829268292682922E-2</v>
      </c>
      <c r="Q81">
        <v>-1.7317073170731695E-2</v>
      </c>
      <c r="R81">
        <v>8.1097560975609828E-2</v>
      </c>
      <c r="S81">
        <v>0.67500000000000004</v>
      </c>
      <c r="T81">
        <v>0.78378048780487819</v>
      </c>
      <c r="U81">
        <v>0.65768292682926832</v>
      </c>
      <c r="V81">
        <v>0.65768292682926832</v>
      </c>
      <c r="W81" t="str">
        <v>_______</v>
      </c>
      <c r="X81">
        <v>5.3556234543183905</v>
      </c>
      <c r="Y81" t="str">
        <v xml:space="preserve"> C, PF</v>
      </c>
    </row>
    <row r="82" spans="1:25" x14ac:dyDescent="0.35">
      <c r="A82">
        <f t="shared" si="1"/>
        <v>4.3600449503412388</v>
      </c>
      <c r="B82">
        <f>GMs!C$9*U82</f>
        <v>5.284128262244324</v>
      </c>
      <c r="C82">
        <v>3.1466613528495366</v>
      </c>
      <c r="D82">
        <v>4.3336858987504083</v>
      </c>
      <c r="E82">
        <v>5.7399145462494889</v>
      </c>
      <c r="F82">
        <v>5.2320539404094868</v>
      </c>
      <c r="G82">
        <v>5.2320539404094868</v>
      </c>
      <c r="H82" t="str">
        <v>Evan Fournier</v>
      </c>
      <c r="I82">
        <v>-0.19658536585365852</v>
      </c>
      <c r="J82">
        <v>0.35</v>
      </c>
      <c r="K82">
        <v>1.0068292682926829</v>
      </c>
      <c r="L82">
        <v>0.27170731707317075</v>
      </c>
      <c r="M82">
        <v>-0.9514634146341463</v>
      </c>
      <c r="N82">
        <v>1.9268292682926846E-2</v>
      </c>
      <c r="O82">
        <v>0.35268292682926827</v>
      </c>
      <c r="P82">
        <v>-0.22463414634146339</v>
      </c>
      <c r="Q82">
        <v>1.1219512195121961E-2</v>
      </c>
      <c r="R82">
        <v>0.28902439024390258</v>
      </c>
      <c r="S82">
        <v>0.62780487804878049</v>
      </c>
      <c r="T82">
        <v>0.61975609756097561</v>
      </c>
      <c r="U82">
        <v>0.63902439024390245</v>
      </c>
      <c r="V82">
        <v>0.63902439024390245</v>
      </c>
      <c r="W82" t="str">
        <v>_______</v>
      </c>
      <c r="X82">
        <v>5.2320539404094868</v>
      </c>
      <c r="Y82" t="str">
        <v xml:space="preserve"> SG, SF</v>
      </c>
    </row>
    <row r="83" spans="1:25" x14ac:dyDescent="0.35">
      <c r="A83">
        <f t="shared" si="1"/>
        <v>4.3075480980269996</v>
      </c>
      <c r="B83">
        <f>GMs!C$9*U83</f>
        <v>5.2054713911651156</v>
      </c>
      <c r="C83">
        <v>-1.3042643382486125</v>
      </c>
      <c r="D83">
        <v>13.071983784868907</v>
      </c>
      <c r="E83">
        <v>-7.5732574791667222</v>
      </c>
      <c r="F83">
        <v>5.1690577176323993</v>
      </c>
      <c r="G83">
        <v>5.1690577176323993</v>
      </c>
      <c r="H83" t="str">
        <v>Darius Garland</v>
      </c>
      <c r="I83">
        <v>-0.17756097560975609</v>
      </c>
      <c r="J83">
        <v>0.93975609756097556</v>
      </c>
      <c r="K83">
        <v>0.4170731707317073</v>
      </c>
      <c r="L83">
        <v>0.79487804878048784</v>
      </c>
      <c r="M83">
        <v>-1.1512195121951219</v>
      </c>
      <c r="N83">
        <v>1.7504878048780488</v>
      </c>
      <c r="O83">
        <v>0.77121951219512197</v>
      </c>
      <c r="P83">
        <v>-1.0712195121951218</v>
      </c>
      <c r="Q83">
        <v>-1.6439024390243901</v>
      </c>
      <c r="R83">
        <v>-0.31024390243902406</v>
      </c>
      <c r="S83">
        <v>2.2734146341463415</v>
      </c>
      <c r="T83">
        <v>-1.1209756097560972</v>
      </c>
      <c r="U83">
        <v>0.62951219512195133</v>
      </c>
      <c r="V83">
        <v>0.62951219512195133</v>
      </c>
      <c r="W83" t="str">
        <v>_______</v>
      </c>
      <c r="X83">
        <v>5.1690577176323993</v>
      </c>
      <c r="Y83" t="str">
        <v xml:space="preserve"> PG, SG</v>
      </c>
    </row>
    <row r="84" spans="1:25" x14ac:dyDescent="0.35">
      <c r="A84">
        <f t="shared" si="1"/>
        <v>4.1033936723605136</v>
      </c>
      <c r="B84">
        <f>GMs!C$9*U84</f>
        <v>4.8995835591904155</v>
      </c>
      <c r="C84">
        <v>2.6672101252370122</v>
      </c>
      <c r="D84">
        <v>3.78756926291523</v>
      </c>
      <c r="E84">
        <v>-3.492441636711602</v>
      </c>
      <c r="F84">
        <v>4.9240724068326163</v>
      </c>
      <c r="G84">
        <v>4.9240724068326163</v>
      </c>
      <c r="H84" t="str">
        <v>Reggie Jackson</v>
      </c>
      <c r="I84">
        <v>-0.51723577235772356</v>
      </c>
      <c r="J84">
        <v>0.36804878048780487</v>
      </c>
      <c r="K84">
        <v>0.87081300813008133</v>
      </c>
      <c r="L84">
        <v>0.18223577235772359</v>
      </c>
      <c r="M84">
        <v>-0.40813008130081296</v>
      </c>
      <c r="N84">
        <v>1.1799186991869921</v>
      </c>
      <c r="O84">
        <v>-0.19658536585365854</v>
      </c>
      <c r="P84">
        <v>-0.95410569105691057</v>
      </c>
      <c r="Q84">
        <v>6.7560975609756116E-2</v>
      </c>
      <c r="R84">
        <v>0.22447154471544761</v>
      </c>
      <c r="S84">
        <v>0.52495934959349633</v>
      </c>
      <c r="T84">
        <v>-0.58739837398373962</v>
      </c>
      <c r="U84">
        <v>0.59252032520325248</v>
      </c>
      <c r="V84">
        <v>0.59252032520325248</v>
      </c>
      <c r="W84" t="str">
        <v>_______</v>
      </c>
      <c r="X84">
        <v>4.9240724068326163</v>
      </c>
      <c r="Y84" t="str">
        <v xml:space="preserve"> PG</v>
      </c>
    </row>
    <row r="85" spans="1:25" x14ac:dyDescent="0.35">
      <c r="A85">
        <f t="shared" si="1"/>
        <v>4.0975606887700406</v>
      </c>
      <c r="B85">
        <f>GMs!C$9*U85</f>
        <v>4.8908439068482776</v>
      </c>
      <c r="C85">
        <v>3.9944567225825169</v>
      </c>
      <c r="D85">
        <v>5.6469561012884499</v>
      </c>
      <c r="E85">
        <v>-5.2452711140666217</v>
      </c>
      <c r="F85">
        <v>4.9170728265240484</v>
      </c>
      <c r="G85">
        <v>4.9170728265240484</v>
      </c>
      <c r="H85" t="str">
        <v>Marcus Smart</v>
      </c>
      <c r="I85">
        <v>-0.9385365853658536</v>
      </c>
      <c r="J85">
        <v>0.18829268292682927</v>
      </c>
      <c r="K85">
        <v>0.13170731707317074</v>
      </c>
      <c r="L85">
        <v>-0.17536585365853655</v>
      </c>
      <c r="M85">
        <v>-0.78975609756097553</v>
      </c>
      <c r="N85">
        <v>1.4080487804878048</v>
      </c>
      <c r="O85">
        <v>1.3039024390243903</v>
      </c>
      <c r="P85">
        <v>-0.25317073170731708</v>
      </c>
      <c r="Q85">
        <v>-0.28365853658536583</v>
      </c>
      <c r="R85">
        <v>0.40317073170731721</v>
      </c>
      <c r="S85">
        <v>0.87512195121951231</v>
      </c>
      <c r="T85">
        <v>-0.81658536585365837</v>
      </c>
      <c r="U85">
        <v>0.59146341463414642</v>
      </c>
      <c r="V85">
        <v>0.59146341463414642</v>
      </c>
      <c r="W85" t="str">
        <v>_______</v>
      </c>
      <c r="X85">
        <v>4.9170728265240484</v>
      </c>
      <c r="Y85" t="str">
        <v xml:space="preserve"> SG, PG</v>
      </c>
    </row>
    <row r="86" spans="1:25" x14ac:dyDescent="0.35">
      <c r="A86">
        <f t="shared" si="1"/>
        <v>3.7475816733417751</v>
      </c>
      <c r="B86">
        <f>GMs!C$9*U86</f>
        <v>4.366464766320215</v>
      </c>
      <c r="C86">
        <v>5.7866623189981059</v>
      </c>
      <c r="D86">
        <v>6.0102423851266344</v>
      </c>
      <c r="E86">
        <v>4.9412237113213155</v>
      </c>
      <c r="F86">
        <v>4.4970980080101297</v>
      </c>
      <c r="G86">
        <v>4.4970980080101297</v>
      </c>
      <c r="H86" t="str">
        <v>Nickeil Alexander-Walker</v>
      </c>
      <c r="I86">
        <v>-0.64752032520325198</v>
      </c>
      <c r="J86">
        <v>-0.11642276422764228</v>
      </c>
      <c r="K86">
        <v>0.65369918699186991</v>
      </c>
      <c r="L86">
        <v>0.16654471544715449</v>
      </c>
      <c r="M86">
        <v>-0.44126016260162604</v>
      </c>
      <c r="N86">
        <v>1.272357723577236E-2</v>
      </c>
      <c r="O86">
        <v>1.1200813008130082</v>
      </c>
      <c r="P86">
        <v>0.19569105691056915</v>
      </c>
      <c r="Q86">
        <v>-0.41548780487804882</v>
      </c>
      <c r="R86">
        <v>0.64447154471544721</v>
      </c>
      <c r="S86">
        <v>0.94353658536585372</v>
      </c>
      <c r="T86">
        <v>0.51532520325203257</v>
      </c>
      <c r="U86">
        <v>0.5280487804878049</v>
      </c>
      <c r="V86">
        <v>0.5280487804878049</v>
      </c>
      <c r="W86" t="str">
        <v>_______</v>
      </c>
      <c r="X86">
        <v>4.4970980080101297</v>
      </c>
      <c r="Y86" t="str">
        <v xml:space="preserve"> SG</v>
      </c>
    </row>
    <row r="87" spans="1:25" x14ac:dyDescent="0.35">
      <c r="A87">
        <f t="shared" si="1"/>
        <v>3.6654712120297557</v>
      </c>
      <c r="B87">
        <f>GMs!C$9*U87</f>
        <v>4.2434373525809344</v>
      </c>
      <c r="C87">
        <v>6.6827651172058982</v>
      </c>
      <c r="D87">
        <v>13.946202114960792</v>
      </c>
      <c r="E87">
        <v>-14.594524048266713</v>
      </c>
      <c r="F87">
        <v>4.3985654544357065</v>
      </c>
      <c r="G87">
        <v>4.3985654544357065</v>
      </c>
      <c r="H87" t="str">
        <v>Ja Morant</v>
      </c>
      <c r="I87">
        <v>0.11548780487804877</v>
      </c>
      <c r="J87">
        <v>-0.25195121951219512</v>
      </c>
      <c r="K87">
        <v>-0.36073170731707316</v>
      </c>
      <c r="L87">
        <v>1.0609756097560976</v>
      </c>
      <c r="M87">
        <v>-0.30414634146341457</v>
      </c>
      <c r="N87">
        <v>2.5521951219512191</v>
      </c>
      <c r="O87">
        <v>0.19792682926829269</v>
      </c>
      <c r="P87">
        <v>-0.57170731707317068</v>
      </c>
      <c r="Q87">
        <v>-1.9248780487804877</v>
      </c>
      <c r="R87">
        <v>0.76512195121951199</v>
      </c>
      <c r="S87">
        <v>2.4380487804878044</v>
      </c>
      <c r="T87">
        <v>-2.039024390243902</v>
      </c>
      <c r="U87">
        <v>0.51317073170731664</v>
      </c>
      <c r="V87">
        <v>0.51317073170731664</v>
      </c>
      <c r="W87" t="str">
        <v>_______</v>
      </c>
      <c r="X87">
        <v>4.3985654544357065</v>
      </c>
      <c r="Y87" t="str">
        <v xml:space="preserve"> PG</v>
      </c>
    </row>
    <row r="88" spans="1:25" x14ac:dyDescent="0.35">
      <c r="A88">
        <f t="shared" si="1"/>
        <v>3.6183586522605702</v>
      </c>
      <c r="B88">
        <f>GMs!C$9*U88</f>
        <v>4.1728478528944706</v>
      </c>
      <c r="C88">
        <v>7.7038633865922774</v>
      </c>
      <c r="D88">
        <v>0.9274722570590449</v>
      </c>
      <c r="E88">
        <v>7.6575186995531013</v>
      </c>
      <c r="F88">
        <v>4.342030382712684</v>
      </c>
      <c r="G88">
        <v>4.342030382712684</v>
      </c>
      <c r="H88" t="str">
        <v>Keldon Johnson</v>
      </c>
      <c r="I88">
        <v>0.31804878048780494</v>
      </c>
      <c r="J88">
        <v>-0.39796747967479673</v>
      </c>
      <c r="K88">
        <v>-0.34731707317073168</v>
      </c>
      <c r="L88">
        <v>0.35747967479674803</v>
      </c>
      <c r="M88">
        <v>0.52455284552845538</v>
      </c>
      <c r="N88">
        <v>-0.36585365853658536</v>
      </c>
      <c r="O88">
        <v>0.21926829268292689</v>
      </c>
      <c r="P88">
        <v>-0.32186991869918702</v>
      </c>
      <c r="Q88">
        <v>0.51829268292682928</v>
      </c>
      <c r="R88">
        <v>0.90260162601626048</v>
      </c>
      <c r="S88">
        <v>-1.3658536585365533E-2</v>
      </c>
      <c r="T88">
        <v>0.87048780487804911</v>
      </c>
      <c r="U88">
        <v>0.50463414634146375</v>
      </c>
      <c r="V88">
        <v>0.50463414634146375</v>
      </c>
      <c r="W88" t="str">
        <v>_______</v>
      </c>
      <c r="X88">
        <v>4.342030382712684</v>
      </c>
      <c r="Y88" t="str">
        <v xml:space="preserve"> SF, PF</v>
      </c>
    </row>
    <row r="89" spans="1:25" x14ac:dyDescent="0.35">
      <c r="A89">
        <f t="shared" si="1"/>
        <v>2.6541215956511564</v>
      </c>
      <c r="B89">
        <f>GMs!C$9*U89</f>
        <v>2.7281160926447172</v>
      </c>
      <c r="C89">
        <v>4.288528193422942</v>
      </c>
      <c r="D89">
        <v>-1.4901191743061837</v>
      </c>
      <c r="E89">
        <v>11.509515369370176</v>
      </c>
      <c r="F89">
        <v>3.1849459147813874</v>
      </c>
      <c r="G89">
        <v>3.1849459147813874</v>
      </c>
      <c r="H89" t="str">
        <v>Jonathan Isaac</v>
      </c>
      <c r="I89">
        <v>-0.11333333333333331</v>
      </c>
      <c r="J89">
        <v>-0.11284552845528453</v>
      </c>
      <c r="K89">
        <v>-1.0723577235772357</v>
      </c>
      <c r="L89">
        <v>-0.80178861788617883</v>
      </c>
      <c r="M89">
        <v>-0.14813008130081301</v>
      </c>
      <c r="N89">
        <v>-1.0442276422764227</v>
      </c>
      <c r="O89">
        <v>0.61252032520325195</v>
      </c>
      <c r="P89">
        <v>2.2112195121951217</v>
      </c>
      <c r="Q89">
        <v>0.79886178861788615</v>
      </c>
      <c r="R89">
        <v>0.44276422764227608</v>
      </c>
      <c r="S89">
        <v>-0.46894308943089413</v>
      </c>
      <c r="T89">
        <v>1.3741463414634145</v>
      </c>
      <c r="U89">
        <v>0.32991869918699201</v>
      </c>
      <c r="V89">
        <v>0.32991869918699201</v>
      </c>
      <c r="W89" t="str">
        <v>_______</v>
      </c>
      <c r="X89">
        <v>3.1849459147813874</v>
      </c>
      <c r="Y89" t="str">
        <v xml:space="preserve"> PF, SF</v>
      </c>
    </row>
    <row r="90" spans="1:25" x14ac:dyDescent="0.35">
      <c r="A90">
        <f t="shared" si="1"/>
        <v>2.5589990940219343</v>
      </c>
      <c r="B90">
        <f>GMs!C$9*U90</f>
        <v>2.5855925313729857</v>
      </c>
      <c r="C90">
        <v>2.5189667041049248</v>
      </c>
      <c r="D90">
        <v>5.7786910900962218E-2</v>
      </c>
      <c r="E90">
        <v>9.0276356748463868</v>
      </c>
      <c r="F90">
        <v>3.0707989128263211</v>
      </c>
      <c r="G90">
        <v>3.0707989128263211</v>
      </c>
      <c r="H90" t="str">
        <v>Ivica Zubac</v>
      </c>
      <c r="I90">
        <v>2.3640243902439022</v>
      </c>
      <c r="J90">
        <v>0.10817073170731707</v>
      </c>
      <c r="K90">
        <v>-1.7915853658536585</v>
      </c>
      <c r="L90">
        <v>-0.5942682926829268</v>
      </c>
      <c r="M90">
        <v>1.1353658536585365</v>
      </c>
      <c r="N90">
        <v>-0.73695121951219511</v>
      </c>
      <c r="O90">
        <v>-1.5804878048780489</v>
      </c>
      <c r="P90">
        <v>0.9182926829268292</v>
      </c>
      <c r="Q90">
        <v>0.49012195121951219</v>
      </c>
      <c r="R90">
        <v>0.20451219512195129</v>
      </c>
      <c r="S90">
        <v>-0.17743902439024395</v>
      </c>
      <c r="T90">
        <v>1.0496341463414631</v>
      </c>
      <c r="U90">
        <v>0.31268292682926824</v>
      </c>
      <c r="V90">
        <v>0.31268292682926824</v>
      </c>
      <c r="W90" t="str">
        <v>_______</v>
      </c>
      <c r="X90">
        <v>3.0707989128263211</v>
      </c>
      <c r="Y90" t="str">
        <v xml:space="preserve"> C</v>
      </c>
    </row>
    <row r="91" spans="1:25" x14ac:dyDescent="0.35">
      <c r="A91">
        <f t="shared" si="1"/>
        <v>2.2076740054574082</v>
      </c>
      <c r="B91">
        <f>GMs!C$9*U91</f>
        <v>2.0591965479967413</v>
      </c>
      <c r="C91">
        <v>-6.6736350132241595</v>
      </c>
      <c r="D91">
        <v>-0.16173902532211026</v>
      </c>
      <c r="E91">
        <v>7.2676555983464342</v>
      </c>
      <c r="F91">
        <v>2.6492088065488897</v>
      </c>
      <c r="G91">
        <v>2.6492088065488897</v>
      </c>
      <c r="H91" t="str">
        <v>De'Andre Hunter</v>
      </c>
      <c r="I91">
        <v>0.33609756097560978</v>
      </c>
      <c r="J91">
        <v>1.2821951219512195</v>
      </c>
      <c r="K91">
        <v>-0.42951219512195121</v>
      </c>
      <c r="L91">
        <v>5.292682926829273E-2</v>
      </c>
      <c r="M91">
        <v>-0.23804878048780484</v>
      </c>
      <c r="N91">
        <v>-0.57048780487804873</v>
      </c>
      <c r="O91">
        <v>-0.4463414634146341</v>
      </c>
      <c r="P91">
        <v>-0.20560975609756094</v>
      </c>
      <c r="Q91">
        <v>0.46780487804878046</v>
      </c>
      <c r="R91">
        <v>-1.0331707317073169</v>
      </c>
      <c r="S91">
        <v>-0.21878048780487769</v>
      </c>
      <c r="T91">
        <v>0.8195121951219515</v>
      </c>
      <c r="U91">
        <v>0.24902439024390277</v>
      </c>
      <c r="V91">
        <v>0.24902439024390277</v>
      </c>
      <c r="W91" t="str">
        <v>_______</v>
      </c>
      <c r="X91">
        <v>2.6492088065488897</v>
      </c>
      <c r="Y91" t="str">
        <v xml:space="preserve"> SF, PF</v>
      </c>
    </row>
    <row r="92" spans="1:25" x14ac:dyDescent="0.35">
      <c r="A92">
        <f t="shared" si="1"/>
        <v>1.842888185530249</v>
      </c>
      <c r="B92">
        <f>GMs!C$9*U92</f>
        <v>1.5126321361386363</v>
      </c>
      <c r="C92">
        <v>14.104597659505096</v>
      </c>
      <c r="D92">
        <v>16.614186944574563</v>
      </c>
      <c r="E92">
        <v>-17.873850995258689</v>
      </c>
      <c r="F92">
        <v>2.2114658226362987</v>
      </c>
      <c r="G92">
        <v>2.2114658226362987</v>
      </c>
      <c r="H92" t="str">
        <v>Russell Westbrook</v>
      </c>
      <c r="I92">
        <v>0.16243902439024391</v>
      </c>
      <c r="J92">
        <v>-1.5814634146341464</v>
      </c>
      <c r="K92">
        <v>-0.64243902439024381</v>
      </c>
      <c r="L92">
        <v>0.83463414634146338</v>
      </c>
      <c r="M92">
        <v>1.2658536585365852</v>
      </c>
      <c r="N92">
        <v>2.6507317073170729</v>
      </c>
      <c r="O92">
        <v>0.77902439024390246</v>
      </c>
      <c r="P92">
        <v>-0.52829268292682918</v>
      </c>
      <c r="Q92">
        <v>-2.7575609756097559</v>
      </c>
      <c r="R92">
        <v>1.764390243902439</v>
      </c>
      <c r="S92">
        <v>2.9404878048780478</v>
      </c>
      <c r="T92">
        <v>-2.4678048780487805</v>
      </c>
      <c r="U92">
        <v>0.18292682926829196</v>
      </c>
      <c r="V92">
        <v>0.18292682926829196</v>
      </c>
      <c r="W92" t="str">
        <v>_______</v>
      </c>
      <c r="X92">
        <v>2.2114658226362987</v>
      </c>
      <c r="Y92" t="str">
        <v xml:space="preserve"> PG</v>
      </c>
    </row>
    <row r="93" spans="1:25" x14ac:dyDescent="0.35">
      <c r="A93">
        <f t="shared" si="1"/>
        <v>1.5359835104623913</v>
      </c>
      <c r="B93">
        <f>GMs!C$9*U93</f>
        <v>1.0527919667524979</v>
      </c>
      <c r="C93">
        <v>4.3265702933468582</v>
      </c>
      <c r="D93">
        <v>-4.9805168033397305</v>
      </c>
      <c r="E93">
        <v>8.9154023578323436</v>
      </c>
      <c r="F93">
        <v>1.8431802125548695</v>
      </c>
      <c r="G93">
        <v>1.8431802125548695</v>
      </c>
      <c r="H93" t="str">
        <v>Matisse Thybulle</v>
      </c>
      <c r="I93">
        <v>-0.18504065040650408</v>
      </c>
      <c r="J93">
        <v>-0.3205691056910569</v>
      </c>
      <c r="K93">
        <v>-0.8504065040650407</v>
      </c>
      <c r="L93">
        <v>-1.2291869918699188</v>
      </c>
      <c r="M93">
        <v>-1.2265853658536585</v>
      </c>
      <c r="N93">
        <v>-0.90764227642276429</v>
      </c>
      <c r="O93">
        <v>2.0865040650406503</v>
      </c>
      <c r="P93">
        <v>1.5066666666666666</v>
      </c>
      <c r="Q93">
        <v>1.2535772357723576</v>
      </c>
      <c r="R93">
        <v>0.44788617886178828</v>
      </c>
      <c r="S93">
        <v>-1.1262601626016255</v>
      </c>
      <c r="T93">
        <v>1.0349593495934952</v>
      </c>
      <c r="U93">
        <v>0.12731707317073204</v>
      </c>
      <c r="V93">
        <v>0.12731707317073204</v>
      </c>
      <c r="W93" t="str">
        <v>_______</v>
      </c>
      <c r="X93">
        <v>1.8431802125548695</v>
      </c>
      <c r="Y93" t="str">
        <v xml:space="preserve"> SF, SG</v>
      </c>
    </row>
    <row r="94" spans="1:25" x14ac:dyDescent="0.35">
      <c r="A94">
        <f t="shared" si="1"/>
        <v>1.4291950416522259</v>
      </c>
      <c r="B94">
        <f>GMs!C$9*U94</f>
        <v>0.89278910079649609</v>
      </c>
      <c r="C94">
        <v>0.87741990024515948</v>
      </c>
      <c r="D94">
        <v>-2.4631997254306892</v>
      </c>
      <c r="E94">
        <v>6.5476213540125867</v>
      </c>
      <c r="F94">
        <v>1.7150340499826711</v>
      </c>
      <c r="G94">
        <v>1.7150340499826711</v>
      </c>
      <c r="H94" t="str">
        <v>Danny Green</v>
      </c>
      <c r="I94">
        <v>-0.63975609756097573</v>
      </c>
      <c r="J94">
        <v>0.12447154471544718</v>
      </c>
      <c r="K94">
        <v>0.6878861788617886</v>
      </c>
      <c r="L94">
        <v>-0.69707317073170727</v>
      </c>
      <c r="M94">
        <v>-0.55902439024390249</v>
      </c>
      <c r="N94">
        <v>-0.61739837398373987</v>
      </c>
      <c r="O94">
        <v>0.81910569105691056</v>
      </c>
      <c r="P94">
        <v>0.2295934959349594</v>
      </c>
      <c r="Q94">
        <v>0.76016260162601623</v>
      </c>
      <c r="R94">
        <v>-1.6504065040650495E-2</v>
      </c>
      <c r="S94">
        <v>-0.65219512195121954</v>
      </c>
      <c r="T94">
        <v>0.72536585365853679</v>
      </c>
      <c r="U94">
        <v>0.1079674796747967</v>
      </c>
      <c r="V94">
        <v>0.1079674796747967</v>
      </c>
      <c r="W94" t="str">
        <v>_______</v>
      </c>
      <c r="X94">
        <v>1.7150340499826711</v>
      </c>
      <c r="Y94" t="str">
        <v xml:space="preserve"> SG, SF</v>
      </c>
    </row>
    <row r="95" spans="1:25" x14ac:dyDescent="0.35">
      <c r="A95">
        <f t="shared" si="1"/>
        <v>1.3044589310252297</v>
      </c>
      <c r="B95">
        <f>GMs!C$9*U95</f>
        <v>0.7058949968647007</v>
      </c>
      <c r="C95">
        <v>5.9164885330241672</v>
      </c>
      <c r="D95">
        <v>0.34725031353138913</v>
      </c>
      <c r="E95">
        <v>2.7944894897646635</v>
      </c>
      <c r="F95">
        <v>1.5653507172302756</v>
      </c>
      <c r="G95">
        <v>1.5653507172302756</v>
      </c>
      <c r="H95" t="str">
        <v>Jae'Sean Tate</v>
      </c>
      <c r="I95">
        <v>0.84536585365853656</v>
      </c>
      <c r="J95">
        <v>-0.57658536585365849</v>
      </c>
      <c r="K95">
        <v>-0.83756097560975606</v>
      </c>
      <c r="L95">
        <v>-0.33609756097560972</v>
      </c>
      <c r="M95">
        <v>0.14390243902439026</v>
      </c>
      <c r="N95">
        <v>-0.14926829268292682</v>
      </c>
      <c r="O95">
        <v>0.89609756097560977</v>
      </c>
      <c r="P95">
        <v>-0.10878048780487803</v>
      </c>
      <c r="Q95">
        <v>0.20829268292682926</v>
      </c>
      <c r="R95">
        <v>0.66195121951219515</v>
      </c>
      <c r="S95">
        <v>-0.12292682926829257</v>
      </c>
      <c r="T95">
        <v>0.23463414634146351</v>
      </c>
      <c r="U95">
        <v>8.5365853658536689E-2</v>
      </c>
      <c r="V95">
        <v>8.5365853658536689E-2</v>
      </c>
      <c r="W95" t="str">
        <v>_______</v>
      </c>
      <c r="X95">
        <v>1.5653507172302756</v>
      </c>
      <c r="Y95" t="str">
        <v xml:space="preserve"> SF</v>
      </c>
    </row>
    <row r="96" spans="1:25" x14ac:dyDescent="0.35">
      <c r="A96">
        <f t="shared" si="1"/>
        <v>1.2690123384369836</v>
      </c>
      <c r="B96">
        <f>GMs!C$9*U96</f>
        <v>0.65278480186250132</v>
      </c>
      <c r="C96">
        <v>-1.0627271958745439</v>
      </c>
      <c r="D96">
        <v>1.4412104362241562</v>
      </c>
      <c r="E96">
        <v>-5.3652768214555948</v>
      </c>
      <c r="F96">
        <v>1.5228148061243802</v>
      </c>
      <c r="G96">
        <v>1.5228148061243802</v>
      </c>
      <c r="H96" t="str">
        <v>Joe Ingles</v>
      </c>
      <c r="I96">
        <v>0.4728455284552846</v>
      </c>
      <c r="J96">
        <v>0.35666666666666669</v>
      </c>
      <c r="K96">
        <v>0.91040650406504076</v>
      </c>
      <c r="L96">
        <v>-0.35845528455284548</v>
      </c>
      <c r="M96">
        <v>-0.68479674796747958</v>
      </c>
      <c r="N96">
        <v>0.91121951219512209</v>
      </c>
      <c r="O96">
        <v>-0.67081300813008138</v>
      </c>
      <c r="P96">
        <v>-0.85398373983739839</v>
      </c>
      <c r="Q96">
        <v>-4.1463414634146656E-3</v>
      </c>
      <c r="R96">
        <v>-0.27772357723577201</v>
      </c>
      <c r="S96">
        <v>8.3089430894309313E-2</v>
      </c>
      <c r="T96">
        <v>-0.83227642276422731</v>
      </c>
      <c r="U96">
        <v>7.8943089430894647E-2</v>
      </c>
      <c r="V96">
        <v>7.8943089430894647E-2</v>
      </c>
      <c r="W96" t="str">
        <v>_______</v>
      </c>
      <c r="X96">
        <v>1.5228148061243802</v>
      </c>
      <c r="Y96" t="str">
        <v xml:space="preserve"> SF, SG, PF</v>
      </c>
    </row>
    <row r="97" spans="1:25" x14ac:dyDescent="0.35">
      <c r="A97">
        <f t="shared" si="1"/>
        <v>1.1622238696268234</v>
      </c>
      <c r="B97">
        <f>GMs!C$9*U97</f>
        <v>0.49278193590650687</v>
      </c>
      <c r="C97">
        <v>-6.5957392848085172</v>
      </c>
      <c r="D97">
        <v>1.5953318899736919</v>
      </c>
      <c r="E97">
        <v>3.0699430046523157</v>
      </c>
      <c r="F97">
        <v>1.394668643552188</v>
      </c>
      <c r="G97">
        <v>1.394668643552188</v>
      </c>
      <c r="H97" t="str">
        <v>Jordan Clarkson</v>
      </c>
      <c r="I97">
        <v>-1.1815447154471543</v>
      </c>
      <c r="J97">
        <v>1.0822764227642279</v>
      </c>
      <c r="K97">
        <v>1.394146341463415</v>
      </c>
      <c r="L97">
        <v>0.64772357723577256</v>
      </c>
      <c r="M97">
        <v>-0.49130081300813006</v>
      </c>
      <c r="N97">
        <v>-0.21105691056910569</v>
      </c>
      <c r="O97">
        <v>-8.0650406504065034E-2</v>
      </c>
      <c r="P97">
        <v>-1.0474796747967481</v>
      </c>
      <c r="Q97">
        <v>-5.2520325203252033E-2</v>
      </c>
      <c r="R97">
        <v>-1.0226829268292674</v>
      </c>
      <c r="S97">
        <v>0.11211382113821222</v>
      </c>
      <c r="T97">
        <v>0.27065040650406602</v>
      </c>
      <c r="U97">
        <v>5.9593495934960189E-2</v>
      </c>
      <c r="V97">
        <v>5.9593495934960189E-2</v>
      </c>
      <c r="W97" t="str">
        <v>_______</v>
      </c>
      <c r="X97">
        <v>1.394668643552188</v>
      </c>
      <c r="Y97" t="str">
        <v xml:space="preserve"> SG</v>
      </c>
    </row>
    <row r="98" spans="1:25" x14ac:dyDescent="0.35">
      <c r="A98">
        <f t="shared" si="1"/>
        <v>1.1622238696268161</v>
      </c>
      <c r="B98">
        <f>GMs!C$9*U98</f>
        <v>0.4927819359064961</v>
      </c>
      <c r="C98">
        <v>6.6978611886042776</v>
      </c>
      <c r="D98">
        <v>-3.1824331762618465</v>
      </c>
      <c r="E98">
        <v>6.2516487285351126</v>
      </c>
      <c r="F98">
        <v>1.3946686435521793</v>
      </c>
      <c r="G98">
        <v>1.3946686435521793</v>
      </c>
      <c r="H98" t="str">
        <v>Khem Birch</v>
      </c>
      <c r="I98">
        <v>0.6179674796747967</v>
      </c>
      <c r="J98">
        <v>-0.70756097560975617</v>
      </c>
      <c r="K98">
        <v>-1.5566666666666666</v>
      </c>
      <c r="L98">
        <v>-0.65837398373983735</v>
      </c>
      <c r="M98">
        <v>0.96959349593495925</v>
      </c>
      <c r="N98">
        <v>-0.62707317073170743</v>
      </c>
      <c r="O98">
        <v>-0.15804878048780488</v>
      </c>
      <c r="P98">
        <v>1.332520325203252</v>
      </c>
      <c r="Q98">
        <v>0.84723577235772352</v>
      </c>
      <c r="R98">
        <v>0.76715447154471517</v>
      </c>
      <c r="S98">
        <v>-0.78764227642276463</v>
      </c>
      <c r="T98">
        <v>0.68666666666666631</v>
      </c>
      <c r="U98">
        <v>5.9593495934958884E-2</v>
      </c>
      <c r="V98">
        <v>5.9593495934958884E-2</v>
      </c>
      <c r="W98" t="str">
        <v>_______</v>
      </c>
      <c r="X98">
        <v>1.3946686435521793</v>
      </c>
      <c r="Y98" t="str">
        <v xml:space="preserve"> C</v>
      </c>
    </row>
    <row r="99" spans="1:25" x14ac:dyDescent="0.35">
      <c r="A99">
        <f t="shared" si="1"/>
        <v>0.97781184995884718</v>
      </c>
      <c r="B99">
        <f>GMs!C$9*U99</f>
        <v>0.21647446570517326</v>
      </c>
      <c r="C99">
        <v>1.7016653985966683</v>
      </c>
      <c r="D99">
        <v>-3.1461693047913668</v>
      </c>
      <c r="E99">
        <v>2.1826469194498896</v>
      </c>
      <c r="F99">
        <v>1.1733742199506165</v>
      </c>
      <c r="G99">
        <v>1.1733742199506165</v>
      </c>
      <c r="H99" t="str">
        <v>Chuma Okeke</v>
      </c>
      <c r="I99">
        <v>-0.47560975609756101</v>
      </c>
      <c r="J99">
        <v>-6.8292682926829273E-2</v>
      </c>
      <c r="K99">
        <v>-0.45609756097560977</v>
      </c>
      <c r="L99">
        <v>-0.67170731707317077</v>
      </c>
      <c r="M99">
        <v>-0.14845528455284554</v>
      </c>
      <c r="N99">
        <v>-0.12845528455284555</v>
      </c>
      <c r="O99">
        <v>1.0908943089430894</v>
      </c>
      <c r="P99">
        <v>7.6910569105691051E-2</v>
      </c>
      <c r="Q99">
        <v>0.8069918699186992</v>
      </c>
      <c r="R99">
        <v>9.4471544715446998E-2</v>
      </c>
      <c r="S99">
        <v>-0.78081300813008148</v>
      </c>
      <c r="T99">
        <v>0.15463414634146311</v>
      </c>
      <c r="U99">
        <v>2.6178861788617724E-2</v>
      </c>
      <c r="V99">
        <v>2.6178861788617724E-2</v>
      </c>
      <c r="W99" t="str">
        <v>_______</v>
      </c>
      <c r="X99">
        <v>1.1733742199506165</v>
      </c>
      <c r="Y99" t="str">
        <v>PF</v>
      </c>
    </row>
    <row r="100" spans="1:25" x14ac:dyDescent="0.35">
      <c r="A100">
        <f t="shared" si="1"/>
        <v>0.41582631556922933</v>
      </c>
      <c r="B100">
        <f>GMs!C$9*U100</f>
        <v>-0.62555742341200327</v>
      </c>
      <c r="C100">
        <v>11.07632573699021</v>
      </c>
      <c r="D100">
        <v>-3.2676964454930291</v>
      </c>
      <c r="E100">
        <v>9.5698376274017551</v>
      </c>
      <c r="F100">
        <v>0.4989915786830752</v>
      </c>
      <c r="G100">
        <v>0.4989915786830752</v>
      </c>
      <c r="H100" t="str">
        <v>Daniel Gafford</v>
      </c>
      <c r="I100">
        <v>2.5994715447154468</v>
      </c>
      <c r="J100">
        <v>-1.4323170731707318</v>
      </c>
      <c r="K100">
        <v>-1.8635365853658536</v>
      </c>
      <c r="L100">
        <v>-0.7607723577235771</v>
      </c>
      <c r="M100">
        <v>0.10536585365853668</v>
      </c>
      <c r="N100">
        <v>-1.196178861788618</v>
      </c>
      <c r="O100">
        <v>-0.78723577235772357</v>
      </c>
      <c r="P100">
        <v>2.5315040650406506</v>
      </c>
      <c r="Q100">
        <v>0.72804878048780486</v>
      </c>
      <c r="R100">
        <v>1.3566666666666669</v>
      </c>
      <c r="S100">
        <v>-0.80369918699186993</v>
      </c>
      <c r="T100">
        <v>1.1205284552845529</v>
      </c>
      <c r="U100">
        <v>-7.5650406504065071E-2</v>
      </c>
      <c r="V100">
        <v>-7.5650406504065071E-2</v>
      </c>
      <c r="W100" t="str">
        <v>_______</v>
      </c>
      <c r="X100">
        <v>0.4989915786830752</v>
      </c>
      <c r="Y100" t="str">
        <v xml:space="preserve"> C, PF</v>
      </c>
    </row>
    <row r="101" spans="1:25" x14ac:dyDescent="0.35">
      <c r="A101">
        <f t="shared" si="1"/>
        <v>0.36131035355059932</v>
      </c>
      <c r="B101">
        <f>GMs!C$9*U101</f>
        <v>-0.70723955876348454</v>
      </c>
      <c r="C101">
        <v>-11.266463775467077</v>
      </c>
      <c r="D101">
        <v>-1.2816019133509302</v>
      </c>
      <c r="E101">
        <v>1.7380661900036967</v>
      </c>
      <c r="F101">
        <v>0.43357242426071918</v>
      </c>
      <c r="G101">
        <v>0.43357242426071918</v>
      </c>
      <c r="H101" t="str">
        <v>Jordan Poole</v>
      </c>
      <c r="I101">
        <v>-0.46560975609756095</v>
      </c>
      <c r="J101">
        <v>1.566016260162602</v>
      </c>
      <c r="K101">
        <v>0.84268292682926838</v>
      </c>
      <c r="L101">
        <v>0.31878048780487811</v>
      </c>
      <c r="M101">
        <v>-1.1298373983739838</v>
      </c>
      <c r="N101">
        <v>-0.18203252032520323</v>
      </c>
      <c r="O101">
        <v>-0.69983739837398384</v>
      </c>
      <c r="P101">
        <v>-0.67983739837398371</v>
      </c>
      <c r="Q101">
        <v>0.34414634146341461</v>
      </c>
      <c r="R101">
        <v>-1.6515447154471545</v>
      </c>
      <c r="S101">
        <v>-0.42967479674796683</v>
      </c>
      <c r="T101">
        <v>9.650406504065101E-2</v>
      </c>
      <c r="U101">
        <v>-8.5528455284552218E-2</v>
      </c>
      <c r="V101">
        <v>-8.5528455284552218E-2</v>
      </c>
      <c r="W101" t="str">
        <v>_______</v>
      </c>
      <c r="X101">
        <v>0.43357242426071918</v>
      </c>
      <c r="Y101" t="str">
        <v xml:space="preserve"> SG, PG</v>
      </c>
    </row>
    <row r="102" spans="1:25" x14ac:dyDescent="0.35">
      <c r="A102">
        <f t="shared" si="1"/>
        <v>-0.52216231488306275</v>
      </c>
      <c r="B102">
        <f>GMs!C$9*U102</f>
        <v>-2.0309607481221486</v>
      </c>
      <c r="C102">
        <v>2.5108148255497991</v>
      </c>
      <c r="D102">
        <v>6.7076743417999438</v>
      </c>
      <c r="E102">
        <v>-13.029475522370092</v>
      </c>
      <c r="F102">
        <v>-0.62659477785967521</v>
      </c>
      <c r="G102">
        <v>-0.62659477785967521</v>
      </c>
      <c r="H102" t="str">
        <v>D'Angelo Russell</v>
      </c>
      <c r="I102">
        <v>-0.95756097560975606</v>
      </c>
      <c r="J102">
        <v>-0.44902439024390239</v>
      </c>
      <c r="K102">
        <v>1.225609756097561</v>
      </c>
      <c r="L102">
        <v>0.8139024390243903</v>
      </c>
      <c r="M102">
        <v>-1.0085365853658534</v>
      </c>
      <c r="N102">
        <v>1.5887804878048781</v>
      </c>
      <c r="O102">
        <v>0.23853658536585365</v>
      </c>
      <c r="P102">
        <v>-0.37682926829268293</v>
      </c>
      <c r="Q102">
        <v>-1.3204878048780488</v>
      </c>
      <c r="R102">
        <v>0.20341463414634142</v>
      </c>
      <c r="S102">
        <v>1.0748780487804881</v>
      </c>
      <c r="T102">
        <v>-1.8343902439024389</v>
      </c>
      <c r="U102">
        <v>-0.24560975609756075</v>
      </c>
      <c r="V102">
        <v>-0.24560975609756075</v>
      </c>
      <c r="W102" t="str">
        <v>_______</v>
      </c>
      <c r="X102">
        <v>-0.62659477785967521</v>
      </c>
      <c r="Y102" t="str">
        <v xml:space="preserve"> PG, SG</v>
      </c>
    </row>
    <row r="103" spans="1:25" x14ac:dyDescent="0.35">
      <c r="A103">
        <f t="shared" si="1"/>
        <v>-0.64128978744229681</v>
      </c>
      <c r="B103">
        <f>GMs!C$9*U103</f>
        <v>-2.2094513401865048</v>
      </c>
      <c r="C103">
        <v>5.4663236839245002</v>
      </c>
      <c r="D103">
        <v>1.7194493072089592</v>
      </c>
      <c r="E103">
        <v>3.0155362720277776</v>
      </c>
      <c r="F103">
        <v>-0.76954774493075617</v>
      </c>
      <c r="G103">
        <v>-0.76954774493075617</v>
      </c>
      <c r="H103" t="str">
        <v>Evan Mobley</v>
      </c>
      <c r="I103">
        <v>0.28890243902439022</v>
      </c>
      <c r="J103">
        <v>-0.86853658536585365</v>
      </c>
      <c r="K103">
        <v>-1.1989024390243901</v>
      </c>
      <c r="L103">
        <v>-0.31670731707317068</v>
      </c>
      <c r="M103">
        <v>0.91939024390243906</v>
      </c>
      <c r="N103">
        <v>-0.5307317073170732</v>
      </c>
      <c r="O103">
        <v>-0.64024390243902429</v>
      </c>
      <c r="P103">
        <v>2.4823170731707318</v>
      </c>
      <c r="Q103">
        <v>-0.40268292682926832</v>
      </c>
      <c r="R103">
        <v>0.60134146341463457</v>
      </c>
      <c r="S103">
        <v>0.13548780487804946</v>
      </c>
      <c r="T103">
        <v>0.26353658536585423</v>
      </c>
      <c r="U103">
        <v>-0.26719512195121886</v>
      </c>
      <c r="V103">
        <v>-0.26719512195121886</v>
      </c>
      <c r="W103" t="str">
        <v>_______</v>
      </c>
      <c r="X103">
        <v>-0.76954774493075617</v>
      </c>
      <c r="Y103" t="str">
        <v xml:space="preserve"> PF, C</v>
      </c>
    </row>
    <row r="104" spans="1:25" x14ac:dyDescent="0.35">
      <c r="A104">
        <f t="shared" si="1"/>
        <v>-1.6245962134821017</v>
      </c>
      <c r="B104">
        <f>GMs!C$9*U104</f>
        <v>-3.6827550407855503</v>
      </c>
      <c r="C104">
        <v>8.3560136710022626</v>
      </c>
      <c r="D104">
        <v>-0.69231400195566151</v>
      </c>
      <c r="E104">
        <v>-4.0203423909770937</v>
      </c>
      <c r="F104">
        <v>-1.949515456178522</v>
      </c>
      <c r="G104">
        <v>-1.949515456178522</v>
      </c>
      <c r="H104" t="str">
        <v>Mason Plumlee</v>
      </c>
      <c r="I104">
        <v>2.0235772357723576</v>
      </c>
      <c r="J104">
        <v>-1.4357723577235773</v>
      </c>
      <c r="K104">
        <v>-1.8707317073170733</v>
      </c>
      <c r="L104">
        <v>-0.70943089430894313</v>
      </c>
      <c r="M104">
        <v>1.4076422764227643</v>
      </c>
      <c r="N104">
        <v>0.21105691056910569</v>
      </c>
      <c r="O104">
        <v>-0.51235772357723586</v>
      </c>
      <c r="P104">
        <v>0.56731707317073166</v>
      </c>
      <c r="Q104">
        <v>-0.12666666666666659</v>
      </c>
      <c r="R104">
        <v>0.99040650406504072</v>
      </c>
      <c r="S104">
        <v>-0.31869918699187028</v>
      </c>
      <c r="T104">
        <v>-0.65642276422764256</v>
      </c>
      <c r="U104">
        <v>-0.44536585365853687</v>
      </c>
      <c r="V104">
        <v>-0.44536585365853687</v>
      </c>
      <c r="W104" t="str">
        <v>_______</v>
      </c>
      <c r="X104">
        <v>-1.949515456178522</v>
      </c>
      <c r="Y104" t="str">
        <v xml:space="preserve"> C</v>
      </c>
    </row>
    <row r="105" spans="1:25" x14ac:dyDescent="0.35">
      <c r="A105">
        <f t="shared" si="1"/>
        <v>-1.8327888585573779</v>
      </c>
      <c r="B105">
        <f>GMs!C$9*U105</f>
        <v>-3.9946934013048083</v>
      </c>
      <c r="C105">
        <v>-3.7619047619047628</v>
      </c>
      <c r="D105">
        <v>-7.152463676768031</v>
      </c>
      <c r="E105">
        <v>-2.4335311720306549</v>
      </c>
      <c r="F105">
        <v>-2.1993466302688534</v>
      </c>
      <c r="G105">
        <v>-2.1993466302688534</v>
      </c>
      <c r="H105" t="str">
        <v>Al Horford</v>
      </c>
      <c r="I105">
        <v>5.3658536585365867E-3</v>
      </c>
      <c r="J105">
        <v>0.15804878048780488</v>
      </c>
      <c r="K105">
        <v>-0.58813008130081301</v>
      </c>
      <c r="L105">
        <v>-0.67170731707317077</v>
      </c>
      <c r="M105">
        <v>-2.5853658536585361E-2</v>
      </c>
      <c r="N105">
        <v>-3.4146341463414637E-2</v>
      </c>
      <c r="O105">
        <v>-0.64439024390243915</v>
      </c>
      <c r="P105">
        <v>0.26552845528455282</v>
      </c>
      <c r="Q105">
        <v>1.0521951219512196</v>
      </c>
      <c r="R105">
        <v>-0.6411382113821138</v>
      </c>
      <c r="S105">
        <v>-1.5352845528455288</v>
      </c>
      <c r="T105">
        <v>-0.44894308943089445</v>
      </c>
      <c r="U105">
        <v>-0.48308943089430922</v>
      </c>
      <c r="V105">
        <v>-0.48308943089430922</v>
      </c>
      <c r="W105" t="str">
        <v>_______</v>
      </c>
      <c r="X105">
        <v>-2.1993466302688534</v>
      </c>
      <c r="Y105" t="str">
        <v xml:space="preserve"> C, PF</v>
      </c>
    </row>
    <row r="106" spans="1:25" x14ac:dyDescent="0.35">
      <c r="A106">
        <f t="shared" si="1"/>
        <v>-1.8848370198261888</v>
      </c>
      <c r="B106">
        <f>GMs!C$9*U106</f>
        <v>-4.0726779914346114</v>
      </c>
      <c r="C106">
        <v>22.365167928698249</v>
      </c>
      <c r="D106">
        <v>6.1684651100543819</v>
      </c>
      <c r="E106">
        <v>-18.157387796136256</v>
      </c>
      <c r="F106">
        <v>-2.2618044237914265</v>
      </c>
      <c r="G106">
        <v>-2.2618044237914265</v>
      </c>
      <c r="H106" t="str">
        <v>Ben Simmons</v>
      </c>
      <c r="I106">
        <v>1.8349593495934959</v>
      </c>
      <c r="J106">
        <v>-3.3691056910569106</v>
      </c>
      <c r="K106">
        <v>-1.7669918699186991</v>
      </c>
      <c r="L106">
        <v>-7.7560975609756083E-2</v>
      </c>
      <c r="M106">
        <v>0.70032520325203262</v>
      </c>
      <c r="N106">
        <v>2.0123577235772361</v>
      </c>
      <c r="O106">
        <v>1.6473170731707318</v>
      </c>
      <c r="P106">
        <v>-7.9674796747967458E-3</v>
      </c>
      <c r="Q106">
        <v>-1.4658536585365853</v>
      </c>
      <c r="R106">
        <v>2.8765853658536593</v>
      </c>
      <c r="S106">
        <v>0.97333333333333438</v>
      </c>
      <c r="T106">
        <v>-2.5048780487804869</v>
      </c>
      <c r="U106">
        <v>-0.49252032520325095</v>
      </c>
      <c r="V106">
        <v>-0.49252032520325095</v>
      </c>
      <c r="W106" t="str">
        <v>_______</v>
      </c>
      <c r="X106">
        <v>-2.2618044237914265</v>
      </c>
      <c r="Y106" t="str">
        <v xml:space="preserve"> PG</v>
      </c>
    </row>
    <row r="107" spans="1:25" x14ac:dyDescent="0.35">
      <c r="A107">
        <f t="shared" si="1"/>
        <v>-1.9368851810950136</v>
      </c>
      <c r="B107">
        <f>GMs!C$9*U107</f>
        <v>-4.1506625815644336</v>
      </c>
      <c r="C107">
        <v>1.0012076857118706</v>
      </c>
      <c r="D107">
        <v>-6.3512048023726955</v>
      </c>
      <c r="E107">
        <v>5.2841415746633826</v>
      </c>
      <c r="F107">
        <v>-2.3242622173140162</v>
      </c>
      <c r="G107">
        <v>-2.3242622173140162</v>
      </c>
      <c r="H107" t="str">
        <v>Mo Bamba</v>
      </c>
      <c r="I107">
        <v>0.27886178861788619</v>
      </c>
      <c r="J107">
        <v>-0.50211382113821146</v>
      </c>
      <c r="K107">
        <v>-0.88991869918699185</v>
      </c>
      <c r="L107">
        <v>-0.77544715447154466</v>
      </c>
      <c r="M107">
        <v>0.59658536585365862</v>
      </c>
      <c r="N107">
        <v>-1.0621138211382113</v>
      </c>
      <c r="O107">
        <v>-1.6440650406504065</v>
      </c>
      <c r="P107">
        <v>2.6138211382113821</v>
      </c>
      <c r="Q107">
        <v>0.88243902439024391</v>
      </c>
      <c r="R107">
        <v>1.6260162601627881E-4</v>
      </c>
      <c r="S107">
        <v>-1.3843902439024389</v>
      </c>
      <c r="T107">
        <v>0.56016260162601617</v>
      </c>
      <c r="U107">
        <v>-0.50195121951219501</v>
      </c>
      <c r="V107">
        <v>-0.50195121951219501</v>
      </c>
      <c r="W107" t="str">
        <v>_______</v>
      </c>
      <c r="X107">
        <v>-2.3242622173140162</v>
      </c>
      <c r="Y107" t="str">
        <v xml:space="preserve"> C</v>
      </c>
    </row>
    <row r="108" spans="1:25" x14ac:dyDescent="0.35">
      <c r="A108">
        <f t="shared" si="1"/>
        <v>-1.9920741796817791</v>
      </c>
      <c r="B108">
        <f>GMs!C$9*U108</f>
        <v>-4.2333531383400143</v>
      </c>
      <c r="C108">
        <v>-3.2824535342922365</v>
      </c>
      <c r="D108">
        <v>-3.1418521772353563</v>
      </c>
      <c r="E108">
        <v>-2.1897890098727366</v>
      </c>
      <c r="F108">
        <v>-2.3904890156181349</v>
      </c>
      <c r="G108">
        <v>-2.3904890156181349</v>
      </c>
      <c r="H108" t="str">
        <v>De'Anthony Melton</v>
      </c>
      <c r="I108">
        <v>-0.41536585365853657</v>
      </c>
      <c r="J108">
        <v>6.4634146341463417E-2</v>
      </c>
      <c r="K108">
        <v>0.11268292682926828</v>
      </c>
      <c r="L108">
        <v>-0.64146341463414625</v>
      </c>
      <c r="M108">
        <v>-0.74219512195121939</v>
      </c>
      <c r="N108">
        <v>-9.4878048780487792E-2</v>
      </c>
      <c r="O108">
        <v>0.75219512195121951</v>
      </c>
      <c r="P108">
        <v>0.18439024390243902</v>
      </c>
      <c r="Q108">
        <v>0.26804878048780489</v>
      </c>
      <c r="R108">
        <v>-0.57658536585365838</v>
      </c>
      <c r="S108">
        <v>-0.78</v>
      </c>
      <c r="T108">
        <v>-0.41707317073170724</v>
      </c>
      <c r="U108">
        <v>-0.51195121951219513</v>
      </c>
      <c r="V108">
        <v>-0.51195121951219513</v>
      </c>
      <c r="W108" t="str">
        <v>_______</v>
      </c>
      <c r="X108">
        <v>-2.3904890156181349</v>
      </c>
      <c r="Y108" t="str">
        <v>PG</v>
      </c>
    </row>
    <row r="109" spans="1:25" x14ac:dyDescent="0.35">
      <c r="A109">
        <f t="shared" si="1"/>
        <v>-3.094508078280815</v>
      </c>
      <c r="B109">
        <f>GMs!C$9*U109</f>
        <v>-5.8851474310034115</v>
      </c>
      <c r="C109">
        <v>1.4510706133835711</v>
      </c>
      <c r="D109">
        <v>-9.5061616203043169</v>
      </c>
      <c r="E109">
        <v>1.0839418160492809</v>
      </c>
      <c r="F109">
        <v>-3.7134096939369776</v>
      </c>
      <c r="G109">
        <v>-3.7134096939369776</v>
      </c>
      <c r="H109" t="str">
        <v>Brandon Clarke</v>
      </c>
      <c r="I109">
        <v>0.85926829268292682</v>
      </c>
      <c r="J109">
        <v>-0.77243902439024392</v>
      </c>
      <c r="K109">
        <v>-1.5519512195121949</v>
      </c>
      <c r="L109">
        <v>-0.64146341463414625</v>
      </c>
      <c r="M109">
        <v>8.5365853658536606E-2</v>
      </c>
      <c r="N109">
        <v>-0.72268292682926827</v>
      </c>
      <c r="O109">
        <v>0.10536585365853657</v>
      </c>
      <c r="P109">
        <v>0.65999999999999992</v>
      </c>
      <c r="Q109">
        <v>1.2668292682926827</v>
      </c>
      <c r="R109">
        <v>6.0731707317072892E-2</v>
      </c>
      <c r="S109">
        <v>-1.9785365853658534</v>
      </c>
      <c r="T109">
        <v>1.0975609756097349E-2</v>
      </c>
      <c r="U109">
        <v>-0.7117073170731707</v>
      </c>
      <c r="V109">
        <v>-0.7117073170731707</v>
      </c>
      <c r="W109" t="str">
        <v>_______</v>
      </c>
      <c r="X109">
        <v>-3.7134096939369776</v>
      </c>
      <c r="Y109" t="str">
        <v xml:space="preserve"> PF, C</v>
      </c>
    </row>
    <row r="110" spans="1:25" x14ac:dyDescent="0.35">
      <c r="A110">
        <f t="shared" si="1"/>
        <v>-3.4619860444804917</v>
      </c>
      <c r="B110">
        <f>GMs!C$9*U110</f>
        <v>-6.4357455285578737</v>
      </c>
      <c r="C110">
        <v>-1.7281620231151011</v>
      </c>
      <c r="D110">
        <v>6.6571639493946346</v>
      </c>
      <c r="E110">
        <v>-18.412943991664079</v>
      </c>
      <c r="F110">
        <v>-4.1543832533765901</v>
      </c>
      <c r="G110">
        <v>-4.1543832533765901</v>
      </c>
      <c r="H110" t="str">
        <v>Kevin Porter Jr.</v>
      </c>
      <c r="I110">
        <v>-0.72926829268292681</v>
      </c>
      <c r="J110">
        <v>-0.41097560975609754</v>
      </c>
      <c r="K110">
        <v>0.30292682926829267</v>
      </c>
      <c r="L110">
        <v>0.50951219512195123</v>
      </c>
      <c r="M110">
        <v>-0.48536585365853652</v>
      </c>
      <c r="N110">
        <v>1.76</v>
      </c>
      <c r="O110">
        <v>0.59048780487804875</v>
      </c>
      <c r="P110">
        <v>-0.4719512195121951</v>
      </c>
      <c r="Q110">
        <v>-1.8436585365853657</v>
      </c>
      <c r="R110">
        <v>-0.36731707317073115</v>
      </c>
      <c r="S110">
        <v>1.0653658536585369</v>
      </c>
      <c r="T110">
        <v>-2.5382926829268291</v>
      </c>
      <c r="U110">
        <v>-0.77829268292682885</v>
      </c>
      <c r="V110">
        <v>-0.77829268292682885</v>
      </c>
      <c r="W110" t="str">
        <v>_______</v>
      </c>
      <c r="X110">
        <v>-4.1543832533765901</v>
      </c>
      <c r="Y110" t="str">
        <v xml:space="preserve"> SG, PG</v>
      </c>
    </row>
    <row r="111" spans="1:25" x14ac:dyDescent="0.35">
      <c r="A111">
        <f t="shared" si="1"/>
        <v>-3.9869545676228899</v>
      </c>
      <c r="B111">
        <f>GMs!C$9*U111</f>
        <v>-7.2223142393499682</v>
      </c>
      <c r="C111">
        <v>-9.5702691931451778</v>
      </c>
      <c r="D111">
        <v>-4.9097159114211779</v>
      </c>
      <c r="E111">
        <v>-14.920964444013922</v>
      </c>
      <c r="F111">
        <v>-4.7843454811474677</v>
      </c>
      <c r="G111">
        <v>-4.7843454811474677</v>
      </c>
      <c r="H111" t="str">
        <v>Devonte' Graham</v>
      </c>
      <c r="I111">
        <v>-1.9753658536585363</v>
      </c>
      <c r="J111">
        <v>0.54975609756097554</v>
      </c>
      <c r="K111">
        <v>1.4063414634146341</v>
      </c>
      <c r="L111">
        <v>2.4390243902439046E-2</v>
      </c>
      <c r="M111">
        <v>-1.0751219512195123</v>
      </c>
      <c r="N111">
        <v>1.2082926829268292</v>
      </c>
      <c r="O111">
        <v>-0.18</v>
      </c>
      <c r="P111">
        <v>-1.0712195121951218</v>
      </c>
      <c r="Q111">
        <v>0.23951219512195121</v>
      </c>
      <c r="R111">
        <v>-1.4231707317073168</v>
      </c>
      <c r="S111">
        <v>-1.1129268292682923</v>
      </c>
      <c r="T111">
        <v>-2.0817073170731701</v>
      </c>
      <c r="U111">
        <v>-0.87341463414634113</v>
      </c>
      <c r="V111">
        <v>-0.87341463414634113</v>
      </c>
      <c r="W111" t="str">
        <v>_______</v>
      </c>
      <c r="X111">
        <v>-4.7843454811474677</v>
      </c>
      <c r="Y111" t="str">
        <v xml:space="preserve"> PG, SG</v>
      </c>
    </row>
    <row r="112" spans="1:25" x14ac:dyDescent="0.35">
      <c r="A112">
        <f t="shared" si="1"/>
        <v>-4.6433895670736005</v>
      </c>
      <c r="B112">
        <f>GMs!C$9*U112</f>
        <v>-8.205861268314786</v>
      </c>
      <c r="C112">
        <v>3.0325350530777859</v>
      </c>
      <c r="D112">
        <v>-7.553093113965696</v>
      </c>
      <c r="E112">
        <v>0.59583570050345247</v>
      </c>
      <c r="F112">
        <v>-5.5720674804883199</v>
      </c>
      <c r="G112">
        <v>-5.5720674804883199</v>
      </c>
      <c r="H112" t="str">
        <v>Montrezl Harrell</v>
      </c>
      <c r="I112">
        <v>2.3536585365853657</v>
      </c>
      <c r="J112">
        <v>-1.2660162601626017</v>
      </c>
      <c r="K112">
        <v>-1.8707317073170733</v>
      </c>
      <c r="L112">
        <v>-0.16243902439024388</v>
      </c>
      <c r="M112">
        <v>0.51170731707317074</v>
      </c>
      <c r="N112">
        <v>-0.93951219512195117</v>
      </c>
      <c r="O112">
        <v>-0.56894308943089433</v>
      </c>
      <c r="P112">
        <v>0.33154471544715447</v>
      </c>
      <c r="Q112">
        <v>0.61837398373983743</v>
      </c>
      <c r="R112">
        <v>0.27365853658536565</v>
      </c>
      <c r="S112">
        <v>-1.6107317073170733</v>
      </c>
      <c r="T112">
        <v>-5.2845528455284785E-2</v>
      </c>
      <c r="U112">
        <v>-0.99235772357723584</v>
      </c>
      <c r="V112">
        <v>-0.99235772357723584</v>
      </c>
      <c r="W112" t="str">
        <v>_______</v>
      </c>
      <c r="X112">
        <v>-5.5720674804883199</v>
      </c>
      <c r="Y112" t="str">
        <v xml:space="preserve"> C, PF</v>
      </c>
    </row>
    <row r="113" spans="1:25" x14ac:dyDescent="0.35">
      <c r="A113">
        <f t="shared" si="1"/>
        <v>-4.6954377283424167</v>
      </c>
      <c r="B113">
        <f>GMs!C$9*U113</f>
        <v>-8.2838458584445984</v>
      </c>
      <c r="C113">
        <v>-1.3803485380964453</v>
      </c>
      <c r="D113">
        <v>-6.4012834820224045</v>
      </c>
      <c r="E113">
        <v>-5.2465146965266101</v>
      </c>
      <c r="F113">
        <v>-5.6345252740109002</v>
      </c>
      <c r="G113">
        <v>-5.6345252740109002</v>
      </c>
      <c r="H113" t="str">
        <v>Larry Nance Jr.</v>
      </c>
      <c r="I113">
        <v>0.23170731707317074</v>
      </c>
      <c r="J113">
        <v>-0.68130081300813006</v>
      </c>
      <c r="K113">
        <v>-0.81447154471544714</v>
      </c>
      <c r="L113">
        <v>-1.011219512195122</v>
      </c>
      <c r="M113">
        <v>0.1344715447154472</v>
      </c>
      <c r="N113">
        <v>-0.18504065040650408</v>
      </c>
      <c r="O113">
        <v>1.3078048780487805</v>
      </c>
      <c r="P113">
        <v>-0.37577235772357725</v>
      </c>
      <c r="Q113">
        <v>0.3920325203252033</v>
      </c>
      <c r="R113">
        <v>-0.32048780487804862</v>
      </c>
      <c r="S113">
        <v>-1.3938211382113819</v>
      </c>
      <c r="T113">
        <v>-0.81674796747967449</v>
      </c>
      <c r="U113">
        <v>-1.0017886178861786</v>
      </c>
      <c r="V113">
        <v>-1.0017886178861786</v>
      </c>
      <c r="W113" t="str">
        <v>_______</v>
      </c>
      <c r="X113">
        <v>-5.6345252740109002</v>
      </c>
      <c r="Y113" t="str">
        <v>PF</v>
      </c>
    </row>
    <row r="114" spans="1:25" x14ac:dyDescent="0.35">
      <c r="A114">
        <f t="shared" si="1"/>
        <v>-4.8430570822858812</v>
      </c>
      <c r="B114">
        <f>GMs!C$9*U114</f>
        <v>-8.5050262907955414</v>
      </c>
      <c r="C114">
        <v>-0.48364189703271632</v>
      </c>
      <c r="D114">
        <v>-5.6725523505680302</v>
      </c>
      <c r="E114">
        <v>-3.0627838967852794</v>
      </c>
      <c r="F114">
        <v>-5.8116684987430576</v>
      </c>
      <c r="G114">
        <v>-5.8116684987430576</v>
      </c>
      <c r="H114" t="str">
        <v>Wendell Carter Jr.</v>
      </c>
      <c r="I114">
        <v>0.85158536585365852</v>
      </c>
      <c r="J114">
        <v>-0.82878048780487801</v>
      </c>
      <c r="K114">
        <v>-1.5398780487804877</v>
      </c>
      <c r="L114">
        <v>-0.36756097560975609</v>
      </c>
      <c r="M114">
        <v>1.3932926829268291</v>
      </c>
      <c r="N114">
        <v>-0.4973170731707317</v>
      </c>
      <c r="O114">
        <v>-0.85036585365853656</v>
      </c>
      <c r="P114">
        <v>0.58243902439024386</v>
      </c>
      <c r="Q114">
        <v>0.22804878048780489</v>
      </c>
      <c r="R114">
        <v>-0.19975609756097557</v>
      </c>
      <c r="S114">
        <v>-1.2565853658536588</v>
      </c>
      <c r="T114">
        <v>-0.53121951219512231</v>
      </c>
      <c r="U114">
        <v>-1.0285365853658539</v>
      </c>
      <c r="V114">
        <v>-1.0285365853658539</v>
      </c>
      <c r="W114" t="str">
        <v>_______</v>
      </c>
      <c r="X114">
        <v>-5.8116684987430576</v>
      </c>
      <c r="Y114" t="str">
        <v xml:space="preserve"> C</v>
      </c>
    </row>
    <row r="115" spans="1:25" x14ac:dyDescent="0.35">
      <c r="A115">
        <f t="shared" si="1"/>
        <v>-5.5560271534596142</v>
      </c>
      <c r="B115">
        <f>GMs!C$9*U115</f>
        <v>-9.5732807193841172</v>
      </c>
      <c r="C115">
        <v>-22.996413173435752</v>
      </c>
      <c r="D115">
        <v>-11.265391099378121</v>
      </c>
      <c r="E115">
        <v>-1.3273645738701076</v>
      </c>
      <c r="F115">
        <v>-6.6672325841515363</v>
      </c>
      <c r="G115">
        <v>-6.6672325841515363</v>
      </c>
      <c r="H115" t="str">
        <v>Danilo Gallinari</v>
      </c>
      <c r="I115">
        <v>-0.46609756097560978</v>
      </c>
      <c r="J115">
        <v>2.0731300813008127</v>
      </c>
      <c r="K115">
        <v>-2.6016260162601279E-3</v>
      </c>
      <c r="L115">
        <v>-0.39126016260162594</v>
      </c>
      <c r="M115">
        <v>-0.63707317073170722</v>
      </c>
      <c r="N115">
        <v>-0.85341463414634144</v>
      </c>
      <c r="O115">
        <v>-1.1178048780487804</v>
      </c>
      <c r="P115">
        <v>-0.91471544715447151</v>
      </c>
      <c r="Q115">
        <v>1.1521138211382114</v>
      </c>
      <c r="R115">
        <v>-3.2308536585365855</v>
      </c>
      <c r="S115">
        <v>-2.3098373983739835</v>
      </c>
      <c r="T115">
        <v>-0.30430894308943079</v>
      </c>
      <c r="U115">
        <v>-1.1577235772357721</v>
      </c>
      <c r="V115">
        <v>-1.1577235772357721</v>
      </c>
      <c r="W115" t="str">
        <v>_______</v>
      </c>
      <c r="X115">
        <v>-6.6672325841515363</v>
      </c>
      <c r="Y115" t="str">
        <v xml:space="preserve"> PF, SF</v>
      </c>
    </row>
    <row r="116" spans="1:25" x14ac:dyDescent="0.35">
      <c r="A116">
        <f t="shared" si="1"/>
        <v>-9.5960413264289741</v>
      </c>
      <c r="B116">
        <f>GMs!C$9*U116</f>
        <v>-15.626498387736264</v>
      </c>
      <c r="C116">
        <v>-14.505476854703335</v>
      </c>
      <c r="D116">
        <v>-14.277450995205834</v>
      </c>
      <c r="E116">
        <v>-6.975094315911833</v>
      </c>
      <c r="F116">
        <v>-11.515249591714769</v>
      </c>
      <c r="G116">
        <v>-11.515249591714769</v>
      </c>
      <c r="H116" t="str">
        <v>Klay Thompson</v>
      </c>
      <c r="I116">
        <v>-2.0365853658536597E-2</v>
      </c>
      <c r="J116">
        <v>0.19788617886178861</v>
      </c>
      <c r="K116">
        <v>0.49556910569105705</v>
      </c>
      <c r="L116">
        <v>-5.0975609756097384E-2</v>
      </c>
      <c r="M116">
        <v>-1.3048373983739836</v>
      </c>
      <c r="N116">
        <v>-0.84699186991869913</v>
      </c>
      <c r="O116">
        <v>-0.82443089430894312</v>
      </c>
      <c r="P116">
        <v>-0.52292682926829259</v>
      </c>
      <c r="Q116">
        <v>0.9873170731707317</v>
      </c>
      <c r="R116">
        <v>-2.087642276422764</v>
      </c>
      <c r="S116">
        <v>-2.8770731707317068</v>
      </c>
      <c r="T116">
        <v>-1.0427642276422757</v>
      </c>
      <c r="U116">
        <v>-1.8897560975609751</v>
      </c>
      <c r="V116">
        <v>-1.8897560975609751</v>
      </c>
      <c r="W116" t="str">
        <v>_______</v>
      </c>
      <c r="X116">
        <v>-11.515249591714769</v>
      </c>
      <c r="Y116" t="str">
        <v xml:space="preserve"> SG</v>
      </c>
    </row>
    <row r="117" spans="1:25" x14ac:dyDescent="0.35">
      <c r="A117">
        <f t="shared" si="1"/>
        <v>-10.718666322071954</v>
      </c>
      <c r="B117">
        <f>GMs!C$9*U117</f>
        <v>-17.308545323122445</v>
      </c>
      <c r="C117">
        <v>-8.0540197818919648</v>
      </c>
      <c r="D117">
        <v>-12.070535388573868</v>
      </c>
      <c r="E117">
        <v>-10.270587834883672</v>
      </c>
      <c r="F117">
        <v>-12.862399586486344</v>
      </c>
      <c r="G117">
        <v>-12.862399586486344</v>
      </c>
      <c r="H117" t="str">
        <v>Andrew Wiggins</v>
      </c>
      <c r="I117">
        <v>0.36536585365853658</v>
      </c>
      <c r="J117">
        <v>-0.87414634146341463</v>
      </c>
      <c r="K117">
        <v>-0.29121951219512193</v>
      </c>
      <c r="L117">
        <v>-2.6829268292682895E-2</v>
      </c>
      <c r="M117">
        <v>-0.66682926829268285</v>
      </c>
      <c r="N117">
        <v>-0.61951219512195121</v>
      </c>
      <c r="O117">
        <v>-0.76829268292682928</v>
      </c>
      <c r="P117">
        <v>0.42</v>
      </c>
      <c r="Q117">
        <v>0.36829268292682926</v>
      </c>
      <c r="R117">
        <v>-1.2190243902439026</v>
      </c>
      <c r="S117">
        <v>-2.4614634146341468</v>
      </c>
      <c r="T117">
        <v>-1.4736585365853658</v>
      </c>
      <c r="U117">
        <v>-2.0931707317073176</v>
      </c>
      <c r="V117">
        <v>-2.0931707317073176</v>
      </c>
      <c r="W117" t="str">
        <v>_______</v>
      </c>
      <c r="X117">
        <v>-12.862399586486344</v>
      </c>
      <c r="Y117" t="str">
        <v xml:space="preserve"> SF, SG</v>
      </c>
    </row>
    <row r="118" spans="1:25" x14ac:dyDescent="0.35">
      <c r="A118">
        <f t="shared" si="1"/>
        <v>-15.674010227699856</v>
      </c>
      <c r="B118">
        <f>GMs!C$9*U118</f>
        <v>-24.733216128240297</v>
      </c>
      <c r="C118">
        <v>-14.453546369092908</v>
      </c>
      <c r="D118">
        <v>-21.356245048794349</v>
      </c>
      <c r="E118">
        <v>-13.234044837038347</v>
      </c>
      <c r="F118">
        <v>-18.808812273239827</v>
      </c>
      <c r="G118">
        <v>-18.808812273239827</v>
      </c>
      <c r="H118" t="str">
        <v>Thomas Bryant</v>
      </c>
      <c r="I118">
        <v>2.6330894308943087</v>
      </c>
      <c r="J118">
        <v>-0.91040650406504076</v>
      </c>
      <c r="K118">
        <v>-1.3721951219512194</v>
      </c>
      <c r="L118">
        <v>-0.78869918699186981</v>
      </c>
      <c r="M118">
        <v>-0.51162601626016246</v>
      </c>
      <c r="N118">
        <v>-1.1299186991869918</v>
      </c>
      <c r="O118">
        <v>-2.04349593495935</v>
      </c>
      <c r="P118">
        <v>-8.691056910569106E-2</v>
      </c>
      <c r="Q118">
        <v>1.2191056910569107</v>
      </c>
      <c r="R118">
        <v>-2.0806504065040645</v>
      </c>
      <c r="S118">
        <v>-4.210162601626017</v>
      </c>
      <c r="T118">
        <v>-1.8611382113821142</v>
      </c>
      <c r="U118">
        <v>-2.9910569105691063</v>
      </c>
      <c r="V118">
        <v>-2.9910569105691063</v>
      </c>
      <c r="W118" t="str">
        <v>_______</v>
      </c>
      <c r="X118">
        <v>-18.808812273239827</v>
      </c>
      <c r="Y118" t="str">
        <v xml:space="preserve"> C</v>
      </c>
    </row>
    <row r="119" spans="1:25" x14ac:dyDescent="0.35">
      <c r="A119">
        <f t="shared" si="1"/>
        <v>-18.056784024407289</v>
      </c>
      <c r="B119">
        <f>GMs!C$9*U119</f>
        <v>-28.303364110002178</v>
      </c>
      <c r="C119">
        <v>-29.981667330893821</v>
      </c>
      <c r="D119">
        <v>-21.313289629612047</v>
      </c>
      <c r="E119">
        <v>-22.701438104937424</v>
      </c>
      <c r="F119">
        <v>-21.668140829288745</v>
      </c>
      <c r="G119">
        <v>-21.668140829288745</v>
      </c>
      <c r="H119" t="str">
        <v>Jamal Murray</v>
      </c>
      <c r="I119">
        <v>0.14097560975609758</v>
      </c>
      <c r="J119">
        <v>0.74853658536585366</v>
      </c>
      <c r="K119">
        <v>-0.51231707317073172</v>
      </c>
      <c r="L119">
        <v>-0.64646341463414614</v>
      </c>
      <c r="M119">
        <v>-1.563292682926829</v>
      </c>
      <c r="N119">
        <v>-0.32378048780487806</v>
      </c>
      <c r="O119">
        <v>-0.90987804878048806</v>
      </c>
      <c r="P119">
        <v>-1.1358536585365853</v>
      </c>
      <c r="Q119">
        <v>0.77926829268292686</v>
      </c>
      <c r="R119">
        <v>-4.1713414634146346</v>
      </c>
      <c r="S119">
        <v>-4.2020731707317065</v>
      </c>
      <c r="T119">
        <v>-3.0990243902439021</v>
      </c>
      <c r="U119">
        <v>-3.4228048780487796</v>
      </c>
      <c r="V119">
        <v>-3.4228048780487796</v>
      </c>
      <c r="W119" t="str">
        <v>_______</v>
      </c>
      <c r="X119">
        <v>-21.668140829288745</v>
      </c>
      <c r="Y119" t="str">
        <v xml:space="preserve"> PG, SG</v>
      </c>
    </row>
    <row r="120" spans="1:25" x14ac:dyDescent="0.35">
      <c r="A120">
        <f t="shared" si="1"/>
        <v>-19.425067367418183</v>
      </c>
      <c r="B120">
        <f>GMs!C$9*U120</f>
        <v>-30.353484865182086</v>
      </c>
      <c r="C120">
        <v>-31.535053077787047</v>
      </c>
      <c r="D120">
        <v>-23.402995223098365</v>
      </c>
      <c r="E120">
        <v>-23.512875660080486</v>
      </c>
      <c r="F120">
        <v>-23.310080840901819</v>
      </c>
      <c r="G120">
        <v>-23.310080840901819</v>
      </c>
      <c r="H120" t="str">
        <v>Kawhi Leonard</v>
      </c>
      <c r="I120">
        <v>0.31658536585365854</v>
      </c>
      <c r="J120">
        <v>0.70975609756097557</v>
      </c>
      <c r="K120">
        <v>-1.2553658536585366</v>
      </c>
      <c r="L120">
        <v>-0.71414634146341438</v>
      </c>
      <c r="M120">
        <v>-1.2353658536585364</v>
      </c>
      <c r="N120">
        <v>-0.46560975609756095</v>
      </c>
      <c r="O120">
        <v>-0.82829268292682923</v>
      </c>
      <c r="P120">
        <v>-1.123170731707317</v>
      </c>
      <c r="Q120">
        <v>0.92487804878048796</v>
      </c>
      <c r="R120">
        <v>-4.3804878048780482</v>
      </c>
      <c r="S120">
        <v>-4.5956097560975602</v>
      </c>
      <c r="T120">
        <v>-3.2051219512195113</v>
      </c>
      <c r="U120">
        <v>-3.6707317073170724</v>
      </c>
      <c r="V120">
        <v>-3.6707317073170724</v>
      </c>
      <c r="W120" t="str">
        <v>_______</v>
      </c>
      <c r="X120">
        <v>-23.310080840901819</v>
      </c>
      <c r="Y120" t="str">
        <v xml:space="preserve"> SF, PF</v>
      </c>
    </row>
    <row r="121" spans="1:25" x14ac:dyDescent="0.35">
      <c r="A121">
        <f t="shared" si="1"/>
        <v>38.079177013718358</v>
      </c>
      <c r="B121">
        <f>GMs!C$9*U121</f>
        <v>55.806041609274985</v>
      </c>
      <c r="C121">
        <v>36.350168472156824</v>
      </c>
      <c r="D121">
        <v>43.708479486089161</v>
      </c>
      <c r="E121">
        <v>45.548854464199252</v>
      </c>
      <c r="F121">
        <v>45.695012416462028</v>
      </c>
      <c r="G121">
        <v>45.695012416462028</v>
      </c>
      <c r="H121" t="str">
        <v>Jayson Tatum</v>
      </c>
      <c r="I121">
        <v>0.1429268292682927</v>
      </c>
      <c r="J121">
        <v>1.9892682926829268</v>
      </c>
      <c r="K121">
        <v>1.357560975609756</v>
      </c>
      <c r="L121">
        <v>2.0443902439024391</v>
      </c>
      <c r="M121">
        <v>0.95365853658536592</v>
      </c>
      <c r="N121">
        <v>0.92390243902439029</v>
      </c>
      <c r="O121">
        <v>0.77902439024390246</v>
      </c>
      <c r="P121">
        <v>-0.14780487804878048</v>
      </c>
      <c r="Q121">
        <v>-1.2941463414634145</v>
      </c>
      <c r="R121">
        <v>4.7595121951219515</v>
      </c>
      <c r="S121">
        <v>8.0429268292682927</v>
      </c>
      <c r="T121">
        <v>5.8248780487804881</v>
      </c>
      <c r="U121">
        <v>6.7487804878048783</v>
      </c>
      <c r="V121">
        <v>6.7487804878048783</v>
      </c>
      <c r="W121" t="str">
        <v>car</v>
      </c>
      <c r="X121">
        <v>45.695012416462028</v>
      </c>
      <c r="Y121" t="str">
        <v xml:space="preserve"> PF, SF</v>
      </c>
    </row>
    <row r="122" spans="1:25" x14ac:dyDescent="0.35">
      <c r="A122">
        <f t="shared" si="1"/>
        <v>38.863937652159414</v>
      </c>
      <c r="B122">
        <f>GMs!C$9*U122</f>
        <v>56.981860989766737</v>
      </c>
      <c r="C122">
        <v>28.292489402557887</v>
      </c>
      <c r="D122">
        <v>46.687297499735585</v>
      </c>
      <c r="E122">
        <v>42.140816732598374</v>
      </c>
      <c r="F122">
        <v>46.636725182591299</v>
      </c>
      <c r="G122">
        <v>46.636725182591299</v>
      </c>
      <c r="H122" t="str">
        <v>Bradley Beal</v>
      </c>
      <c r="I122">
        <v>0.1251219512195122</v>
      </c>
      <c r="J122">
        <v>3.2163414634146341</v>
      </c>
      <c r="K122">
        <v>0.89170731707317075</v>
      </c>
      <c r="L122">
        <v>2.7084146341463415</v>
      </c>
      <c r="M122">
        <v>-0.20780487804878045</v>
      </c>
      <c r="N122">
        <v>1.5117073170731705</v>
      </c>
      <c r="O122">
        <v>0.73743902439024378</v>
      </c>
      <c r="P122">
        <v>-0.37902439024390244</v>
      </c>
      <c r="Q122">
        <v>-1.7129268292682926</v>
      </c>
      <c r="R122">
        <v>3.6746341463414636</v>
      </c>
      <c r="S122">
        <v>8.6039024390243881</v>
      </c>
      <c r="T122">
        <v>5.3792682926829265</v>
      </c>
      <c r="U122">
        <v>6.8909756097560955</v>
      </c>
      <c r="V122">
        <v>6.8909756097560955</v>
      </c>
      <c r="W122" t="str">
        <v>choi</v>
      </c>
      <c r="X122">
        <v>46.636725182591299</v>
      </c>
      <c r="Y122" t="str">
        <v xml:space="preserve"> SG</v>
      </c>
    </row>
    <row r="123" spans="1:25" x14ac:dyDescent="0.35">
      <c r="A123">
        <f t="shared" si="1"/>
        <v>31.57024036332075</v>
      </c>
      <c r="B123">
        <f>GMs!C$9*U123</f>
        <v>46.05359801687711</v>
      </c>
      <c r="C123">
        <v>43.788002850138298</v>
      </c>
      <c r="D123">
        <v>32.391129598010686</v>
      </c>
      <c r="E123">
        <v>47.527705053657343</v>
      </c>
      <c r="F123">
        <v>37.884288435984899</v>
      </c>
      <c r="G123">
        <v>37.884288435984899</v>
      </c>
      <c r="H123" t="str">
        <v>Anthony Davis</v>
      </c>
      <c r="I123">
        <v>1.2545121951219511</v>
      </c>
      <c r="J123">
        <v>-0.19154471544715448</v>
      </c>
      <c r="K123">
        <v>-0.9258536585365853</v>
      </c>
      <c r="L123">
        <v>1.2661382113821138</v>
      </c>
      <c r="M123">
        <v>1.3366666666666667</v>
      </c>
      <c r="N123">
        <v>-0.5142276422764227</v>
      </c>
      <c r="O123">
        <v>0.74715447154471537</v>
      </c>
      <c r="P123">
        <v>2.9387804878048782</v>
      </c>
      <c r="Q123">
        <v>-0.34223577235772351</v>
      </c>
      <c r="R123">
        <v>5.7609349593495942</v>
      </c>
      <c r="S123">
        <v>5.911626016260163</v>
      </c>
      <c r="T123">
        <v>6.0836178861788621</v>
      </c>
      <c r="U123">
        <v>5.5693902439024399</v>
      </c>
      <c r="V123">
        <v>5.5693902439024399</v>
      </c>
      <c r="W123" t="str">
        <v>cock</v>
      </c>
      <c r="X123">
        <v>37.884288435984899</v>
      </c>
      <c r="Y123" t="str">
        <v xml:space="preserve"> PF</v>
      </c>
    </row>
    <row r="124" spans="1:25" x14ac:dyDescent="0.35">
      <c r="A124">
        <f t="shared" si="1"/>
        <v>49.893660930694843</v>
      </c>
      <c r="B124">
        <f>GMs!C$9*U124</f>
        <v>73.507871287793478</v>
      </c>
      <c r="C124">
        <v>48.05536031303216</v>
      </c>
      <c r="D124">
        <v>62.341849586958851</v>
      </c>
      <c r="E124">
        <v>38.637955838423309</v>
      </c>
      <c r="F124">
        <v>59.872393116833813</v>
      </c>
      <c r="G124">
        <v>59.872393116833813</v>
      </c>
      <c r="H124" t="str">
        <v>James Harden</v>
      </c>
      <c r="I124">
        <v>0.20170731707317074</v>
      </c>
      <c r="J124">
        <v>2.5540243902439026</v>
      </c>
      <c r="K124">
        <v>1.0359756097560975</v>
      </c>
      <c r="L124">
        <v>1.5132520325203251</v>
      </c>
      <c r="M124">
        <v>1.1657723577235772</v>
      </c>
      <c r="N124">
        <v>3.9682520325203257</v>
      </c>
      <c r="O124">
        <v>0.64865853658536587</v>
      </c>
      <c r="P124">
        <v>0.46434959349593502</v>
      </c>
      <c r="Q124">
        <v>-2.6624796747967481</v>
      </c>
      <c r="R124">
        <v>6.3354878048780501</v>
      </c>
      <c r="S124">
        <v>11.5519918699187</v>
      </c>
      <c r="T124">
        <v>4.9212601626016257</v>
      </c>
      <c r="U124">
        <v>8.8895121951219522</v>
      </c>
      <c r="V124">
        <v>8.8895121951219522</v>
      </c>
      <c r="W124" t="str">
        <v>death</v>
      </c>
      <c r="X124">
        <v>59.872393116833813</v>
      </c>
      <c r="Y124" t="str">
        <v xml:space="preserve"> SG, PG</v>
      </c>
    </row>
    <row r="125" spans="1:25" x14ac:dyDescent="0.35">
      <c r="A125">
        <f t="shared" si="1"/>
        <v>31.169783605282635</v>
      </c>
      <c r="B125">
        <f>GMs!C$9*U125</f>
        <v>45.453587269542105</v>
      </c>
      <c r="C125">
        <v>69.932285062135463</v>
      </c>
      <c r="D125">
        <v>41.101797867770713</v>
      </c>
      <c r="E125">
        <v>31.187342425011988</v>
      </c>
      <c r="F125">
        <v>37.403740326339161</v>
      </c>
      <c r="G125">
        <v>37.403740326339161</v>
      </c>
      <c r="H125" t="str">
        <v>Giannis Antetokounmpo</v>
      </c>
      <c r="I125">
        <v>3.8590243902439023</v>
      </c>
      <c r="J125">
        <v>-3.7841463414634151</v>
      </c>
      <c r="K125">
        <v>-0.67626016260162602</v>
      </c>
      <c r="L125">
        <v>2.1279674796747967</v>
      </c>
      <c r="M125">
        <v>2.3627642276422764</v>
      </c>
      <c r="N125">
        <v>1.5497560975609757</v>
      </c>
      <c r="O125">
        <v>0.73203252032520327</v>
      </c>
      <c r="P125">
        <v>1.3808943089430894</v>
      </c>
      <c r="Q125">
        <v>-2.0552032520325203</v>
      </c>
      <c r="R125">
        <v>9.2809756097560978</v>
      </c>
      <c r="S125">
        <v>7.552032520325203</v>
      </c>
      <c r="T125">
        <v>3.9470731707317066</v>
      </c>
      <c r="U125">
        <v>5.4968292682926823</v>
      </c>
      <c r="V125">
        <v>5.4968292682926823</v>
      </c>
      <c r="W125" t="str">
        <v>ii</v>
      </c>
      <c r="X125">
        <v>37.403740326339161</v>
      </c>
      <c r="Y125" t="str">
        <v xml:space="preserve"> PF</v>
      </c>
    </row>
    <row r="126" spans="1:25" x14ac:dyDescent="0.35">
      <c r="A126">
        <f t="shared" si="1"/>
        <v>41.511663511187884</v>
      </c>
      <c r="B126">
        <f>GMs!C$9*U126</f>
        <v>60.948990872146368</v>
      </c>
      <c r="C126">
        <v>41.149511491129573</v>
      </c>
      <c r="D126">
        <v>49.673022917471656</v>
      </c>
      <c r="E126">
        <v>51.235757053730644</v>
      </c>
      <c r="F126">
        <v>49.813996213425462</v>
      </c>
      <c r="G126">
        <v>49.813996213425462</v>
      </c>
      <c r="H126" t="str">
        <v>Karl-Anthony Towns</v>
      </c>
      <c r="I126">
        <v>0.7876422764227643</v>
      </c>
      <c r="J126">
        <v>1.9650406504065039</v>
      </c>
      <c r="K126">
        <v>0.65235772357723576</v>
      </c>
      <c r="L126">
        <v>1.5856910569105691</v>
      </c>
      <c r="M126">
        <v>2.1741463414634148</v>
      </c>
      <c r="N126">
        <v>0.80227642276422761</v>
      </c>
      <c r="O126">
        <v>-0.38943089430894312</v>
      </c>
      <c r="P126">
        <v>1.5884552845528455</v>
      </c>
      <c r="Q126">
        <v>-1.7954471544715445</v>
      </c>
      <c r="R126">
        <v>5.4056910569105705</v>
      </c>
      <c r="S126">
        <v>9.1661788617886177</v>
      </c>
      <c r="T126">
        <v>6.5684552845528454</v>
      </c>
      <c r="U126">
        <v>7.3707317073170735</v>
      </c>
      <c r="V126">
        <v>7.3707317073170735</v>
      </c>
      <c r="W126" t="str">
        <v>ja</v>
      </c>
      <c r="X126">
        <v>49.813996213425462</v>
      </c>
      <c r="Y126" t="str">
        <v xml:space="preserve"> C</v>
      </c>
    </row>
    <row r="127" spans="1:25" x14ac:dyDescent="0.35">
      <c r="A127">
        <f t="shared" si="1"/>
        <v>46.155615831293709</v>
      </c>
      <c r="B127">
        <f>GMs!C$9*U127</f>
        <v>67.907098698384118</v>
      </c>
      <c r="C127">
        <v>28.81420963008587</v>
      </c>
      <c r="D127">
        <v>52.826252884380871</v>
      </c>
      <c r="E127">
        <v>46.071159097394791</v>
      </c>
      <c r="F127">
        <v>55.386738997552449</v>
      </c>
      <c r="G127">
        <v>55.386738997552449</v>
      </c>
      <c r="H127" t="str">
        <v>Damian Lillard</v>
      </c>
      <c r="I127">
        <v>-0.42292682926829267</v>
      </c>
      <c r="J127">
        <v>4.4673170731707312</v>
      </c>
      <c r="K127">
        <v>2.3917073170731706</v>
      </c>
      <c r="L127">
        <v>2.161463414634146</v>
      </c>
      <c r="M127">
        <v>-0.42195121951219511</v>
      </c>
      <c r="N127">
        <v>2.3190243902439023</v>
      </c>
      <c r="O127">
        <v>-0.11853658536585365</v>
      </c>
      <c r="P127">
        <v>-0.61609756097560964</v>
      </c>
      <c r="Q127">
        <v>-1.5478048780487803</v>
      </c>
      <c r="R127">
        <v>3.7448780487804871</v>
      </c>
      <c r="S127">
        <v>9.76</v>
      </c>
      <c r="T127">
        <v>5.8931707317073174</v>
      </c>
      <c r="U127">
        <v>8.2121951219512201</v>
      </c>
      <c r="V127">
        <v>8.2121951219512201</v>
      </c>
      <c r="W127" t="str">
        <v>other</v>
      </c>
      <c r="X127">
        <v>55.386738997552449</v>
      </c>
      <c r="Y127" t="str">
        <v xml:space="preserve"> PG</v>
      </c>
    </row>
    <row r="128" spans="1:25" x14ac:dyDescent="0.35">
      <c r="A128">
        <f t="shared" si="1"/>
        <v>51.039842206222403</v>
      </c>
      <c r="B128">
        <f>GMs!C$9*U128</f>
        <v>75.225212973022863</v>
      </c>
      <c r="C128">
        <v>42.74667584507808</v>
      </c>
      <c r="D128">
        <v>60.039525461339068</v>
      </c>
      <c r="E128">
        <v>59.308783488366629</v>
      </c>
      <c r="F128">
        <v>61.247810647466885</v>
      </c>
      <c r="G128">
        <v>61.247810647466885</v>
      </c>
      <c r="H128" t="str">
        <v>Stephen Curry</v>
      </c>
      <c r="I128">
        <v>0.52012195121951221</v>
      </c>
      <c r="J128">
        <v>3.476463414634146</v>
      </c>
      <c r="K128">
        <v>3.406219512195122</v>
      </c>
      <c r="L128">
        <v>2.5060975609756095</v>
      </c>
      <c r="M128">
        <v>0.10048780487804881</v>
      </c>
      <c r="N128">
        <v>1.4731707317073168</v>
      </c>
      <c r="O128">
        <v>0.68926829268292678</v>
      </c>
      <c r="P128">
        <v>-1.0534146341463415</v>
      </c>
      <c r="Q128">
        <v>-2.0212195121951222</v>
      </c>
      <c r="R128">
        <v>5.6207317073170717</v>
      </c>
      <c r="S128">
        <v>11.11841463414634</v>
      </c>
      <c r="T128">
        <v>7.6240243902439007</v>
      </c>
      <c r="U128">
        <v>9.0971951219512182</v>
      </c>
      <c r="V128">
        <v>9.0971951219512182</v>
      </c>
      <c r="W128" t="str">
        <v>rain</v>
      </c>
      <c r="X128">
        <v>61.247810647466885</v>
      </c>
      <c r="Y128" t="str">
        <v xml:space="preserve"> PG</v>
      </c>
    </row>
    <row r="129" spans="1:25" x14ac:dyDescent="0.35">
      <c r="A129">
        <f t="shared" si="1"/>
        <v>70.766544018150199</v>
      </c>
      <c r="B129">
        <f>GMs!C$9*U129</f>
        <v>104.78204491317193</v>
      </c>
      <c r="C129">
        <v>78.385783123799897</v>
      </c>
      <c r="D129">
        <v>78.027484992585357</v>
      </c>
      <c r="E129">
        <v>77.387363500462115</v>
      </c>
      <c r="F129">
        <v>84.919852821780239</v>
      </c>
      <c r="G129">
        <v>84.919852821780239</v>
      </c>
      <c r="H129" t="str">
        <v>Nikola Jokic</v>
      </c>
      <c r="I129">
        <v>3.8260162601626018</v>
      </c>
      <c r="J129">
        <v>2.2524390243902439</v>
      </c>
      <c r="K129">
        <v>-0.41483739837398376</v>
      </c>
      <c r="L129">
        <v>2.1780894308943091</v>
      </c>
      <c r="M129">
        <v>2.4442276422764229</v>
      </c>
      <c r="N129">
        <v>2.6837398373983739</v>
      </c>
      <c r="O129">
        <v>1.1356097560975609</v>
      </c>
      <c r="P129">
        <v>0.40065040650406508</v>
      </c>
      <c r="Q129">
        <v>-1.8343495934959351</v>
      </c>
      <c r="R129">
        <v>10.419146341463415</v>
      </c>
      <c r="S129">
        <v>14.505934959349592</v>
      </c>
      <c r="T129">
        <v>9.9878455284552832</v>
      </c>
      <c r="U129">
        <v>12.671585365853657</v>
      </c>
      <c r="V129">
        <v>12.671585365853657</v>
      </c>
      <c r="W129" t="str">
        <v>rob</v>
      </c>
      <c r="X129">
        <v>72</v>
      </c>
      <c r="Y129" t="str">
        <v xml:space="preserve"> C</v>
      </c>
    </row>
    <row r="130" spans="1:25" x14ac:dyDescent="0.35">
      <c r="A130">
        <f t="shared" si="1"/>
        <v>42.876581671358117</v>
      </c>
      <c r="B130">
        <f>GMs!C$9*U130</f>
        <v>62.994069520205812</v>
      </c>
      <c r="C130">
        <v>36.444367957682708</v>
      </c>
      <c r="D130">
        <v>51.589827552339798</v>
      </c>
      <c r="E130">
        <v>51.662305837506999</v>
      </c>
      <c r="F130">
        <v>51.451898005629737</v>
      </c>
      <c r="G130">
        <v>51.451898005629737</v>
      </c>
      <c r="H130" t="str">
        <v>Kevin Durant</v>
      </c>
      <c r="I130">
        <v>2.18390243902439</v>
      </c>
      <c r="J130">
        <v>2.8458536585365852</v>
      </c>
      <c r="K130">
        <v>0.47756097560975602</v>
      </c>
      <c r="L130">
        <v>1.7143089430894309</v>
      </c>
      <c r="M130">
        <v>0.65317073170731699</v>
      </c>
      <c r="N130">
        <v>0.99382113821138196</v>
      </c>
      <c r="O130">
        <v>-0.72926829268292681</v>
      </c>
      <c r="P130">
        <v>1.3878048780487808</v>
      </c>
      <c r="Q130">
        <v>-1.9091056910569106</v>
      </c>
      <c r="R130">
        <v>4.7721951219512198</v>
      </c>
      <c r="S130">
        <v>9.5271544715447156</v>
      </c>
      <c r="T130">
        <v>6.6242276422764226</v>
      </c>
      <c r="U130">
        <v>7.618048780487805</v>
      </c>
      <c r="V130">
        <v>7.618048780487805</v>
      </c>
      <c r="W130" t="str">
        <v>weed</v>
      </c>
      <c r="X130">
        <v>51.451898005629737</v>
      </c>
      <c r="Y130" t="str">
        <v xml:space="preserve"> SF, PF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01"/>
  <sheetViews>
    <sheetView workbookViewId="0">
      <selection activeCell="C11" sqref="C11"/>
    </sheetView>
  </sheetViews>
  <sheetFormatPr defaultRowHeight="14.5" x14ac:dyDescent="0.35"/>
  <cols>
    <col min="1" max="1" width="15" customWidth="1"/>
    <col min="2" max="2" width="4.54296875" customWidth="1"/>
  </cols>
  <sheetData>
    <row r="1" spans="1:3" x14ac:dyDescent="0.35">
      <c r="A1" t="s">
        <v>1</v>
      </c>
      <c r="B1" t="s">
        <v>204</v>
      </c>
      <c r="C1" t="s">
        <v>206</v>
      </c>
    </row>
    <row r="2" spans="1:3" x14ac:dyDescent="0.35">
      <c r="A2" t="s">
        <v>17</v>
      </c>
      <c r="B2">
        <v>72</v>
      </c>
      <c r="C2" s="1" t="s">
        <v>2350</v>
      </c>
    </row>
    <row r="3" spans="1:3" x14ac:dyDescent="0.35">
      <c r="A3" t="s">
        <v>10</v>
      </c>
      <c r="B3">
        <v>61.247810647466885</v>
      </c>
      <c r="C3" s="1" t="s">
        <v>2371</v>
      </c>
    </row>
    <row r="4" spans="1:3" x14ac:dyDescent="0.35">
      <c r="A4" t="s">
        <v>2338</v>
      </c>
      <c r="B4">
        <v>59.872393116833813</v>
      </c>
      <c r="C4" s="1" t="s">
        <v>2372</v>
      </c>
    </row>
    <row r="5" spans="1:3" x14ac:dyDescent="0.35">
      <c r="A5" t="s">
        <v>12</v>
      </c>
      <c r="B5">
        <v>55.386738997552449</v>
      </c>
      <c r="C5" s="1" t="s">
        <v>2378</v>
      </c>
    </row>
    <row r="6" spans="1:3" x14ac:dyDescent="0.35">
      <c r="A6" t="s">
        <v>38</v>
      </c>
      <c r="B6">
        <v>51.451898005629737</v>
      </c>
      <c r="C6" s="1" t="s">
        <v>2374</v>
      </c>
    </row>
    <row r="7" spans="1:3" x14ac:dyDescent="0.35">
      <c r="A7" t="s">
        <v>2341</v>
      </c>
      <c r="B7">
        <v>49.813996213425462</v>
      </c>
      <c r="C7" s="1" t="s">
        <v>2377</v>
      </c>
    </row>
    <row r="8" spans="1:3" x14ac:dyDescent="0.35">
      <c r="A8" t="s">
        <v>42</v>
      </c>
      <c r="B8">
        <v>46.636725182591299</v>
      </c>
      <c r="C8" s="1" t="s">
        <v>2373</v>
      </c>
    </row>
    <row r="9" spans="1:3" x14ac:dyDescent="0.35">
      <c r="A9" t="s">
        <v>35</v>
      </c>
      <c r="B9">
        <v>45.695012416462028</v>
      </c>
      <c r="C9" s="1" t="s">
        <v>2375</v>
      </c>
    </row>
    <row r="10" spans="1:3" x14ac:dyDescent="0.35">
      <c r="A10" t="s">
        <v>2339</v>
      </c>
      <c r="B10">
        <v>37.884288435984899</v>
      </c>
      <c r="C10" s="1" t="s">
        <v>2376</v>
      </c>
    </row>
    <row r="11" spans="1:3" x14ac:dyDescent="0.35">
      <c r="A11" t="s">
        <v>29</v>
      </c>
      <c r="B11">
        <v>37.403740326339161</v>
      </c>
      <c r="C11" s="1" t="s">
        <v>2379</v>
      </c>
    </row>
    <row r="12" spans="1:3" x14ac:dyDescent="0.35">
      <c r="A12" t="s">
        <v>31</v>
      </c>
      <c r="B12">
        <v>36.827082594764285</v>
      </c>
      <c r="C12" s="1" t="s">
        <v>193</v>
      </c>
    </row>
    <row r="13" spans="1:3" x14ac:dyDescent="0.35">
      <c r="A13" t="s">
        <v>25</v>
      </c>
      <c r="B13">
        <v>35.871370668017867</v>
      </c>
      <c r="C13" s="1" t="s">
        <v>193</v>
      </c>
    </row>
    <row r="14" spans="1:3" x14ac:dyDescent="0.35">
      <c r="A14" t="s">
        <v>39</v>
      </c>
      <c r="B14">
        <v>35.421782240506168</v>
      </c>
      <c r="C14" s="1" t="s">
        <v>193</v>
      </c>
    </row>
    <row r="15" spans="1:3" x14ac:dyDescent="0.35">
      <c r="A15" t="s">
        <v>56</v>
      </c>
      <c r="B15">
        <v>34.336308863424044</v>
      </c>
      <c r="C15" s="1" t="s">
        <v>193</v>
      </c>
    </row>
    <row r="16" spans="1:3" x14ac:dyDescent="0.35">
      <c r="A16" t="s">
        <v>33</v>
      </c>
      <c r="B16">
        <v>33.040848077084945</v>
      </c>
      <c r="C16" s="1" t="s">
        <v>193</v>
      </c>
    </row>
    <row r="17" spans="1:3" x14ac:dyDescent="0.35">
      <c r="A17" t="s">
        <v>37</v>
      </c>
      <c r="B17">
        <v>33.031156350503871</v>
      </c>
      <c r="C17" s="1" t="s">
        <v>193</v>
      </c>
    </row>
    <row r="18" spans="1:3" x14ac:dyDescent="0.35">
      <c r="A18" t="s">
        <v>99</v>
      </c>
      <c r="B18">
        <v>32.087828296611065</v>
      </c>
      <c r="C18" s="1" t="s">
        <v>193</v>
      </c>
    </row>
    <row r="19" spans="1:3" x14ac:dyDescent="0.35">
      <c r="A19" t="s">
        <v>47</v>
      </c>
      <c r="B19">
        <v>31.674314629151208</v>
      </c>
      <c r="C19" s="1" t="s">
        <v>193</v>
      </c>
    </row>
    <row r="20" spans="1:3" x14ac:dyDescent="0.35">
      <c r="A20" t="s">
        <v>82</v>
      </c>
      <c r="B20">
        <v>30.982702251739493</v>
      </c>
      <c r="C20" s="1" t="s">
        <v>193</v>
      </c>
    </row>
    <row r="21" spans="1:3" x14ac:dyDescent="0.35">
      <c r="A21" t="s">
        <v>102</v>
      </c>
      <c r="B21">
        <v>30.403621588519353</v>
      </c>
      <c r="C21" s="1" t="s">
        <v>193</v>
      </c>
    </row>
    <row r="22" spans="1:3" x14ac:dyDescent="0.35">
      <c r="A22" t="s">
        <v>75</v>
      </c>
      <c r="B22">
        <v>30.245323387694871</v>
      </c>
      <c r="C22" s="1" t="s">
        <v>193</v>
      </c>
    </row>
    <row r="23" spans="1:3" x14ac:dyDescent="0.35">
      <c r="A23" t="s">
        <v>27</v>
      </c>
      <c r="B23">
        <v>30.199556901061943</v>
      </c>
      <c r="C23" s="1" t="s">
        <v>193</v>
      </c>
    </row>
    <row r="24" spans="1:3" x14ac:dyDescent="0.35">
      <c r="A24" t="s">
        <v>32</v>
      </c>
      <c r="B24">
        <v>29.865192334014321</v>
      </c>
      <c r="C24" s="1" t="s">
        <v>193</v>
      </c>
    </row>
    <row r="25" spans="1:3" x14ac:dyDescent="0.35">
      <c r="A25" t="s">
        <v>53</v>
      </c>
      <c r="B25">
        <v>29.419372911284171</v>
      </c>
      <c r="C25" s="1" t="s">
        <v>193</v>
      </c>
    </row>
    <row r="26" spans="1:3" x14ac:dyDescent="0.35">
      <c r="A26" t="s">
        <v>109</v>
      </c>
      <c r="B26">
        <v>29.324878577118529</v>
      </c>
      <c r="C26" s="1" t="s">
        <v>193</v>
      </c>
    </row>
    <row r="27" spans="1:3" x14ac:dyDescent="0.35">
      <c r="A27" t="s">
        <v>19</v>
      </c>
      <c r="B27">
        <v>28.824408585056112</v>
      </c>
      <c r="C27" s="1" t="s">
        <v>193</v>
      </c>
    </row>
    <row r="28" spans="1:3" x14ac:dyDescent="0.35">
      <c r="A28" t="s">
        <v>21</v>
      </c>
      <c r="B28">
        <v>28.280325823378785</v>
      </c>
      <c r="C28" s="1" t="s">
        <v>193</v>
      </c>
    </row>
    <row r="29" spans="1:3" x14ac:dyDescent="0.35">
      <c r="A29" t="s">
        <v>2348</v>
      </c>
      <c r="B29">
        <v>28.099682808492346</v>
      </c>
      <c r="C29" s="1" t="s">
        <v>193</v>
      </c>
    </row>
    <row r="30" spans="1:3" x14ac:dyDescent="0.35">
      <c r="A30" t="s">
        <v>77</v>
      </c>
      <c r="B30">
        <v>27.767471958462746</v>
      </c>
      <c r="C30" s="1" t="s">
        <v>193</v>
      </c>
    </row>
    <row r="31" spans="1:3" x14ac:dyDescent="0.35">
      <c r="A31" t="s">
        <v>65</v>
      </c>
      <c r="B31">
        <v>25.543759137357007</v>
      </c>
      <c r="C31" s="1" t="s">
        <v>193</v>
      </c>
    </row>
    <row r="32" spans="1:3" x14ac:dyDescent="0.35">
      <c r="A32" t="s">
        <v>54</v>
      </c>
      <c r="B32">
        <v>25.453841451854665</v>
      </c>
      <c r="C32" s="1" t="s">
        <v>193</v>
      </c>
    </row>
    <row r="33" spans="1:3" x14ac:dyDescent="0.35">
      <c r="A33" t="s">
        <v>100</v>
      </c>
      <c r="B33">
        <v>25.110862016734966</v>
      </c>
      <c r="C33" s="1" t="s">
        <v>193</v>
      </c>
    </row>
    <row r="34" spans="1:3" x14ac:dyDescent="0.35">
      <c r="A34" t="s">
        <v>44</v>
      </c>
      <c r="B34">
        <v>24.934526435884571</v>
      </c>
      <c r="C34" s="1" t="s">
        <v>193</v>
      </c>
    </row>
    <row r="35" spans="1:3" x14ac:dyDescent="0.35">
      <c r="A35" t="s">
        <v>104</v>
      </c>
      <c r="B35">
        <v>24.463670052819925</v>
      </c>
      <c r="C35" s="1" t="s">
        <v>193</v>
      </c>
    </row>
    <row r="36" spans="1:3" x14ac:dyDescent="0.35">
      <c r="A36" t="s">
        <v>81</v>
      </c>
      <c r="B36">
        <v>23.447115620314438</v>
      </c>
      <c r="C36" s="1" t="s">
        <v>193</v>
      </c>
    </row>
    <row r="37" spans="1:3" x14ac:dyDescent="0.35">
      <c r="A37" t="s">
        <v>156</v>
      </c>
      <c r="B37">
        <v>23.412117718771615</v>
      </c>
      <c r="C37" s="1" t="s">
        <v>193</v>
      </c>
    </row>
    <row r="38" spans="1:3" x14ac:dyDescent="0.35">
      <c r="A38" t="s">
        <v>69</v>
      </c>
      <c r="B38">
        <v>23.412117718771604</v>
      </c>
      <c r="C38" s="1" t="s">
        <v>193</v>
      </c>
    </row>
    <row r="39" spans="1:3" x14ac:dyDescent="0.35">
      <c r="A39" t="s">
        <v>2343</v>
      </c>
      <c r="B39">
        <v>22.964683008277937</v>
      </c>
      <c r="C39" s="1" t="s">
        <v>193</v>
      </c>
    </row>
    <row r="40" spans="1:3" x14ac:dyDescent="0.35">
      <c r="A40" t="s">
        <v>45</v>
      </c>
      <c r="B40">
        <v>22.811769099998511</v>
      </c>
      <c r="C40" s="1" t="s">
        <v>193</v>
      </c>
    </row>
    <row r="41" spans="1:3" x14ac:dyDescent="0.35">
      <c r="A41" t="s">
        <v>2340</v>
      </c>
      <c r="B41">
        <v>22.731004711822752</v>
      </c>
      <c r="C41" s="1" t="s">
        <v>193</v>
      </c>
    </row>
    <row r="42" spans="1:3" x14ac:dyDescent="0.35">
      <c r="A42" t="s">
        <v>155</v>
      </c>
      <c r="B42">
        <v>22.684699795935327</v>
      </c>
      <c r="C42" s="1" t="s">
        <v>193</v>
      </c>
    </row>
    <row r="43" spans="1:3" x14ac:dyDescent="0.35">
      <c r="A43" t="s">
        <v>173</v>
      </c>
      <c r="B43">
        <v>22.533939604673922</v>
      </c>
      <c r="C43" s="1" t="s">
        <v>193</v>
      </c>
    </row>
    <row r="44" spans="1:3" x14ac:dyDescent="0.35">
      <c r="A44" t="s">
        <v>41</v>
      </c>
      <c r="B44">
        <v>22.42517689526391</v>
      </c>
      <c r="C44" s="1" t="s">
        <v>193</v>
      </c>
    </row>
    <row r="45" spans="1:3" x14ac:dyDescent="0.35">
      <c r="A45" t="s">
        <v>83</v>
      </c>
      <c r="B45">
        <v>22.239957231714179</v>
      </c>
      <c r="C45" s="1" t="s">
        <v>193</v>
      </c>
    </row>
    <row r="46" spans="1:3" x14ac:dyDescent="0.35">
      <c r="A46" t="s">
        <v>57</v>
      </c>
      <c r="B46">
        <v>22.112887927650991</v>
      </c>
      <c r="C46" s="1" t="s">
        <v>193</v>
      </c>
    </row>
    <row r="47" spans="1:3" x14ac:dyDescent="0.35">
      <c r="A47" t="s">
        <v>2420</v>
      </c>
      <c r="B47">
        <v>21.661145783121281</v>
      </c>
      <c r="C47" s="1" t="s">
        <v>193</v>
      </c>
    </row>
    <row r="48" spans="1:3" x14ac:dyDescent="0.35">
      <c r="A48" t="s">
        <v>136</v>
      </c>
      <c r="B48">
        <v>21.142099981778436</v>
      </c>
      <c r="C48" s="1" t="s">
        <v>193</v>
      </c>
    </row>
    <row r="49" spans="1:3" x14ac:dyDescent="0.35">
      <c r="A49" t="s">
        <v>117</v>
      </c>
      <c r="B49">
        <v>20.792120966350172</v>
      </c>
      <c r="C49" s="1" t="s">
        <v>193</v>
      </c>
    </row>
    <row r="50" spans="1:3" x14ac:dyDescent="0.35">
      <c r="A50" t="s">
        <v>84</v>
      </c>
      <c r="B50">
        <v>20.296227622951044</v>
      </c>
      <c r="C50" s="1" t="s">
        <v>193</v>
      </c>
    </row>
    <row r="51" spans="1:3" x14ac:dyDescent="0.35">
      <c r="A51" t="s">
        <v>639</v>
      </c>
      <c r="B51">
        <v>19.81891008883234</v>
      </c>
      <c r="C51" s="1" t="s">
        <v>193</v>
      </c>
    </row>
    <row r="52" spans="1:3" x14ac:dyDescent="0.35">
      <c r="A52" t="s">
        <v>23</v>
      </c>
      <c r="B52">
        <v>18.235120436705813</v>
      </c>
      <c r="C52" s="1" t="s">
        <v>193</v>
      </c>
    </row>
    <row r="53" spans="1:3" x14ac:dyDescent="0.35">
      <c r="A53" t="s">
        <v>130</v>
      </c>
      <c r="B53">
        <v>17.149108630369177</v>
      </c>
      <c r="C53" s="1" t="s">
        <v>193</v>
      </c>
    </row>
    <row r="54" spans="1:3" x14ac:dyDescent="0.35">
      <c r="A54" t="s">
        <v>85</v>
      </c>
      <c r="B54">
        <v>16.35061804593823</v>
      </c>
      <c r="C54" s="1" t="s">
        <v>193</v>
      </c>
    </row>
    <row r="55" spans="1:3" x14ac:dyDescent="0.35">
      <c r="A55" t="s">
        <v>89</v>
      </c>
      <c r="B55">
        <v>16.19339670362276</v>
      </c>
      <c r="C55" s="1" t="s">
        <v>193</v>
      </c>
    </row>
    <row r="56" spans="1:3" x14ac:dyDescent="0.35">
      <c r="A56" t="s">
        <v>79</v>
      </c>
      <c r="B56">
        <v>16.010869186345559</v>
      </c>
      <c r="C56" s="1" t="s">
        <v>193</v>
      </c>
    </row>
    <row r="57" spans="1:3" x14ac:dyDescent="0.35">
      <c r="A57" t="s">
        <v>63</v>
      </c>
      <c r="B57">
        <v>15.779883036162902</v>
      </c>
      <c r="C57" s="1" t="s">
        <v>193</v>
      </c>
    </row>
    <row r="58" spans="1:3" x14ac:dyDescent="0.35">
      <c r="A58" t="s">
        <v>134</v>
      </c>
      <c r="B58">
        <v>15.663582317189817</v>
      </c>
      <c r="C58" s="1" t="s">
        <v>193</v>
      </c>
    </row>
    <row r="59" spans="1:3" x14ac:dyDescent="0.35">
      <c r="A59" t="s">
        <v>2430</v>
      </c>
      <c r="B59">
        <v>15.540551232535419</v>
      </c>
      <c r="C59" s="1" t="s">
        <v>193</v>
      </c>
    </row>
    <row r="60" spans="1:3" x14ac:dyDescent="0.35">
      <c r="A60" t="s">
        <v>2342</v>
      </c>
      <c r="B60">
        <v>14.870476025303912</v>
      </c>
      <c r="C60" s="1" t="s">
        <v>193</v>
      </c>
    </row>
    <row r="61" spans="1:3" x14ac:dyDescent="0.35">
      <c r="A61" t="s">
        <v>94</v>
      </c>
      <c r="B61">
        <v>14.366506243087214</v>
      </c>
      <c r="C61" s="1" t="s">
        <v>193</v>
      </c>
    </row>
    <row r="62" spans="1:3" x14ac:dyDescent="0.35">
      <c r="A62" t="s">
        <v>113</v>
      </c>
      <c r="B62">
        <v>13.9147640985575</v>
      </c>
      <c r="C62" s="1" t="s">
        <v>193</v>
      </c>
    </row>
    <row r="63" spans="1:3" x14ac:dyDescent="0.35">
      <c r="A63" t="s">
        <v>199</v>
      </c>
      <c r="B63">
        <v>13.472175251354372</v>
      </c>
      <c r="C63" s="1" t="s">
        <v>193</v>
      </c>
    </row>
    <row r="64" spans="1:3" x14ac:dyDescent="0.35">
      <c r="A64" t="s">
        <v>73</v>
      </c>
      <c r="B64">
        <v>12.693068120085604</v>
      </c>
      <c r="C64" s="1" t="s">
        <v>193</v>
      </c>
    </row>
    <row r="65" spans="1:3" x14ac:dyDescent="0.35">
      <c r="A65" t="s">
        <v>124</v>
      </c>
      <c r="B65">
        <v>12.671530949905398</v>
      </c>
      <c r="C65" s="1" t="s">
        <v>193</v>
      </c>
    </row>
    <row r="66" spans="1:3" x14ac:dyDescent="0.35">
      <c r="A66" t="s">
        <v>2345</v>
      </c>
      <c r="B66">
        <v>12.519155470880481</v>
      </c>
      <c r="C66" s="1" t="s">
        <v>193</v>
      </c>
    </row>
    <row r="67" spans="1:3" x14ac:dyDescent="0.35">
      <c r="A67" t="s">
        <v>92</v>
      </c>
      <c r="B67">
        <v>11.835888746913607</v>
      </c>
      <c r="C67" s="1" t="s">
        <v>193</v>
      </c>
    </row>
    <row r="68" spans="1:3" x14ac:dyDescent="0.35">
      <c r="A68" t="s">
        <v>2442</v>
      </c>
      <c r="B68">
        <v>11.744355773647751</v>
      </c>
      <c r="C68" s="1" t="s">
        <v>193</v>
      </c>
    </row>
    <row r="69" spans="1:3" x14ac:dyDescent="0.35">
      <c r="A69" t="s">
        <v>68</v>
      </c>
      <c r="B69">
        <v>11.48698658999435</v>
      </c>
      <c r="C69" s="1" t="s">
        <v>193</v>
      </c>
    </row>
    <row r="70" spans="1:3" x14ac:dyDescent="0.35">
      <c r="A70" t="s">
        <v>51</v>
      </c>
      <c r="B70">
        <v>11.248462430248624</v>
      </c>
      <c r="C70" s="1" t="s">
        <v>193</v>
      </c>
    </row>
    <row r="71" spans="1:3" x14ac:dyDescent="0.35">
      <c r="A71" t="s">
        <v>181</v>
      </c>
      <c r="B71">
        <v>11.16662118356386</v>
      </c>
      <c r="C71" s="1" t="s">
        <v>193</v>
      </c>
    </row>
    <row r="72" spans="1:3" x14ac:dyDescent="0.35">
      <c r="A72" t="s">
        <v>180</v>
      </c>
      <c r="B72">
        <v>10.890945405257288</v>
      </c>
      <c r="C72" s="1" t="s">
        <v>193</v>
      </c>
    </row>
    <row r="73" spans="1:3" x14ac:dyDescent="0.35">
      <c r="A73" t="s">
        <v>60</v>
      </c>
      <c r="B73">
        <v>10.869408235077085</v>
      </c>
      <c r="C73" s="1" t="s">
        <v>193</v>
      </c>
    </row>
    <row r="74" spans="1:3" x14ac:dyDescent="0.35">
      <c r="A74" t="s">
        <v>107</v>
      </c>
      <c r="B74">
        <v>10.62119234875027</v>
      </c>
      <c r="C74" s="1" t="s">
        <v>193</v>
      </c>
    </row>
    <row r="75" spans="1:3" x14ac:dyDescent="0.35">
      <c r="A75" t="s">
        <v>62</v>
      </c>
      <c r="B75">
        <v>9.96430865825414</v>
      </c>
      <c r="C75" s="1" t="s">
        <v>193</v>
      </c>
    </row>
    <row r="76" spans="1:3" x14ac:dyDescent="0.35">
      <c r="A76" t="s">
        <v>179</v>
      </c>
      <c r="B76">
        <v>8.5563161577235043</v>
      </c>
      <c r="C76" s="1" t="s">
        <v>193</v>
      </c>
    </row>
    <row r="77" spans="1:3" x14ac:dyDescent="0.35">
      <c r="A77" t="s">
        <v>129</v>
      </c>
      <c r="B77">
        <v>8.4427075850229425</v>
      </c>
      <c r="C77" s="1" t="s">
        <v>193</v>
      </c>
    </row>
    <row r="78" spans="1:3" x14ac:dyDescent="0.35">
      <c r="A78" t="s">
        <v>2347</v>
      </c>
      <c r="B78">
        <v>8.4295160682875689</v>
      </c>
      <c r="C78" s="1" t="s">
        <v>193</v>
      </c>
    </row>
    <row r="79" spans="1:3" x14ac:dyDescent="0.35">
      <c r="A79" t="s">
        <v>96</v>
      </c>
      <c r="B79">
        <v>8.0768449065867784</v>
      </c>
      <c r="C79" s="1" t="s">
        <v>193</v>
      </c>
    </row>
    <row r="80" spans="1:3" x14ac:dyDescent="0.35">
      <c r="A80" t="s">
        <v>90</v>
      </c>
      <c r="B80">
        <v>7.7680557291281476</v>
      </c>
      <c r="C80" s="1" t="s">
        <v>193</v>
      </c>
    </row>
    <row r="81" spans="1:6" x14ac:dyDescent="0.35">
      <c r="A81" t="s">
        <v>2458</v>
      </c>
      <c r="B81">
        <v>7.7680557291281458</v>
      </c>
      <c r="C81" s="1" t="s">
        <v>193</v>
      </c>
    </row>
    <row r="82" spans="1:6" x14ac:dyDescent="0.35">
      <c r="A82" t="s">
        <v>72</v>
      </c>
      <c r="B82">
        <v>7.6889066287159116</v>
      </c>
      <c r="C82" s="1" t="s">
        <v>193</v>
      </c>
    </row>
    <row r="83" spans="1:6" x14ac:dyDescent="0.35">
      <c r="A83" t="s">
        <v>162</v>
      </c>
      <c r="B83">
        <v>7.0643286934900811</v>
      </c>
      <c r="C83" s="1" t="s">
        <v>193</v>
      </c>
    </row>
    <row r="84" spans="1:6" x14ac:dyDescent="0.35">
      <c r="A84" t="s">
        <v>2464</v>
      </c>
      <c r="B84">
        <v>7.0573291131815159</v>
      </c>
      <c r="C84" s="1" t="s">
        <v>193</v>
      </c>
    </row>
    <row r="85" spans="1:6" x14ac:dyDescent="0.35">
      <c r="A85" t="s">
        <v>80</v>
      </c>
      <c r="B85">
        <v>6.7593085208129953</v>
      </c>
      <c r="C85" s="1" t="s">
        <v>193</v>
      </c>
    </row>
    <row r="86" spans="1:6" x14ac:dyDescent="0.35">
      <c r="A86" t="s">
        <v>166</v>
      </c>
      <c r="B86">
        <v>6.673967483973942</v>
      </c>
      <c r="C86" s="1" t="s">
        <v>193</v>
      </c>
    </row>
    <row r="87" spans="1:6" x14ac:dyDescent="0.35">
      <c r="A87" t="s">
        <v>2462</v>
      </c>
      <c r="B87">
        <v>6.6613143964930686</v>
      </c>
      <c r="C87" s="1" t="s">
        <v>193</v>
      </c>
    </row>
    <row r="88" spans="1:6" x14ac:dyDescent="0.35">
      <c r="A88" t="s">
        <v>147</v>
      </c>
      <c r="B88">
        <v>6.4790560938431216</v>
      </c>
      <c r="C88" s="1" t="s">
        <v>193</v>
      </c>
      <c r="F88" s="1"/>
    </row>
    <row r="89" spans="1:6" x14ac:dyDescent="0.35">
      <c r="A89" t="s">
        <v>120</v>
      </c>
      <c r="B89">
        <v>5.6730274998490948</v>
      </c>
      <c r="C89" s="1" t="s">
        <v>193</v>
      </c>
    </row>
    <row r="90" spans="1:6" x14ac:dyDescent="0.35">
      <c r="A90" t="s">
        <v>2466</v>
      </c>
      <c r="B90">
        <v>5.3556234543183905</v>
      </c>
      <c r="C90" s="1" t="s">
        <v>193</v>
      </c>
    </row>
    <row r="91" spans="1:6" x14ac:dyDescent="0.35">
      <c r="A91" t="s">
        <v>118</v>
      </c>
      <c r="B91">
        <v>5.2320539404094868</v>
      </c>
      <c r="C91" s="1" t="s">
        <v>193</v>
      </c>
    </row>
    <row r="92" spans="1:6" x14ac:dyDescent="0.35">
      <c r="A92" t="s">
        <v>158</v>
      </c>
      <c r="B92">
        <v>5.1690577176323993</v>
      </c>
      <c r="C92" s="1" t="s">
        <v>193</v>
      </c>
    </row>
    <row r="93" spans="1:6" x14ac:dyDescent="0.35">
      <c r="A93" t="s">
        <v>2473</v>
      </c>
      <c r="B93">
        <v>4.9240724068326163</v>
      </c>
      <c r="C93" s="1" t="s">
        <v>193</v>
      </c>
    </row>
    <row r="94" spans="1:6" x14ac:dyDescent="0.35">
      <c r="A94" t="s">
        <v>110</v>
      </c>
      <c r="B94">
        <v>4.9170728265240484</v>
      </c>
      <c r="C94" s="1" t="s">
        <v>193</v>
      </c>
    </row>
    <row r="95" spans="1:6" x14ac:dyDescent="0.35">
      <c r="A95" t="s">
        <v>2460</v>
      </c>
      <c r="B95">
        <v>4.4970980080101297</v>
      </c>
      <c r="C95" s="1" t="s">
        <v>193</v>
      </c>
    </row>
    <row r="96" spans="1:6" x14ac:dyDescent="0.35">
      <c r="A96" t="s">
        <v>76</v>
      </c>
      <c r="B96">
        <v>4.3985654544357065</v>
      </c>
      <c r="C96" s="1" t="s">
        <v>193</v>
      </c>
    </row>
    <row r="97" spans="1:3" x14ac:dyDescent="0.35">
      <c r="A97" t="s">
        <v>2354</v>
      </c>
      <c r="B97">
        <v>4.342030382712684</v>
      </c>
      <c r="C97" s="1" t="s">
        <v>193</v>
      </c>
    </row>
    <row r="98" spans="1:3" x14ac:dyDescent="0.35">
      <c r="A98" t="s">
        <v>664</v>
      </c>
      <c r="B98">
        <v>3.1849459147813874</v>
      </c>
      <c r="C98" s="1" t="s">
        <v>193</v>
      </c>
    </row>
    <row r="99" spans="1:3" x14ac:dyDescent="0.35">
      <c r="A99" t="s">
        <v>114</v>
      </c>
      <c r="B99">
        <v>3.0707989128263211</v>
      </c>
      <c r="C99" s="1" t="s">
        <v>193</v>
      </c>
    </row>
    <row r="100" spans="1:3" x14ac:dyDescent="0.35">
      <c r="A100" t="s">
        <v>2471</v>
      </c>
      <c r="B100">
        <v>2.6492088065488897</v>
      </c>
      <c r="C100" s="1" t="s">
        <v>193</v>
      </c>
    </row>
    <row r="101" spans="1:3" x14ac:dyDescent="0.35">
      <c r="A101" t="s">
        <v>49</v>
      </c>
      <c r="B101">
        <v>2.2114658226362987</v>
      </c>
      <c r="C101" s="1" t="s">
        <v>193</v>
      </c>
    </row>
    <row r="102" spans="1:3" x14ac:dyDescent="0.35">
      <c r="A102" t="s">
        <v>713</v>
      </c>
      <c r="B102">
        <v>1.8431802125548695</v>
      </c>
      <c r="C102" s="1" t="s">
        <v>193</v>
      </c>
    </row>
    <row r="103" spans="1:3" x14ac:dyDescent="0.35">
      <c r="A103" t="s">
        <v>178</v>
      </c>
      <c r="B103">
        <v>1.7150340499826711</v>
      </c>
      <c r="C103" s="1" t="s">
        <v>193</v>
      </c>
    </row>
    <row r="104" spans="1:3" x14ac:dyDescent="0.35">
      <c r="A104" t="s">
        <v>2486</v>
      </c>
      <c r="B104">
        <v>1.5653507172302756</v>
      </c>
      <c r="C104" s="1" t="s">
        <v>193</v>
      </c>
    </row>
    <row r="105" spans="1:3" x14ac:dyDescent="0.35">
      <c r="A105" t="s">
        <v>163</v>
      </c>
      <c r="B105">
        <v>1.5228148061243802</v>
      </c>
      <c r="C105" s="1" t="s">
        <v>193</v>
      </c>
    </row>
    <row r="106" spans="1:3" x14ac:dyDescent="0.35">
      <c r="A106" t="s">
        <v>149</v>
      </c>
      <c r="B106">
        <v>1.394668643552188</v>
      </c>
      <c r="C106" s="1" t="s">
        <v>193</v>
      </c>
    </row>
    <row r="107" spans="1:3" x14ac:dyDescent="0.35">
      <c r="A107" t="s">
        <v>2477</v>
      </c>
      <c r="B107">
        <v>1.3946686435521793</v>
      </c>
      <c r="C107" s="1" t="s">
        <v>193</v>
      </c>
    </row>
    <row r="108" spans="1:3" x14ac:dyDescent="0.35">
      <c r="A108" t="s">
        <v>707</v>
      </c>
      <c r="B108">
        <v>1.1733742199506165</v>
      </c>
      <c r="C108" s="1" t="s">
        <v>193</v>
      </c>
    </row>
    <row r="109" spans="1:3" x14ac:dyDescent="0.35">
      <c r="A109" t="s">
        <v>201</v>
      </c>
      <c r="B109">
        <v>0.4989915786830752</v>
      </c>
      <c r="C109" s="1" t="s">
        <v>193</v>
      </c>
    </row>
    <row r="110" spans="1:3" x14ac:dyDescent="0.35">
      <c r="A110" t="s">
        <v>660</v>
      </c>
      <c r="B110">
        <v>0.43357242426071918</v>
      </c>
      <c r="C110" s="1" t="s">
        <v>193</v>
      </c>
    </row>
    <row r="111" spans="1:3" x14ac:dyDescent="0.35">
      <c r="A111" t="s">
        <v>67</v>
      </c>
      <c r="B111">
        <v>-0.62659477785967521</v>
      </c>
      <c r="C111" s="1" t="s">
        <v>193</v>
      </c>
    </row>
    <row r="112" spans="1:3" x14ac:dyDescent="0.35">
      <c r="A112" t="s">
        <v>2490</v>
      </c>
      <c r="B112">
        <v>-0.76954774493075617</v>
      </c>
      <c r="C112" s="1" t="s">
        <v>193</v>
      </c>
    </row>
    <row r="113" spans="1:3" x14ac:dyDescent="0.35">
      <c r="A113" t="s">
        <v>190</v>
      </c>
      <c r="B113">
        <v>-1.949515456178522</v>
      </c>
      <c r="C113" s="1" t="s">
        <v>193</v>
      </c>
    </row>
    <row r="114" spans="1:3" x14ac:dyDescent="0.35">
      <c r="A114" t="s">
        <v>95</v>
      </c>
      <c r="B114">
        <v>-2.1993466302688534</v>
      </c>
      <c r="C114" s="1" t="s">
        <v>193</v>
      </c>
    </row>
    <row r="115" spans="1:3" x14ac:dyDescent="0.35">
      <c r="A115" t="s">
        <v>50</v>
      </c>
      <c r="B115">
        <v>-2.2618044237914265</v>
      </c>
      <c r="C115" s="1" t="s">
        <v>193</v>
      </c>
    </row>
    <row r="116" spans="1:3" x14ac:dyDescent="0.35">
      <c r="A116" t="s">
        <v>640</v>
      </c>
      <c r="B116">
        <v>-2.3242622173140162</v>
      </c>
      <c r="C116" s="1" t="s">
        <v>193</v>
      </c>
    </row>
    <row r="117" spans="1:3" x14ac:dyDescent="0.35">
      <c r="A117" t="s">
        <v>185</v>
      </c>
      <c r="B117">
        <v>-2.3904890156181349</v>
      </c>
      <c r="C117" s="1" t="s">
        <v>193</v>
      </c>
    </row>
    <row r="118" spans="1:3" x14ac:dyDescent="0.35">
      <c r="A118" t="s">
        <v>78</v>
      </c>
      <c r="B118">
        <v>-3.7134096939369776</v>
      </c>
      <c r="C118" s="1" t="s">
        <v>193</v>
      </c>
    </row>
    <row r="119" spans="1:3" x14ac:dyDescent="0.35">
      <c r="A119" t="s">
        <v>152</v>
      </c>
      <c r="B119">
        <v>-4.1543832533765901</v>
      </c>
      <c r="C119" s="1" t="s">
        <v>193</v>
      </c>
    </row>
    <row r="120" spans="1:3" x14ac:dyDescent="0.35">
      <c r="A120" t="s">
        <v>133</v>
      </c>
      <c r="B120">
        <v>-4.7843454811474677</v>
      </c>
      <c r="C120" s="1" t="s">
        <v>193</v>
      </c>
    </row>
    <row r="121" spans="1:3" x14ac:dyDescent="0.35">
      <c r="A121" t="s">
        <v>153</v>
      </c>
      <c r="B121">
        <v>-5.5720674804883199</v>
      </c>
      <c r="C121" s="1" t="s">
        <v>193</v>
      </c>
    </row>
    <row r="122" spans="1:3" x14ac:dyDescent="0.35">
      <c r="A122" t="s">
        <v>145</v>
      </c>
      <c r="B122">
        <v>-5.6345252740109002</v>
      </c>
      <c r="C122" s="1" t="s">
        <v>193</v>
      </c>
    </row>
    <row r="123" spans="1:3" x14ac:dyDescent="0.35">
      <c r="A123" t="s">
        <v>97</v>
      </c>
      <c r="B123">
        <v>-5.8116684987430576</v>
      </c>
      <c r="C123" s="1" t="s">
        <v>193</v>
      </c>
    </row>
    <row r="124" spans="1:3" x14ac:dyDescent="0.35">
      <c r="A124" t="s">
        <v>137</v>
      </c>
      <c r="B124">
        <v>-6.6672325841515363</v>
      </c>
      <c r="C124" s="1" t="s">
        <v>193</v>
      </c>
    </row>
    <row r="125" spans="1:3" x14ac:dyDescent="0.35">
      <c r="A125" t="s">
        <v>637</v>
      </c>
      <c r="B125">
        <v>-11.515249591714769</v>
      </c>
      <c r="C125" s="1" t="s">
        <v>193</v>
      </c>
    </row>
    <row r="126" spans="1:3" x14ac:dyDescent="0.35">
      <c r="A126" t="s">
        <v>159</v>
      </c>
      <c r="B126">
        <v>-12.862399586486344</v>
      </c>
      <c r="C126" s="1" t="s">
        <v>193</v>
      </c>
    </row>
    <row r="127" spans="1:3" x14ac:dyDescent="0.35">
      <c r="A127" t="s">
        <v>88</v>
      </c>
      <c r="B127">
        <v>-18.808812273239827</v>
      </c>
      <c r="C127" s="1" t="s">
        <v>193</v>
      </c>
    </row>
    <row r="128" spans="1:3" x14ac:dyDescent="0.35">
      <c r="A128" t="s">
        <v>64</v>
      </c>
      <c r="B128">
        <v>-21.668140829288745</v>
      </c>
      <c r="C128" s="1" t="s">
        <v>193</v>
      </c>
    </row>
    <row r="129" spans="1:3" x14ac:dyDescent="0.35">
      <c r="A129" t="s">
        <v>15</v>
      </c>
      <c r="B129">
        <v>-23.310080840901819</v>
      </c>
      <c r="C129" s="1" t="s">
        <v>193</v>
      </c>
    </row>
    <row r="130" spans="1:3" x14ac:dyDescent="0.35">
      <c r="A130" t="s">
        <v>2501</v>
      </c>
      <c r="B130">
        <v>0.46480119105208539</v>
      </c>
      <c r="C130" s="1" t="s">
        <v>193</v>
      </c>
    </row>
    <row r="131" spans="1:3" x14ac:dyDescent="0.35">
      <c r="A131" t="s">
        <v>171</v>
      </c>
      <c r="B131">
        <v>0.40626382132340744</v>
      </c>
      <c r="C131" s="1" t="s">
        <v>193</v>
      </c>
    </row>
    <row r="132" spans="1:3" x14ac:dyDescent="0.35">
      <c r="A132" t="s">
        <v>165</v>
      </c>
      <c r="B132">
        <v>0.11543530187775419</v>
      </c>
      <c r="C132" s="1" t="s">
        <v>193</v>
      </c>
    </row>
    <row r="133" spans="1:3" x14ac:dyDescent="0.35">
      <c r="A133" t="s">
        <v>112</v>
      </c>
      <c r="B133">
        <v>6.6189578137754945E-2</v>
      </c>
      <c r="C133" s="1" t="s">
        <v>193</v>
      </c>
    </row>
    <row r="134" spans="1:3" x14ac:dyDescent="0.35">
      <c r="A134" t="s">
        <v>170</v>
      </c>
      <c r="B134">
        <v>-0.11499751864148755</v>
      </c>
      <c r="C134" s="1" t="s">
        <v>193</v>
      </c>
    </row>
    <row r="135" spans="1:3" x14ac:dyDescent="0.35">
      <c r="A135" t="s">
        <v>700</v>
      </c>
      <c r="B135">
        <v>-0.19862233253959882</v>
      </c>
      <c r="C135" s="1" t="s">
        <v>193</v>
      </c>
    </row>
    <row r="136" spans="1:3" x14ac:dyDescent="0.35">
      <c r="A136" t="s">
        <v>119</v>
      </c>
      <c r="B136">
        <v>-0.20791397852827465</v>
      </c>
      <c r="C136" s="1" t="s">
        <v>193</v>
      </c>
    </row>
    <row r="137" spans="1:3" x14ac:dyDescent="0.35">
      <c r="A137" t="s">
        <v>2509</v>
      </c>
      <c r="B137">
        <v>3</v>
      </c>
      <c r="C137" s="1" t="s">
        <v>193</v>
      </c>
    </row>
    <row r="138" spans="1:3" x14ac:dyDescent="0.35">
      <c r="A138" t="s">
        <v>164</v>
      </c>
      <c r="B138">
        <v>4</v>
      </c>
      <c r="C138" s="1" t="s">
        <v>193</v>
      </c>
    </row>
    <row r="139" spans="1:3" x14ac:dyDescent="0.35">
      <c r="A139" t="s">
        <v>98</v>
      </c>
      <c r="B139">
        <v>-0.5219716129456291</v>
      </c>
      <c r="C139" s="1" t="s">
        <v>193</v>
      </c>
    </row>
    <row r="140" spans="1:3" x14ac:dyDescent="0.35">
      <c r="A140" t="s">
        <v>121</v>
      </c>
      <c r="B140">
        <v>-0.77842104223317277</v>
      </c>
      <c r="C140" s="1" t="s">
        <v>193</v>
      </c>
    </row>
    <row r="141" spans="1:3" x14ac:dyDescent="0.35">
      <c r="A141" t="s">
        <v>2513</v>
      </c>
      <c r="B141">
        <v>-1.0162871795433546</v>
      </c>
      <c r="C141" s="1" t="s">
        <v>193</v>
      </c>
    </row>
    <row r="142" spans="1:3" x14ac:dyDescent="0.35">
      <c r="A142" t="s">
        <v>2353</v>
      </c>
      <c r="B142">
        <v>-1.2114117453056172</v>
      </c>
      <c r="C142" s="1" t="s">
        <v>193</v>
      </c>
    </row>
    <row r="143" spans="1:3" x14ac:dyDescent="0.35">
      <c r="A143" t="s">
        <v>150</v>
      </c>
      <c r="B143">
        <v>-1.3712280563108972</v>
      </c>
      <c r="C143" s="1" t="s">
        <v>193</v>
      </c>
    </row>
    <row r="144" spans="1:3" x14ac:dyDescent="0.35">
      <c r="A144" t="s">
        <v>87</v>
      </c>
      <c r="B144">
        <v>-1.3786613731018389</v>
      </c>
      <c r="C144" s="1" t="s">
        <v>193</v>
      </c>
    </row>
    <row r="145" spans="1:3" x14ac:dyDescent="0.35">
      <c r="A145" t="s">
        <v>657</v>
      </c>
      <c r="B145">
        <v>-1.4251196030452347</v>
      </c>
      <c r="C145" s="1" t="s">
        <v>193</v>
      </c>
    </row>
    <row r="146" spans="1:3" x14ac:dyDescent="0.35">
      <c r="A146" t="s">
        <v>2346</v>
      </c>
      <c r="B146">
        <v>9</v>
      </c>
      <c r="C146" s="1" t="s">
        <v>193</v>
      </c>
    </row>
    <row r="147" spans="1:3" x14ac:dyDescent="0.35">
      <c r="A147" t="s">
        <v>711</v>
      </c>
      <c r="B147">
        <v>-1.6667023987508895</v>
      </c>
      <c r="C147" s="1" t="s">
        <v>193</v>
      </c>
    </row>
    <row r="148" spans="1:3" x14ac:dyDescent="0.35">
      <c r="A148" t="s">
        <v>2521</v>
      </c>
      <c r="B148">
        <v>-1.8543936477222061</v>
      </c>
      <c r="C148" s="1" t="s">
        <v>193</v>
      </c>
    </row>
    <row r="149" spans="1:3" x14ac:dyDescent="0.35">
      <c r="A149" t="s">
        <v>2352</v>
      </c>
      <c r="B149">
        <v>-1.8562519769199421</v>
      </c>
      <c r="C149" s="1" t="s">
        <v>193</v>
      </c>
    </row>
    <row r="150" spans="1:3" x14ac:dyDescent="0.35">
      <c r="A150" t="s">
        <v>192</v>
      </c>
      <c r="B150">
        <v>-2.0569515302754109</v>
      </c>
      <c r="C150" s="1" t="s">
        <v>193</v>
      </c>
    </row>
    <row r="151" spans="1:3" x14ac:dyDescent="0.35">
      <c r="A151" t="s">
        <v>157</v>
      </c>
      <c r="B151">
        <v>-2.1219930521961636</v>
      </c>
      <c r="C151" s="1" t="s">
        <v>193</v>
      </c>
    </row>
    <row r="152" spans="1:3" x14ac:dyDescent="0.35">
      <c r="A152" t="s">
        <v>188</v>
      </c>
      <c r="B152">
        <v>4</v>
      </c>
      <c r="C152" s="1" t="s">
        <v>193</v>
      </c>
    </row>
    <row r="153" spans="1:3" x14ac:dyDescent="0.35">
      <c r="A153" t="s">
        <v>183</v>
      </c>
      <c r="B153">
        <v>2</v>
      </c>
      <c r="C153" s="1" t="s">
        <v>193</v>
      </c>
    </row>
    <row r="154" spans="1:3" x14ac:dyDescent="0.35">
      <c r="A154" t="s">
        <v>2351</v>
      </c>
      <c r="B154">
        <v>-2.6646251779350201</v>
      </c>
      <c r="C154" s="1" t="s">
        <v>193</v>
      </c>
    </row>
    <row r="155" spans="1:3" x14ac:dyDescent="0.35">
      <c r="A155" t="s">
        <v>142</v>
      </c>
      <c r="B155">
        <v>1</v>
      </c>
      <c r="C155" s="1" t="s">
        <v>193</v>
      </c>
    </row>
    <row r="156" spans="1:3" x14ac:dyDescent="0.35">
      <c r="A156" t="s">
        <v>633</v>
      </c>
      <c r="B156">
        <v>-2.6869251283078479</v>
      </c>
      <c r="C156" s="1" t="s">
        <v>193</v>
      </c>
    </row>
    <row r="157" spans="1:3" x14ac:dyDescent="0.35">
      <c r="A157" t="s">
        <v>2349</v>
      </c>
      <c r="B157">
        <v>1</v>
      </c>
      <c r="C157" s="1" t="s">
        <v>193</v>
      </c>
    </row>
    <row r="158" spans="1:3" x14ac:dyDescent="0.35">
      <c r="A158" t="s">
        <v>714</v>
      </c>
      <c r="B158">
        <v>-3.2955279405663287</v>
      </c>
      <c r="C158" s="1" t="s">
        <v>193</v>
      </c>
    </row>
    <row r="159" spans="1:3" x14ac:dyDescent="0.35">
      <c r="A159" t="s">
        <v>2533</v>
      </c>
      <c r="B159">
        <v>-3.9803222499319766</v>
      </c>
      <c r="C159" s="1" t="s">
        <v>193</v>
      </c>
    </row>
    <row r="160" spans="1:3" x14ac:dyDescent="0.35">
      <c r="A160" t="s">
        <v>167</v>
      </c>
      <c r="B160">
        <v>1</v>
      </c>
      <c r="C160" s="1" t="s">
        <v>193</v>
      </c>
    </row>
    <row r="161" spans="1:3" x14ac:dyDescent="0.35">
      <c r="A161" t="s">
        <v>627</v>
      </c>
      <c r="B161">
        <v>-4.0732387098187637</v>
      </c>
      <c r="C161" s="1" t="s">
        <v>193</v>
      </c>
    </row>
    <row r="162" spans="1:3" x14ac:dyDescent="0.35">
      <c r="A162" t="s">
        <v>106</v>
      </c>
      <c r="B162">
        <v>-4.3148215055244235</v>
      </c>
      <c r="C162" s="1" t="s">
        <v>193</v>
      </c>
    </row>
    <row r="163" spans="1:3" x14ac:dyDescent="0.35">
      <c r="A163" t="s">
        <v>2538</v>
      </c>
      <c r="B163">
        <v>-4.6493207611168677</v>
      </c>
      <c r="C163" s="1" t="s">
        <v>193</v>
      </c>
    </row>
    <row r="164" spans="1:3" x14ac:dyDescent="0.35">
      <c r="A164" t="s">
        <v>151</v>
      </c>
      <c r="B164">
        <v>-4.7422372210036574</v>
      </c>
      <c r="C164" s="1" t="s">
        <v>193</v>
      </c>
    </row>
    <row r="165" spans="1:3" x14ac:dyDescent="0.35">
      <c r="A165" t="s">
        <v>143</v>
      </c>
      <c r="B165">
        <v>-5.0386407280425214</v>
      </c>
      <c r="C165" s="1" t="s">
        <v>193</v>
      </c>
    </row>
    <row r="166" spans="1:3" x14ac:dyDescent="0.35">
      <c r="A166" t="s">
        <v>191</v>
      </c>
      <c r="B166">
        <v>-5.0488615386300699</v>
      </c>
      <c r="C166" s="1" t="s">
        <v>193</v>
      </c>
    </row>
    <row r="167" spans="1:3" x14ac:dyDescent="0.35">
      <c r="A167" t="s">
        <v>631</v>
      </c>
      <c r="B167">
        <v>1</v>
      </c>
      <c r="C167" s="1" t="s">
        <v>193</v>
      </c>
    </row>
    <row r="168" spans="1:3" x14ac:dyDescent="0.35">
      <c r="A168" t="s">
        <v>200</v>
      </c>
      <c r="B168">
        <v>-6.4704833748979622</v>
      </c>
      <c r="C168" s="1" t="s">
        <v>193</v>
      </c>
    </row>
    <row r="169" spans="1:3" x14ac:dyDescent="0.35">
      <c r="A169" t="s">
        <v>2544</v>
      </c>
      <c r="B169">
        <v>1</v>
      </c>
      <c r="C169" s="1" t="s">
        <v>193</v>
      </c>
    </row>
    <row r="170" spans="1:3" x14ac:dyDescent="0.35">
      <c r="A170" t="s">
        <v>2546</v>
      </c>
      <c r="B170">
        <v>-6.5187999340390901</v>
      </c>
      <c r="C170" s="1" t="s">
        <v>193</v>
      </c>
    </row>
    <row r="171" spans="1:3" x14ac:dyDescent="0.35">
      <c r="A171" t="s">
        <v>2548</v>
      </c>
      <c r="B171">
        <v>-6.594991431146263</v>
      </c>
      <c r="C171" s="1" t="s">
        <v>193</v>
      </c>
    </row>
    <row r="172" spans="1:3" x14ac:dyDescent="0.35">
      <c r="A172" t="s">
        <v>641</v>
      </c>
      <c r="B172">
        <v>-6.6145038877224884</v>
      </c>
      <c r="C172" s="1" t="s">
        <v>193</v>
      </c>
    </row>
    <row r="173" spans="1:3" x14ac:dyDescent="0.35">
      <c r="A173" t="s">
        <v>672</v>
      </c>
      <c r="B173">
        <v>-6.6711829282534305</v>
      </c>
      <c r="C173" s="1" t="s">
        <v>193</v>
      </c>
    </row>
    <row r="174" spans="1:3" x14ac:dyDescent="0.35">
      <c r="A174" t="s">
        <v>628</v>
      </c>
      <c r="B174">
        <v>-7.0930236561394562</v>
      </c>
      <c r="C174" s="1" t="s">
        <v>193</v>
      </c>
    </row>
    <row r="175" spans="1:3" x14ac:dyDescent="0.35">
      <c r="A175" t="s">
        <v>2355</v>
      </c>
      <c r="B175">
        <v>-7.2175317123877605</v>
      </c>
      <c r="C175" s="1" t="s">
        <v>193</v>
      </c>
    </row>
    <row r="176" spans="1:3" x14ac:dyDescent="0.35">
      <c r="A176" t="s">
        <v>187</v>
      </c>
      <c r="B176">
        <v>-7.2454066503537984</v>
      </c>
      <c r="C176" s="1" t="s">
        <v>193</v>
      </c>
    </row>
    <row r="177" spans="1:3" x14ac:dyDescent="0.35">
      <c r="A177" t="s">
        <v>688</v>
      </c>
      <c r="B177">
        <v>-7.5018560796413372</v>
      </c>
      <c r="C177" s="1" t="s">
        <v>193</v>
      </c>
    </row>
    <row r="178" spans="1:3" x14ac:dyDescent="0.35">
      <c r="A178" t="s">
        <v>186</v>
      </c>
      <c r="B178">
        <v>3</v>
      </c>
      <c r="C178" s="1" t="s">
        <v>193</v>
      </c>
    </row>
    <row r="179" spans="1:3" x14ac:dyDescent="0.35">
      <c r="C179" s="1"/>
    </row>
    <row r="180" spans="1:3" x14ac:dyDescent="0.35">
      <c r="C180" s="1"/>
    </row>
    <row r="181" spans="1:3" x14ac:dyDescent="0.35">
      <c r="C181" s="1"/>
    </row>
    <row r="182" spans="1:3" x14ac:dyDescent="0.35">
      <c r="C182" s="1"/>
    </row>
    <row r="183" spans="1:3" x14ac:dyDescent="0.35">
      <c r="C183" s="1"/>
    </row>
    <row r="184" spans="1:3" x14ac:dyDescent="0.35">
      <c r="C184" s="1"/>
    </row>
    <row r="185" spans="1:3" x14ac:dyDescent="0.35">
      <c r="C185" s="1"/>
    </row>
    <row r="186" spans="1:3" x14ac:dyDescent="0.35">
      <c r="C186" s="1"/>
    </row>
    <row r="187" spans="1:3" x14ac:dyDescent="0.35">
      <c r="C187" s="1"/>
    </row>
    <row r="188" spans="1:3" x14ac:dyDescent="0.35">
      <c r="C188" s="1"/>
    </row>
    <row r="189" spans="1:3" x14ac:dyDescent="0.35">
      <c r="C189" s="1"/>
    </row>
    <row r="190" spans="1:3" x14ac:dyDescent="0.35">
      <c r="C190" s="1"/>
    </row>
    <row r="191" spans="1:3" x14ac:dyDescent="0.35">
      <c r="C191" s="1"/>
    </row>
    <row r="192" spans="1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43D5BC7-BEF0-4341-B9EF-881E38674AF9}">
          <x14:formula1>
            <xm:f>GMs!$C$1:$M$1</xm:f>
          </x14:formula1>
          <xm:sqref>F88 C2:C201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trueraw</vt:lpstr>
      <vt:lpstr>injury_attenuated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2021-09-29T04:20:34Z</dcterms:modified>
</cp:coreProperties>
</file>